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XCELR NOTES\Data Analytics\Excel data\assignment\Completed Assignment\Resubmission\"/>
    </mc:Choice>
  </mc:AlternateContent>
  <bookViews>
    <workbookView xWindow="-105" yWindow="-105" windowWidth="20730" windowHeight="11760" activeTab="1"/>
  </bookViews>
  <sheets>
    <sheet name="Operators" sheetId="2" r:id="rId1"/>
    <sheet name="Arithmatic Functions" sheetId="1" r:id="rId2"/>
  </sheets>
  <definedNames>
    <definedName name="Department">'Arithmatic Functions'!$H$7:$H$44</definedName>
    <definedName name="Employee_name">'Arithmatic Functions'!$C$7:$C$44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2" l="1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O26" i="1" l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P25" i="1"/>
  <c r="Q25" i="1"/>
  <c r="R25" i="1"/>
  <c r="O25" i="1"/>
  <c r="P15" i="1" a="1"/>
  <c r="P15" i="1" s="1"/>
  <c r="P16" i="1" a="1"/>
  <c r="P16" i="1" s="1"/>
  <c r="P14" i="1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M10" i="2" s="1"/>
  <c r="O10" i="2" s="1"/>
  <c r="K11" i="2"/>
  <c r="M11" i="2" s="1"/>
  <c r="O11" i="2" s="1"/>
  <c r="K12" i="2"/>
  <c r="M12" i="2" s="1"/>
  <c r="O12" i="2" s="1"/>
  <c r="K13" i="2"/>
  <c r="M13" i="2" s="1"/>
  <c r="O13" i="2" s="1"/>
  <c r="K14" i="2"/>
  <c r="M14" i="2" s="1"/>
  <c r="O14" i="2" s="1"/>
  <c r="K15" i="2"/>
  <c r="M15" i="2" s="1"/>
  <c r="O15" i="2" s="1"/>
  <c r="K16" i="2"/>
  <c r="M16" i="2" s="1"/>
  <c r="O16" i="2" s="1"/>
  <c r="K17" i="2"/>
  <c r="M17" i="2" s="1"/>
  <c r="O17" i="2" s="1"/>
  <c r="K18" i="2"/>
  <c r="M18" i="2" s="1"/>
  <c r="O18" i="2" s="1"/>
  <c r="K19" i="2"/>
  <c r="M19" i="2" s="1"/>
  <c r="O19" i="2" s="1"/>
  <c r="K20" i="2"/>
  <c r="M20" i="2" s="1"/>
  <c r="O20" i="2" s="1"/>
  <c r="K21" i="2"/>
  <c r="M21" i="2" s="1"/>
  <c r="O21" i="2" s="1"/>
  <c r="K22" i="2"/>
  <c r="M22" i="2" s="1"/>
  <c r="O22" i="2" s="1"/>
  <c r="K23" i="2"/>
  <c r="M23" i="2" s="1"/>
  <c r="O23" i="2" s="1"/>
  <c r="K24" i="2"/>
  <c r="M24" i="2" s="1"/>
  <c r="O24" i="2" s="1"/>
  <c r="K25" i="2"/>
  <c r="M25" i="2" s="1"/>
  <c r="O25" i="2" s="1"/>
  <c r="K26" i="2"/>
  <c r="M26" i="2" s="1"/>
  <c r="O26" i="2" s="1"/>
  <c r="K27" i="2"/>
  <c r="M27" i="2" s="1"/>
  <c r="O27" i="2" s="1"/>
  <c r="K28" i="2"/>
  <c r="M28" i="2" s="1"/>
  <c r="O28" i="2" s="1"/>
  <c r="K29" i="2"/>
  <c r="M29" i="2" s="1"/>
  <c r="O29" i="2" s="1"/>
  <c r="K30" i="2"/>
  <c r="M30" i="2" s="1"/>
  <c r="O30" i="2" s="1"/>
  <c r="K31" i="2"/>
  <c r="M31" i="2" s="1"/>
  <c r="O31" i="2" s="1"/>
  <c r="K32" i="2"/>
  <c r="M32" i="2" s="1"/>
  <c r="O32" i="2" s="1"/>
  <c r="K33" i="2"/>
  <c r="M33" i="2" s="1"/>
  <c r="O33" i="2" s="1"/>
  <c r="K34" i="2"/>
  <c r="M34" i="2" s="1"/>
  <c r="O34" i="2" s="1"/>
  <c r="K35" i="2"/>
  <c r="M35" i="2" s="1"/>
  <c r="O35" i="2" s="1"/>
  <c r="K36" i="2"/>
  <c r="M36" i="2" s="1"/>
  <c r="O36" i="2" s="1"/>
  <c r="K37" i="2"/>
  <c r="M37" i="2" s="1"/>
  <c r="O37" i="2" s="1"/>
  <c r="K38" i="2"/>
  <c r="M38" i="2" s="1"/>
  <c r="O38" i="2" s="1"/>
  <c r="K39" i="2"/>
  <c r="M39" i="2" s="1"/>
  <c r="O39" i="2" s="1"/>
  <c r="K40" i="2"/>
  <c r="M40" i="2" s="1"/>
  <c r="O40" i="2" s="1"/>
  <c r="K41" i="2"/>
  <c r="M41" i="2" s="1"/>
  <c r="O41" i="2" s="1"/>
  <c r="K42" i="2"/>
  <c r="M42" i="2" s="1"/>
  <c r="O42" i="2" s="1"/>
  <c r="K43" i="2"/>
  <c r="M43" i="2" s="1"/>
  <c r="O43" i="2" s="1"/>
  <c r="K44" i="2"/>
  <c r="M44" i="2" s="1"/>
  <c r="O44" i="2" s="1"/>
  <c r="K45" i="2"/>
  <c r="M45" i="2" s="1"/>
  <c r="O45" i="2" s="1"/>
  <c r="K46" i="2"/>
  <c r="M46" i="2" s="1"/>
  <c r="O46" i="2" s="1"/>
  <c r="K9" i="2"/>
  <c r="M9" i="2" s="1"/>
  <c r="P13" i="1" l="1"/>
  <c r="P6" i="1"/>
  <c r="P12" i="1" l="1"/>
  <c r="P11" i="1"/>
  <c r="P8" i="1"/>
  <c r="P7" i="1"/>
  <c r="P5" i="1"/>
  <c r="P4" i="1"/>
  <c r="P3" i="1"/>
</calcChain>
</file>

<file path=xl/sharedStrings.xml><?xml version="1.0" encoding="utf-8"?>
<sst xmlns="http://schemas.openxmlformats.org/spreadsheetml/2006/main" count="517" uniqueCount="124">
  <si>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</si>
  <si>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</si>
  <si>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</si>
  <si>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</si>
  <si>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</si>
  <si>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</si>
  <si>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</si>
  <si>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</si>
  <si>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</si>
  <si>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</si>
  <si>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</si>
  <si>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</si>
  <si>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</si>
  <si>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</si>
  <si>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</si>
  <si>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</si>
  <si>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</si>
  <si>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</si>
  <si>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</si>
  <si>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</si>
  <si>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</si>
  <si>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</si>
  <si>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</si>
  <si>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</si>
  <si>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</si>
  <si>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</si>
  <si>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</si>
  <si>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</si>
  <si>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</si>
  <si>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</si>
  <si>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</si>
  <si>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</si>
  <si>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</si>
  <si>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</si>
  <si>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</si>
  <si>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</si>
  <si>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</si>
  <si>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</si>
  <si>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</si>
  <si>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</si>
  <si>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</si>
  <si>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</si>
  <si>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</si>
  <si>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</si>
  <si>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</si>
  <si>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</si>
  <si>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</si>
  <si>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</si>
  <si>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</si>
  <si>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</si>
  <si>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</si>
  <si>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</si>
  <si>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</si>
  <si>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</si>
  <si>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</si>
  <si>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</si>
  <si>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</si>
  <si>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</si>
  <si>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</si>
  <si>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</si>
  <si>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</si>
  <si>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</si>
  <si>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</si>
  <si>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</si>
  <si>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</si>
  <si>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</si>
  <si>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</si>
  <si>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</si>
  <si>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</si>
  <si>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</si>
  <si>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</si>
  <si>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</si>
  <si>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</si>
  <si>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</si>
  <si>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</si>
  <si>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</si>
  <si>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</si>
  <si>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</si>
  <si>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</si>
  <si>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</si>
  <si>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</si>
  <si>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</si>
  <si>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</si>
  <si>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</si>
  <si>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</si>
  <si>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</si>
  <si>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</si>
  <si>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</si>
  <si>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</si>
  <si>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</si>
  <si>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</si>
  <si>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</si>
  <si>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</si>
  <si>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</si>
  <si>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</si>
  <si>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</si>
  <si>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</si>
  <si>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</si>
  <si>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</si>
  <si>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</si>
  <si>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</si>
  <si>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</si>
  <si>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</si>
  <si>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</si>
  <si>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</si>
  <si>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</si>
  <si>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</si>
  <si>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</si>
  <si>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</si>
  <si>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</si>
  <si>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</si>
  <si>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</si>
  <si>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</si>
  <si>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</si>
  <si>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</si>
  <si>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1 HRA</t>
  </si>
  <si>
    <t>2 Bonus</t>
  </si>
  <si>
    <t>3 Gross salary</t>
  </si>
  <si>
    <t>4 Tax</t>
  </si>
  <si>
    <t>5 Net salary</t>
  </si>
  <si>
    <t>Average Salary Paid to Sales Departement of North Region</t>
  </si>
  <si>
    <t>Max Salary paid in Digital Marketing</t>
  </si>
  <si>
    <t>Min Salary paid in South Region</t>
  </si>
  <si>
    <t>Regionwise Departmentwise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</si>
</sst>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workbookViewId="0">
      <selection activeCell="N9" sqref="N9"/>
    </sheetView>
  </sheetViews>
  <sheetFormatPr defaultRowHeight="15" x14ac:dyDescent="0.25"/>
  <cols>
    <col min="5" max="5" width="9.85546875" bestFit="1" customWidth="1"/>
    <col min="10" max="10" width="10.7109375" bestFit="1" customWidth="1"/>
    <col min="11" max="11" width="13.42578125" customWidth="1"/>
    <col min="15" max="15" width="14" customWidth="1"/>
  </cols>
  <sheetData>
    <row r="2" spans="2:15" ht="14.45" x14ac:dyDescent="0.3">
      <c r="B2" s="7">
        <v>1</v>
      </c>
      <c r="C2" s="7" t="s">
        <v>108</v>
      </c>
    </row>
    <row r="3" spans="2:15" ht="14.45" x14ac:dyDescent="0.3">
      <c r="B3" s="7">
        <v>2</v>
      </c>
      <c r="C3" s="7" t="s">
        <v>109</v>
      </c>
    </row>
    <row r="4" spans="2:15" ht="14.45" x14ac:dyDescent="0.3">
      <c r="B4" s="7">
        <v>3</v>
      </c>
      <c r="C4" s="7" t="s">
        <v>110</v>
      </c>
    </row>
    <row r="5" spans="2:15" ht="14.45" x14ac:dyDescent="0.3">
      <c r="B5" s="7">
        <v>4</v>
      </c>
      <c r="C5" s="7" t="s">
        <v>112</v>
      </c>
    </row>
    <row r="6" spans="2:15" ht="14.45" x14ac:dyDescent="0.3">
      <c r="B6" s="7">
        <v>5</v>
      </c>
      <c r="C6" s="7" t="s">
        <v>111</v>
      </c>
    </row>
    <row r="8" spans="2:15" ht="14.4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 t="s">
        <v>115</v>
      </c>
      <c r="L8" s="8" t="s">
        <v>116</v>
      </c>
      <c r="M8" s="8" t="s">
        <v>117</v>
      </c>
      <c r="N8" s="8" t="s">
        <v>118</v>
      </c>
      <c r="O8" s="8" t="s">
        <v>119</v>
      </c>
    </row>
    <row r="9" spans="2:15" ht="14.4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45% *J9:J46</f>
        <v>21600</v>
      </c>
      <c r="L9" s="5">
        <f>1000 + (5% *J9:J46)</f>
        <v>3400</v>
      </c>
      <c r="M9" s="5">
        <f>J9+K9+L9</f>
        <v>73000</v>
      </c>
      <c r="N9" s="5">
        <f>5% *$M9</f>
        <v>3650</v>
      </c>
      <c r="O9" s="5">
        <f>M9-N9</f>
        <v>69350</v>
      </c>
    </row>
    <row r="10" spans="2:15" ht="14.4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45% *J10:J47</f>
        <v>15750</v>
      </c>
      <c r="L10" s="5">
        <f t="shared" ref="L10:L46" si="1">1000 + (5% *J10:J47)</f>
        <v>2750</v>
      </c>
      <c r="M10" s="5">
        <f t="shared" ref="M10:M46" si="2">J10+K10+L10</f>
        <v>53500</v>
      </c>
      <c r="N10" s="5">
        <f t="shared" ref="N10:N46" si="3">5% *$M10</f>
        <v>2675</v>
      </c>
      <c r="O10" s="5">
        <f t="shared" ref="O10:O46" si="4">M10-N10</f>
        <v>50825</v>
      </c>
    </row>
    <row r="11" spans="2:15" ht="14.4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ht="14.4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ht="14.4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ht="14.4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ht="14.4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ht="14.4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ht="14.4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ht="14.4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ht="14.4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ht="14.4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ht="14.4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ht="14.4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ht="14.4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ht="14.4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ht="14.4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tabSelected="1" topLeftCell="F12" zoomScale="85" zoomScaleNormal="85" workbookViewId="0">
      <selection activeCell="O31" sqref="O31"/>
    </sheetView>
  </sheetViews>
  <sheetFormatPr defaultRowHeight="15" x14ac:dyDescent="0.25"/>
  <cols>
    <col min="5" max="5" width="9.85546875" bestFit="1" customWidth="1"/>
    <col min="10" max="10" width="10.7109375" bestFit="1" customWidth="1"/>
    <col min="14" max="14" width="24.140625" bestFit="1" customWidth="1"/>
    <col min="15" max="15" width="56.140625" bestFit="1" customWidth="1"/>
    <col min="16" max="16" width="25" bestFit="1" customWidth="1"/>
    <col min="17" max="17" width="12.85546875" bestFit="1" customWidth="1"/>
    <col min="18" max="18" width="14.85546875" bestFit="1" customWidth="1"/>
    <col min="19" max="19" width="9.85546875" bestFit="1" customWidth="1"/>
    <col min="20" max="20" width="9.42578125" bestFit="1" customWidth="1"/>
  </cols>
  <sheetData>
    <row r="2" spans="2:16" x14ac:dyDescent="0.25">
      <c r="C2" s="6" t="s">
        <v>91</v>
      </c>
      <c r="D2" s="6"/>
      <c r="E2" s="6"/>
      <c r="F2" s="6"/>
      <c r="G2" s="6"/>
      <c r="H2" s="6"/>
      <c r="O2" s="9" t="s">
        <v>106</v>
      </c>
      <c r="P2" s="10"/>
    </row>
    <row r="3" spans="2:16" x14ac:dyDescent="0.25">
      <c r="C3" s="6" t="s">
        <v>107</v>
      </c>
      <c r="D3" s="6"/>
      <c r="E3" s="6"/>
      <c r="F3" s="6"/>
      <c r="G3" s="6"/>
      <c r="H3" s="6"/>
      <c r="O3" s="1" t="s">
        <v>97</v>
      </c>
      <c r="P3" s="5">
        <f>SUM(Salary)</f>
        <v>2191000</v>
      </c>
    </row>
    <row r="4" spans="2:16" x14ac:dyDescent="0.25">
      <c r="O4" s="1" t="s">
        <v>98</v>
      </c>
      <c r="P4" s="5">
        <f>AVERAGE(Salary)</f>
        <v>57657.894736842107</v>
      </c>
    </row>
    <row r="5" spans="2:16" x14ac:dyDescent="0.25">
      <c r="O5" s="1" t="s">
        <v>99</v>
      </c>
      <c r="P5" s="5">
        <f>MEDIAN(Salary)</f>
        <v>55000</v>
      </c>
    </row>
    <row r="6" spans="2:1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O6" s="1" t="s">
        <v>100</v>
      </c>
      <c r="P6" s="5">
        <f>COUNTA(Employee_name)</f>
        <v>38</v>
      </c>
    </row>
    <row r="7" spans="2:16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O7" s="1" t="s">
        <v>101</v>
      </c>
      <c r="P7" s="5">
        <f>MAX(Salary)</f>
        <v>92000</v>
      </c>
    </row>
    <row r="8" spans="2:16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O8" s="1" t="s">
        <v>102</v>
      </c>
      <c r="P8" s="5">
        <f>MIN(Salary)</f>
        <v>15000</v>
      </c>
    </row>
    <row r="9" spans="2:16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6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O10" s="9" t="s">
        <v>105</v>
      </c>
      <c r="P10" s="10"/>
    </row>
    <row r="11" spans="2:16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O11" s="5" t="s">
        <v>103</v>
      </c>
      <c r="P11" s="5">
        <f>COUNTIF(Gender,F10)</f>
        <v>23</v>
      </c>
    </row>
    <row r="12" spans="2:16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O12" s="5" t="s">
        <v>104</v>
      </c>
      <c r="P12" s="5">
        <f>COUNTIF(Gender,F9)</f>
        <v>15</v>
      </c>
    </row>
    <row r="13" spans="2:16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O13" s="5" t="s">
        <v>113</v>
      </c>
      <c r="P13" s="5">
        <f>COUNTIF(Region,"north")</f>
        <v>10</v>
      </c>
    </row>
    <row r="14" spans="2:16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O14" s="5" t="s">
        <v>120</v>
      </c>
      <c r="P14" s="5">
        <f>AVERAGEIFS(Salary,Department,$H$32,Region,$I$7)</f>
        <v>52000</v>
      </c>
    </row>
    <row r="15" spans="2:16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O15" s="5" t="s">
        <v>121</v>
      </c>
      <c r="P15" s="5">
        <f t="array" ref="P15">MAX(IF(Department=$H$8,Salary))</f>
        <v>92000</v>
      </c>
    </row>
    <row r="16" spans="2:16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O16" s="5" t="s">
        <v>122</v>
      </c>
      <c r="P16" s="5">
        <f t="array" ref="P16">MIN(IF(Region=$I$10,Salary))</f>
        <v>19000</v>
      </c>
    </row>
    <row r="17" spans="2:18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8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8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8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</row>
    <row r="21" spans="2:18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</row>
    <row r="22" spans="2:18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</row>
    <row r="23" spans="2:18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N23" s="9" t="s">
        <v>123</v>
      </c>
      <c r="O23" s="10"/>
    </row>
    <row r="24" spans="2:18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N24" s="1" t="s">
        <v>114</v>
      </c>
      <c r="O24" s="1" t="s">
        <v>93</v>
      </c>
      <c r="P24" s="1" t="s">
        <v>95</v>
      </c>
      <c r="Q24" s="1" t="s">
        <v>94</v>
      </c>
      <c r="R24" s="1" t="s">
        <v>96</v>
      </c>
    </row>
    <row r="25" spans="2:18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N25" s="3" t="s">
        <v>38</v>
      </c>
      <c r="O25" s="5">
        <f t="shared" ref="O25:R35" si="0">SUMIFS(Salary,Department,$N25,Region,O$24)</f>
        <v>48000</v>
      </c>
      <c r="P25" s="5">
        <f t="shared" si="0"/>
        <v>62000</v>
      </c>
      <c r="Q25" s="5">
        <f t="shared" si="0"/>
        <v>0</v>
      </c>
      <c r="R25" s="5">
        <f t="shared" si="0"/>
        <v>0</v>
      </c>
    </row>
    <row r="26" spans="2:18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N26" s="3" t="s">
        <v>20</v>
      </c>
      <c r="O26" s="5">
        <f t="shared" si="0"/>
        <v>183000</v>
      </c>
      <c r="P26" s="5">
        <f t="shared" si="0"/>
        <v>82000</v>
      </c>
      <c r="Q26" s="5">
        <f t="shared" si="0"/>
        <v>92000</v>
      </c>
      <c r="R26" s="5">
        <f t="shared" si="0"/>
        <v>45000</v>
      </c>
    </row>
    <row r="27" spans="2:18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N27" s="3" t="s">
        <v>29</v>
      </c>
      <c r="O27" s="5">
        <f t="shared" si="0"/>
        <v>50000</v>
      </c>
      <c r="P27" s="5">
        <f t="shared" si="0"/>
        <v>154000</v>
      </c>
      <c r="Q27" s="5">
        <f t="shared" si="0"/>
        <v>95000</v>
      </c>
      <c r="R27" s="5">
        <f t="shared" si="0"/>
        <v>15000</v>
      </c>
    </row>
    <row r="28" spans="2:18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N28" s="3" t="s">
        <v>15</v>
      </c>
      <c r="O28" s="5">
        <f t="shared" si="0"/>
        <v>22000</v>
      </c>
      <c r="P28" s="5">
        <f t="shared" si="0"/>
        <v>58000</v>
      </c>
      <c r="Q28" s="5">
        <f t="shared" si="0"/>
        <v>27000</v>
      </c>
      <c r="R28" s="5">
        <f t="shared" si="0"/>
        <v>47000</v>
      </c>
    </row>
    <row r="29" spans="2:18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N29" s="3" t="s">
        <v>26</v>
      </c>
      <c r="O29" s="5">
        <f t="shared" si="0"/>
        <v>91000</v>
      </c>
      <c r="P29" s="5">
        <f t="shared" si="0"/>
        <v>87000</v>
      </c>
      <c r="Q29" s="5">
        <f t="shared" si="0"/>
        <v>0</v>
      </c>
      <c r="R29" s="5">
        <f t="shared" si="0"/>
        <v>0</v>
      </c>
    </row>
    <row r="30" spans="2:18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N30" s="3" t="s">
        <v>56</v>
      </c>
      <c r="O30" s="5">
        <f t="shared" si="0"/>
        <v>0</v>
      </c>
      <c r="P30" s="5">
        <f t="shared" si="0"/>
        <v>37000</v>
      </c>
      <c r="Q30" s="5">
        <f t="shared" si="0"/>
        <v>43000</v>
      </c>
      <c r="R30" s="5">
        <f t="shared" si="0"/>
        <v>77000</v>
      </c>
    </row>
    <row r="31" spans="2:18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N31" s="3" t="s">
        <v>49</v>
      </c>
      <c r="O31" s="5">
        <f t="shared" si="0"/>
        <v>0</v>
      </c>
      <c r="P31" s="5">
        <f t="shared" si="0"/>
        <v>0</v>
      </c>
      <c r="Q31" s="5">
        <f t="shared" si="0"/>
        <v>90000</v>
      </c>
      <c r="R31" s="5">
        <f t="shared" si="0"/>
        <v>0</v>
      </c>
    </row>
    <row r="32" spans="2:18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N32" s="3" t="s">
        <v>32</v>
      </c>
      <c r="O32" s="5">
        <f t="shared" si="0"/>
        <v>26000</v>
      </c>
      <c r="P32" s="5">
        <f t="shared" si="0"/>
        <v>135000</v>
      </c>
      <c r="Q32" s="5">
        <f t="shared" si="0"/>
        <v>81000</v>
      </c>
      <c r="R32" s="5">
        <f t="shared" si="0"/>
        <v>0</v>
      </c>
    </row>
    <row r="33" spans="2:18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  <c r="N33" s="3" t="s">
        <v>67</v>
      </c>
      <c r="O33" s="5">
        <f t="shared" si="0"/>
        <v>0</v>
      </c>
      <c r="P33" s="5">
        <f t="shared" si="0"/>
        <v>146000</v>
      </c>
      <c r="Q33" s="5">
        <f t="shared" si="0"/>
        <v>0</v>
      </c>
      <c r="R33" s="5">
        <f t="shared" si="0"/>
        <v>0</v>
      </c>
    </row>
    <row r="34" spans="2:18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  <c r="N34" s="3" t="s">
        <v>12</v>
      </c>
      <c r="O34" s="5">
        <f t="shared" si="0"/>
        <v>85000</v>
      </c>
      <c r="P34" s="5">
        <f t="shared" si="0"/>
        <v>19000</v>
      </c>
      <c r="Q34" s="5">
        <f t="shared" si="0"/>
        <v>49000</v>
      </c>
      <c r="R34" s="5">
        <f t="shared" si="0"/>
        <v>83000</v>
      </c>
    </row>
    <row r="35" spans="2:18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  <c r="N35" s="3" t="s">
        <v>35</v>
      </c>
      <c r="O35" s="5">
        <f t="shared" si="0"/>
        <v>52000</v>
      </c>
      <c r="P35" s="5">
        <f t="shared" si="0"/>
        <v>110000</v>
      </c>
      <c r="Q35" s="5">
        <f t="shared" si="0"/>
        <v>0</v>
      </c>
      <c r="R35" s="5">
        <f t="shared" si="0"/>
        <v>0</v>
      </c>
    </row>
    <row r="36" spans="2:18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8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8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8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8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8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8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8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8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ref="B7:J44">
    <sortCondition ref="D7:D44"/>
  </sortState>
  <mergeCells count="3">
    <mergeCell ref="O2:P2"/>
    <mergeCell ref="N23:O23"/>
    <mergeCell ref="O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Operators</vt:lpstr>
      <vt:lpstr>Arithmatic Functions</vt:lpstr>
      <vt:lpstr>Department</vt:lpstr>
      <vt:lpstr>Employee_name</vt:lpstr>
      <vt:lpstr>Gender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2023-02-17T19:32:32Z</dcterms:modified>
</cp:coreProperties>
</file>