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22" activeTab="129"/>
  </bookViews>
  <sheets>
    <sheet name="X7" sheetId="134" r:id="rId1"/>
    <sheet name="2X21" sheetId="133" r:id="rId2"/>
    <sheet name="X6" sheetId="132" r:id="rId3"/>
    <sheet name="2X20" sheetId="131" r:id="rId4"/>
    <sheet name="3X35" sheetId="130" r:id="rId5"/>
    <sheet name="2X19" sheetId="129" r:id="rId6"/>
    <sheet name="X5" sheetId="128" r:id="rId7"/>
    <sheet name="2X18" sheetId="127" r:id="rId8"/>
    <sheet name="3X34" sheetId="126" r:id="rId9"/>
    <sheet name="2X17" sheetId="125" r:id="rId10"/>
    <sheet name="3X33" sheetId="124" r:id="rId11"/>
    <sheet name="4X35" sheetId="123" r:id="rId12"/>
    <sheet name="3X32" sheetId="122" r:id="rId13"/>
    <sheet name="2X16" sheetId="121" r:id="rId14"/>
    <sheet name="X4" sheetId="120" r:id="rId15"/>
    <sheet name="2X15" sheetId="119" r:id="rId16"/>
    <sheet name="3X31" sheetId="118" r:id="rId17"/>
    <sheet name="2X14" sheetId="117" r:id="rId18"/>
    <sheet name="3X30" sheetId="116" r:id="rId19"/>
    <sheet name="4X34" sheetId="115" r:id="rId20"/>
    <sheet name="3X29" sheetId="114" r:id="rId21"/>
    <sheet name="2X13" sheetId="113" r:id="rId22"/>
    <sheet name="3X28" sheetId="112" r:id="rId23"/>
    <sheet name="4X33" sheetId="111" r:id="rId24"/>
    <sheet name="3X27" sheetId="110" r:id="rId25"/>
    <sheet name="4X32" sheetId="109" r:id="rId26"/>
    <sheet name="5X21" sheetId="108" r:id="rId27"/>
    <sheet name="4X31" sheetId="107" r:id="rId28"/>
    <sheet name="3X26" sheetId="106" r:id="rId29"/>
    <sheet name="2X12" sheetId="105" r:id="rId30"/>
    <sheet name="X3" sheetId="104" r:id="rId31"/>
    <sheet name="2X11" sheetId="103" r:id="rId32"/>
    <sheet name="3X25" sheetId="102" r:id="rId33"/>
    <sheet name="2X10" sheetId="101" r:id="rId34"/>
    <sheet name="3X24" sheetId="100" r:id="rId35"/>
    <sheet name="4X30" sheetId="99" r:id="rId36"/>
    <sheet name="3X23" sheetId="98" r:id="rId37"/>
    <sheet name="2X9" sheetId="97" r:id="rId38"/>
    <sheet name="3X22" sheetId="96" r:id="rId39"/>
    <sheet name="4X29" sheetId="95" r:id="rId40"/>
    <sheet name="3X21" sheetId="94" r:id="rId41"/>
    <sheet name="4X28" sheetId="93" r:id="rId42"/>
    <sheet name="5X20" sheetId="92" r:id="rId43"/>
    <sheet name="4X27" sheetId="91" r:id="rId44"/>
    <sheet name="3X20" sheetId="90" r:id="rId45"/>
    <sheet name="2X8" sheetId="89" r:id="rId46"/>
    <sheet name="3X19" sheetId="88" r:id="rId47"/>
    <sheet name="4X26" sheetId="87" r:id="rId48"/>
    <sheet name="3X18" sheetId="86" r:id="rId49"/>
    <sheet name="4X25" sheetId="85" r:id="rId50"/>
    <sheet name="5X19" sheetId="84" r:id="rId51"/>
    <sheet name="4X24" sheetId="83" r:id="rId52"/>
    <sheet name="3X17" sheetId="82" r:id="rId53"/>
    <sheet name="4X23" sheetId="81" r:id="rId54"/>
    <sheet name="5X18" sheetId="80" r:id="rId55"/>
    <sheet name="4X22" sheetId="79" r:id="rId56"/>
    <sheet name="5X17" sheetId="78" r:id="rId57"/>
    <sheet name="6X7" sheetId="77" r:id="rId58"/>
    <sheet name="5X16" sheetId="76" r:id="rId59"/>
    <sheet name="4X21" sheetId="75" r:id="rId60"/>
    <sheet name="3X16" sheetId="74" r:id="rId61"/>
    <sheet name="2X7" sheetId="73" r:id="rId62"/>
    <sheet name="X2" sheetId="72" r:id="rId63"/>
    <sheet name="2X6" sheetId="71" r:id="rId64"/>
    <sheet name="3X15" sheetId="70" r:id="rId65"/>
    <sheet name="2X5" sheetId="69" r:id="rId66"/>
    <sheet name="3X14" sheetId="68" r:id="rId67"/>
    <sheet name="4X20" sheetId="67" r:id="rId68"/>
    <sheet name="3X13" sheetId="66" r:id="rId69"/>
    <sheet name="2X4" sheetId="65" r:id="rId70"/>
    <sheet name="3X12" sheetId="64" r:id="rId71"/>
    <sheet name="4X19" sheetId="63" r:id="rId72"/>
    <sheet name="3X11" sheetId="62" r:id="rId73"/>
    <sheet name="4X18" sheetId="61" r:id="rId74"/>
    <sheet name="5X15" sheetId="60" r:id="rId75"/>
    <sheet name="4X17" sheetId="59" r:id="rId76"/>
    <sheet name="3X10" sheetId="58" r:id="rId77"/>
    <sheet name="2X3" sheetId="57" r:id="rId78"/>
    <sheet name="3X9" sheetId="56" r:id="rId79"/>
    <sheet name="4X16" sheetId="55" r:id="rId80"/>
    <sheet name="3X8" sheetId="54" r:id="rId81"/>
    <sheet name="4X15" sheetId="53" r:id="rId82"/>
    <sheet name="5X14" sheetId="52" r:id="rId83"/>
    <sheet name="4X14" sheetId="51" r:id="rId84"/>
    <sheet name="3X7" sheetId="50" r:id="rId85"/>
    <sheet name="4X13" sheetId="49" r:id="rId86"/>
    <sheet name="5X13" sheetId="48" r:id="rId87"/>
    <sheet name="4X12" sheetId="47" r:id="rId88"/>
    <sheet name="5X12" sheetId="46" r:id="rId89"/>
    <sheet name="6X6" sheetId="45" r:id="rId90"/>
    <sheet name="5X11" sheetId="44" r:id="rId91"/>
    <sheet name="4X11" sheetId="43" r:id="rId92"/>
    <sheet name="3X6" sheetId="42" r:id="rId93"/>
    <sheet name="2X2" sheetId="41" r:id="rId94"/>
    <sheet name="3X5" sheetId="40" r:id="rId95"/>
    <sheet name="4X10" sheetId="39" r:id="rId96"/>
    <sheet name="3X4" sheetId="38" r:id="rId97"/>
    <sheet name="4X9" sheetId="37" r:id="rId98"/>
    <sheet name="5X10" sheetId="36" r:id="rId99"/>
    <sheet name="4X8" sheetId="35" r:id="rId100"/>
    <sheet name="3X3" sheetId="34" r:id="rId101"/>
    <sheet name="4X7" sheetId="33" r:id="rId102"/>
    <sheet name="5X9" sheetId="32" r:id="rId103"/>
    <sheet name="4X6" sheetId="31" r:id="rId104"/>
    <sheet name="5X8" sheetId="30" r:id="rId105"/>
    <sheet name="6X5" sheetId="29" r:id="rId106"/>
    <sheet name="5X7" sheetId="28" r:id="rId107"/>
    <sheet name="4X5" sheetId="27" r:id="rId108"/>
    <sheet name="3X2" sheetId="26" r:id="rId109"/>
    <sheet name="4X4" sheetId="25" r:id="rId110"/>
    <sheet name="5X6" sheetId="24" r:id="rId111"/>
    <sheet name="4X3" sheetId="23" r:id="rId112"/>
    <sheet name="5X5" sheetId="22" r:id="rId113"/>
    <sheet name="6X4" sheetId="21" r:id="rId114"/>
    <sheet name="5X4" sheetId="20" r:id="rId115"/>
    <sheet name="4X2" sheetId="19" r:id="rId116"/>
    <sheet name="5X3" sheetId="18" r:id="rId117"/>
    <sheet name="6X3" sheetId="17" r:id="rId118"/>
    <sheet name="5X2" sheetId="16" r:id="rId119"/>
    <sheet name="6X2" sheetId="15" r:id="rId120"/>
    <sheet name="7X" sheetId="14" r:id="rId121"/>
    <sheet name="6X" sheetId="13" r:id="rId122"/>
    <sheet name="5X" sheetId="12" r:id="rId123"/>
    <sheet name="4X" sheetId="11" r:id="rId124"/>
    <sheet name="3X" sheetId="10" r:id="rId125"/>
    <sheet name="2X" sheetId="9" r:id="rId126"/>
    <sheet name="X1" sheetId="8" r:id="rId127"/>
    <sheet name="MRData" sheetId="6" r:id="rId128"/>
    <sheet name="AllX" sheetId="3" r:id="rId129"/>
    <sheet name="BestSubsets" sheetId="2" r:id="rId130"/>
    <sheet name="Sheet1" sheetId="1" r:id="rId13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2" l="1"/>
  <c r="E17" i="2"/>
  <c r="D17" i="2"/>
  <c r="F38" i="2"/>
  <c r="E38" i="2"/>
  <c r="D38" i="2"/>
  <c r="F16" i="2"/>
  <c r="E16" i="2"/>
  <c r="D16" i="2"/>
  <c r="F37" i="2"/>
  <c r="E37" i="2"/>
  <c r="D37" i="2"/>
  <c r="F73" i="2"/>
  <c r="E73" i="2"/>
  <c r="D73" i="2"/>
  <c r="F36" i="2"/>
  <c r="E36" i="2"/>
  <c r="D36" i="2"/>
  <c r="F15" i="2"/>
  <c r="E15" i="2"/>
  <c r="D15" i="2"/>
  <c r="F35" i="2"/>
  <c r="E35" i="2"/>
  <c r="D35" i="2"/>
  <c r="F72" i="2"/>
  <c r="E72" i="2"/>
  <c r="D72" i="2"/>
  <c r="F34" i="2"/>
  <c r="E34" i="2"/>
  <c r="D34" i="2"/>
  <c r="F71" i="2"/>
  <c r="E71" i="2"/>
  <c r="D71" i="2"/>
  <c r="F108" i="2"/>
  <c r="E108" i="2"/>
  <c r="D108" i="2"/>
  <c r="F70" i="2"/>
  <c r="E70" i="2"/>
  <c r="D70" i="2"/>
  <c r="F33" i="2"/>
  <c r="E33" i="2"/>
  <c r="D33" i="2"/>
  <c r="F14" i="2"/>
  <c r="E14" i="2"/>
  <c r="D14" i="2"/>
  <c r="F32" i="2"/>
  <c r="E32" i="2"/>
  <c r="D32" i="2"/>
  <c r="F69" i="2"/>
  <c r="E69" i="2"/>
  <c r="D69" i="2"/>
  <c r="F31" i="2"/>
  <c r="E31" i="2"/>
  <c r="D31" i="2"/>
  <c r="F68" i="2"/>
  <c r="E68" i="2"/>
  <c r="D68" i="2"/>
  <c r="F107" i="2"/>
  <c r="E107" i="2"/>
  <c r="D107" i="2"/>
  <c r="F67" i="2"/>
  <c r="E67" i="2"/>
  <c r="D67" i="2"/>
  <c r="F30" i="2"/>
  <c r="E30" i="2"/>
  <c r="D30" i="2"/>
  <c r="F66" i="2"/>
  <c r="E66" i="2"/>
  <c r="D66" i="2"/>
  <c r="F106" i="2"/>
  <c r="E106" i="2"/>
  <c r="D106" i="2"/>
  <c r="F65" i="2"/>
  <c r="E65" i="2"/>
  <c r="D65" i="2"/>
  <c r="F105" i="2"/>
  <c r="E105" i="2"/>
  <c r="D105" i="2"/>
  <c r="F129" i="2"/>
  <c r="E129" i="2"/>
  <c r="D129" i="2"/>
  <c r="F104" i="2"/>
  <c r="E104" i="2"/>
  <c r="D104" i="2"/>
  <c r="F64" i="2"/>
  <c r="E64" i="2"/>
  <c r="D64" i="2"/>
  <c r="F29" i="2"/>
  <c r="E29" i="2"/>
  <c r="D29" i="2"/>
  <c r="F13" i="2"/>
  <c r="E13" i="2"/>
  <c r="D13" i="2"/>
  <c r="F28" i="2"/>
  <c r="E28" i="2"/>
  <c r="D28" i="2"/>
  <c r="F63" i="2"/>
  <c r="E63" i="2"/>
  <c r="D63" i="2"/>
  <c r="F27" i="2"/>
  <c r="E27" i="2"/>
  <c r="D27" i="2"/>
  <c r="F62" i="2"/>
  <c r="E62" i="2"/>
  <c r="D62" i="2"/>
  <c r="F103" i="2"/>
  <c r="E103" i="2"/>
  <c r="D103" i="2"/>
  <c r="F61" i="2"/>
  <c r="E61" i="2"/>
  <c r="D61" i="2"/>
  <c r="F26" i="2"/>
  <c r="E26" i="2"/>
  <c r="D26" i="2"/>
  <c r="F60" i="2"/>
  <c r="E60" i="2"/>
  <c r="D60" i="2"/>
  <c r="F102" i="2"/>
  <c r="E102" i="2"/>
  <c r="D102" i="2"/>
  <c r="F59" i="2"/>
  <c r="E59" i="2"/>
  <c r="D59" i="2"/>
  <c r="F101" i="2"/>
  <c r="E101" i="2"/>
  <c r="D101" i="2"/>
  <c r="F128" i="2"/>
  <c r="E128" i="2"/>
  <c r="D128" i="2"/>
  <c r="F100" i="2"/>
  <c r="E100" i="2"/>
  <c r="D100" i="2"/>
  <c r="F58" i="2"/>
  <c r="E58" i="2"/>
  <c r="D58" i="2"/>
  <c r="B58" i="2" s="1"/>
  <c r="F25" i="2"/>
  <c r="E25" i="2"/>
  <c r="D25" i="2"/>
  <c r="F57" i="2"/>
  <c r="E57" i="2"/>
  <c r="D57" i="2"/>
  <c r="F99" i="2"/>
  <c r="E99" i="2"/>
  <c r="D99" i="2"/>
  <c r="F56" i="2"/>
  <c r="E56" i="2"/>
  <c r="D56" i="2"/>
  <c r="F98" i="2"/>
  <c r="E98" i="2"/>
  <c r="D98" i="2"/>
  <c r="F127" i="2"/>
  <c r="E127" i="2"/>
  <c r="D127" i="2"/>
  <c r="F97" i="2"/>
  <c r="E97" i="2"/>
  <c r="D97" i="2"/>
  <c r="F55" i="2"/>
  <c r="E55" i="2"/>
  <c r="D55" i="2"/>
  <c r="F96" i="2"/>
  <c r="E96" i="2"/>
  <c r="D96" i="2"/>
  <c r="F126" i="2"/>
  <c r="E126" i="2"/>
  <c r="D126" i="2"/>
  <c r="F95" i="2"/>
  <c r="E95" i="2"/>
  <c r="D95" i="2"/>
  <c r="F125" i="2"/>
  <c r="E125" i="2"/>
  <c r="D125" i="2"/>
  <c r="F136" i="2"/>
  <c r="E136" i="2"/>
  <c r="D136" i="2"/>
  <c r="F124" i="2"/>
  <c r="E124" i="2"/>
  <c r="D124" i="2"/>
  <c r="B124" i="2" s="1"/>
  <c r="F94" i="2"/>
  <c r="E94" i="2"/>
  <c r="D94" i="2"/>
  <c r="F54" i="2"/>
  <c r="E54" i="2"/>
  <c r="D54" i="2"/>
  <c r="F24" i="2"/>
  <c r="E24" i="2"/>
  <c r="D24" i="2"/>
  <c r="F12" i="2"/>
  <c r="E12" i="2"/>
  <c r="D12" i="2"/>
  <c r="F23" i="2"/>
  <c r="E23" i="2"/>
  <c r="D23" i="2"/>
  <c r="F53" i="2"/>
  <c r="E53" i="2"/>
  <c r="D53" i="2"/>
  <c r="B53" i="2" s="1"/>
  <c r="F22" i="2"/>
  <c r="E22" i="2"/>
  <c r="D22" i="2"/>
  <c r="F52" i="2"/>
  <c r="E52" i="2"/>
  <c r="D52" i="2"/>
  <c r="F93" i="2"/>
  <c r="E93" i="2"/>
  <c r="D93" i="2"/>
  <c r="F51" i="2"/>
  <c r="E51" i="2"/>
  <c r="D51" i="2"/>
  <c r="F21" i="2"/>
  <c r="E21" i="2"/>
  <c r="D21" i="2"/>
  <c r="F50" i="2"/>
  <c r="E50" i="2"/>
  <c r="D50" i="2"/>
  <c r="F92" i="2"/>
  <c r="E92" i="2"/>
  <c r="D92" i="2"/>
  <c r="F49" i="2"/>
  <c r="E49" i="2"/>
  <c r="D49" i="2"/>
  <c r="F91" i="2"/>
  <c r="E91" i="2"/>
  <c r="D91" i="2"/>
  <c r="F123" i="2"/>
  <c r="E123" i="2"/>
  <c r="D123" i="2"/>
  <c r="F90" i="2"/>
  <c r="E90" i="2"/>
  <c r="D90" i="2"/>
  <c r="F48" i="2"/>
  <c r="E48" i="2"/>
  <c r="D48" i="2"/>
  <c r="F20" i="2"/>
  <c r="E20" i="2"/>
  <c r="D20" i="2"/>
  <c r="F47" i="2"/>
  <c r="E47" i="2"/>
  <c r="D47" i="2"/>
  <c r="F89" i="2"/>
  <c r="E89" i="2"/>
  <c r="D89" i="2"/>
  <c r="F46" i="2"/>
  <c r="E46" i="2"/>
  <c r="D46" i="2"/>
  <c r="F88" i="2"/>
  <c r="E88" i="2"/>
  <c r="D88" i="2"/>
  <c r="F122" i="2"/>
  <c r="E122" i="2"/>
  <c r="D122" i="2"/>
  <c r="F87" i="2"/>
  <c r="E87" i="2"/>
  <c r="D87" i="2"/>
  <c r="F45" i="2"/>
  <c r="E45" i="2"/>
  <c r="D45" i="2"/>
  <c r="F86" i="2"/>
  <c r="E86" i="2"/>
  <c r="D86" i="2"/>
  <c r="F121" i="2"/>
  <c r="E121" i="2"/>
  <c r="D121" i="2"/>
  <c r="F85" i="2"/>
  <c r="E85" i="2"/>
  <c r="D85" i="2"/>
  <c r="F120" i="2"/>
  <c r="E120" i="2"/>
  <c r="D120" i="2"/>
  <c r="F135" i="2"/>
  <c r="E135" i="2"/>
  <c r="D135" i="2"/>
  <c r="F119" i="2"/>
  <c r="E119" i="2"/>
  <c r="D119" i="2"/>
  <c r="F84" i="2"/>
  <c r="E84" i="2"/>
  <c r="D84" i="2"/>
  <c r="F44" i="2"/>
  <c r="E44" i="2"/>
  <c r="D44" i="2"/>
  <c r="F19" i="2"/>
  <c r="E19" i="2"/>
  <c r="D19" i="2"/>
  <c r="F43" i="2"/>
  <c r="E43" i="2"/>
  <c r="D43" i="2"/>
  <c r="B43" i="2" s="1"/>
  <c r="F83" i="2"/>
  <c r="E83" i="2"/>
  <c r="D83" i="2"/>
  <c r="F42" i="2"/>
  <c r="E42" i="2"/>
  <c r="D42" i="2"/>
  <c r="F82" i="2"/>
  <c r="E82" i="2"/>
  <c r="D82" i="2"/>
  <c r="F118" i="2"/>
  <c r="E118" i="2"/>
  <c r="D118" i="2"/>
  <c r="F81" i="2"/>
  <c r="E81" i="2"/>
  <c r="D81" i="2"/>
  <c r="F41" i="2"/>
  <c r="E41" i="2"/>
  <c r="D41" i="2"/>
  <c r="F80" i="2"/>
  <c r="E80" i="2"/>
  <c r="D80" i="2"/>
  <c r="F117" i="2"/>
  <c r="E117" i="2"/>
  <c r="D117" i="2"/>
  <c r="F79" i="2"/>
  <c r="E79" i="2"/>
  <c r="D79" i="2"/>
  <c r="F116" i="2"/>
  <c r="E116" i="2"/>
  <c r="D116" i="2"/>
  <c r="F134" i="2"/>
  <c r="E134" i="2"/>
  <c r="D134" i="2"/>
  <c r="F115" i="2"/>
  <c r="E115" i="2"/>
  <c r="D115" i="2"/>
  <c r="B115" i="2" s="1"/>
  <c r="F78" i="2"/>
  <c r="E78" i="2"/>
  <c r="D78" i="2"/>
  <c r="F40" i="2"/>
  <c r="E40" i="2"/>
  <c r="D40" i="2"/>
  <c r="F77" i="2"/>
  <c r="E77" i="2"/>
  <c r="D77" i="2"/>
  <c r="F114" i="2"/>
  <c r="E114" i="2"/>
  <c r="D114" i="2"/>
  <c r="F76" i="2"/>
  <c r="E76" i="2"/>
  <c r="D76" i="2"/>
  <c r="F113" i="2"/>
  <c r="E113" i="2"/>
  <c r="D113" i="2"/>
  <c r="F133" i="2"/>
  <c r="E133" i="2"/>
  <c r="D133" i="2"/>
  <c r="F112" i="2"/>
  <c r="E112" i="2"/>
  <c r="D112" i="2"/>
  <c r="F75" i="2"/>
  <c r="E75" i="2"/>
  <c r="D75" i="2"/>
  <c r="F111" i="2"/>
  <c r="E111" i="2"/>
  <c r="D111" i="2"/>
  <c r="F132" i="2"/>
  <c r="E132" i="2"/>
  <c r="D132" i="2"/>
  <c r="F110" i="2"/>
  <c r="E110" i="2"/>
  <c r="D110" i="2"/>
  <c r="F131" i="2"/>
  <c r="E131" i="2"/>
  <c r="D131" i="2"/>
  <c r="F137" i="2"/>
  <c r="E137" i="2"/>
  <c r="D137" i="2"/>
  <c r="F130" i="2"/>
  <c r="E130" i="2"/>
  <c r="D130" i="2"/>
  <c r="F109" i="2"/>
  <c r="E109" i="2"/>
  <c r="D109" i="2"/>
  <c r="F74" i="2"/>
  <c r="E74" i="2"/>
  <c r="D74" i="2"/>
  <c r="F39" i="2"/>
  <c r="E39" i="2"/>
  <c r="D39" i="2"/>
  <c r="F18" i="2"/>
  <c r="E18" i="2"/>
  <c r="D18" i="2"/>
  <c r="F11" i="2"/>
  <c r="E11" i="2"/>
  <c r="D11" i="2"/>
  <c r="B6" i="2"/>
  <c r="B8" i="2" s="1"/>
  <c r="B4" i="2"/>
  <c r="B8" i="3"/>
  <c r="B14" i="3" s="1"/>
  <c r="L2" i="3" a="1"/>
  <c r="L2" i="3" s="1"/>
  <c r="B24" i="3" s="1"/>
  <c r="A24" i="3"/>
  <c r="A23" i="3"/>
  <c r="A22" i="3"/>
  <c r="A21" i="3"/>
  <c r="A20" i="3"/>
  <c r="A19" i="3"/>
  <c r="A18" i="3"/>
  <c r="G16" i="3"/>
  <c r="I16" i="3" s="1"/>
  <c r="F16" i="3"/>
  <c r="H16" i="3" s="1"/>
  <c r="B5" i="2"/>
  <c r="B78" i="2" l="1"/>
  <c r="B81" i="2"/>
  <c r="B90" i="2"/>
  <c r="B61" i="2"/>
  <c r="B119" i="2"/>
  <c r="B74" i="2"/>
  <c r="B31" i="2"/>
  <c r="B96" i="2"/>
  <c r="B126" i="2"/>
  <c r="B89" i="2"/>
  <c r="B39" i="2"/>
  <c r="B24" i="2"/>
  <c r="B98" i="2"/>
  <c r="B109" i="2"/>
  <c r="B18" i="2"/>
  <c r="B131" i="2"/>
  <c r="B75" i="2"/>
  <c r="B76" i="2"/>
  <c r="B134" i="2"/>
  <c r="B80" i="2"/>
  <c r="B42" i="2"/>
  <c r="B84" i="2"/>
  <c r="B121" i="2"/>
  <c r="B122" i="2"/>
  <c r="B20" i="2"/>
  <c r="B49" i="2"/>
  <c r="B51" i="2"/>
  <c r="B23" i="2"/>
  <c r="B136" i="2"/>
  <c r="B97" i="2"/>
  <c r="B57" i="2"/>
  <c r="B101" i="2"/>
  <c r="B26" i="2"/>
  <c r="B63" i="2"/>
  <c r="B64" i="2"/>
  <c r="B65" i="2"/>
  <c r="B67" i="2"/>
  <c r="B32" i="2"/>
  <c r="B108" i="2"/>
  <c r="B35" i="2"/>
  <c r="B37" i="2"/>
  <c r="B137" i="2"/>
  <c r="B111" i="2"/>
  <c r="B113" i="2"/>
  <c r="B40" i="2"/>
  <c r="B117" i="2"/>
  <c r="B82" i="2"/>
  <c r="B44" i="2"/>
  <c r="B85" i="2"/>
  <c r="B87" i="2"/>
  <c r="B47" i="2"/>
  <c r="B91" i="2"/>
  <c r="B21" i="2"/>
  <c r="B22" i="2"/>
  <c r="B94" i="2"/>
  <c r="B55" i="2"/>
  <c r="B99" i="2"/>
  <c r="B128" i="2"/>
  <c r="B60" i="2"/>
  <c r="B27" i="2"/>
  <c r="B29" i="2"/>
  <c r="B105" i="2"/>
  <c r="B30" i="2"/>
  <c r="B69" i="2"/>
  <c r="B70" i="2"/>
  <c r="B72" i="2"/>
  <c r="B73" i="2"/>
  <c r="B17" i="2"/>
  <c r="B11" i="2"/>
  <c r="B130" i="2"/>
  <c r="B132" i="2"/>
  <c r="B133" i="2"/>
  <c r="B77" i="2"/>
  <c r="B79" i="2"/>
  <c r="B118" i="2"/>
  <c r="B19" i="2"/>
  <c r="B120" i="2"/>
  <c r="B45" i="2"/>
  <c r="B46" i="2"/>
  <c r="B123" i="2"/>
  <c r="B50" i="2"/>
  <c r="B52" i="2"/>
  <c r="B54" i="2"/>
  <c r="B95" i="2"/>
  <c r="B56" i="2"/>
  <c r="B100" i="2"/>
  <c r="B102" i="2"/>
  <c r="B62" i="2"/>
  <c r="B13" i="2"/>
  <c r="B129" i="2"/>
  <c r="B66" i="2"/>
  <c r="B68" i="2"/>
  <c r="B33" i="2"/>
  <c r="B34" i="2"/>
  <c r="B36" i="2"/>
  <c r="B38" i="2"/>
  <c r="B110" i="2"/>
  <c r="B112" i="2"/>
  <c r="B114" i="2"/>
  <c r="B116" i="2"/>
  <c r="B41" i="2"/>
  <c r="B83" i="2"/>
  <c r="B135" i="2"/>
  <c r="B86" i="2"/>
  <c r="B88" i="2"/>
  <c r="B48" i="2"/>
  <c r="B92" i="2"/>
  <c r="B93" i="2"/>
  <c r="B12" i="2"/>
  <c r="B125" i="2"/>
  <c r="B127" i="2"/>
  <c r="B25" i="2"/>
  <c r="B59" i="2"/>
  <c r="B103" i="2"/>
  <c r="B28" i="2"/>
  <c r="B104" i="2"/>
  <c r="B106" i="2"/>
  <c r="B107" i="2"/>
  <c r="B14" i="2"/>
  <c r="B71" i="2"/>
  <c r="B15" i="2"/>
  <c r="B16" i="2"/>
  <c r="S6" i="3"/>
  <c r="O6" i="3"/>
  <c r="S4" i="3"/>
  <c r="O3" i="3"/>
  <c r="C21" i="3" s="1"/>
  <c r="O2" i="3"/>
  <c r="B21" i="3" s="1"/>
  <c r="R6" i="3"/>
  <c r="N6" i="3"/>
  <c r="R5" i="3"/>
  <c r="N5" i="3"/>
  <c r="R4" i="3"/>
  <c r="N4" i="3"/>
  <c r="R3" i="3"/>
  <c r="C18" i="3" s="1"/>
  <c r="N3" i="3"/>
  <c r="C22" i="3" s="1"/>
  <c r="R2" i="3"/>
  <c r="B18" i="3" s="1"/>
  <c r="N2" i="3"/>
  <c r="B22" i="3" s="1"/>
  <c r="S5" i="3"/>
  <c r="O5" i="3"/>
  <c r="S3" i="3"/>
  <c r="C17" i="3" s="1"/>
  <c r="S2" i="3"/>
  <c r="B17" i="3" s="1"/>
  <c r="Q6" i="3"/>
  <c r="M6" i="3"/>
  <c r="C13" i="3" s="1"/>
  <c r="Q5" i="3"/>
  <c r="M5" i="3"/>
  <c r="B13" i="3" s="1"/>
  <c r="L9" i="3" s="1"/>
  <c r="Q4" i="3"/>
  <c r="M4" i="3"/>
  <c r="B7" i="3" s="1"/>
  <c r="Q3" i="3"/>
  <c r="C19" i="3" s="1"/>
  <c r="M3" i="3"/>
  <c r="C23" i="3" s="1"/>
  <c r="Q2" i="3"/>
  <c r="B19" i="3" s="1"/>
  <c r="M2" i="3"/>
  <c r="B23" i="3" s="1"/>
  <c r="O4" i="3"/>
  <c r="P6" i="3"/>
  <c r="L6" i="3"/>
  <c r="C12" i="3" s="1"/>
  <c r="C14" i="3" s="1"/>
  <c r="B4" i="3" s="1"/>
  <c r="P5" i="3"/>
  <c r="L5" i="3"/>
  <c r="E12" i="3" s="1"/>
  <c r="P4" i="3"/>
  <c r="L4" i="3"/>
  <c r="B5" i="3" s="1"/>
  <c r="P3" i="3"/>
  <c r="C20" i="3" s="1"/>
  <c r="L3" i="3"/>
  <c r="C24" i="3" s="1"/>
  <c r="D24" i="3" s="1"/>
  <c r="E24" i="3" s="1"/>
  <c r="P2" i="3"/>
  <c r="B20" i="3" s="1"/>
  <c r="D13" i="3"/>
  <c r="B6" i="3"/>
  <c r="B12" i="3"/>
  <c r="D12" i="3" s="1"/>
  <c r="D20" i="3" l="1"/>
  <c r="E20" i="3" s="1"/>
  <c r="D18" i="3"/>
  <c r="E18" i="3" s="1"/>
  <c r="D23" i="3"/>
  <c r="E23" i="3" s="1"/>
  <c r="D21" i="3"/>
  <c r="E21" i="3" s="1"/>
  <c r="G21" i="3"/>
  <c r="I21" i="3" s="1"/>
  <c r="D19" i="3"/>
  <c r="E19" i="3" s="1"/>
  <c r="L10" i="3"/>
  <c r="L13" i="3"/>
  <c r="F20" i="3" s="1"/>
  <c r="H20" i="3" s="1"/>
  <c r="L17" i="3"/>
  <c r="L14" i="3"/>
  <c r="F21" i="3" s="1"/>
  <c r="H21" i="3" s="1"/>
  <c r="L16" i="3"/>
  <c r="F23" i="3" s="1"/>
  <c r="H23" i="3" s="1"/>
  <c r="L11" i="3"/>
  <c r="G18" i="3" s="1"/>
  <c r="I18" i="3" s="1"/>
  <c r="L15" i="3"/>
  <c r="G22" i="3" s="1"/>
  <c r="I22" i="3" s="1"/>
  <c r="L12" i="3"/>
  <c r="G19" i="3" s="1"/>
  <c r="I19" i="3" s="1"/>
  <c r="D17" i="3"/>
  <c r="E17" i="3" s="1"/>
  <c r="F22" i="3"/>
  <c r="H22" i="3" s="1"/>
  <c r="D22" i="3"/>
  <c r="E22" i="3" s="1"/>
  <c r="F12" i="3"/>
  <c r="F17" i="3" l="1"/>
  <c r="H17" i="3" s="1"/>
  <c r="G17" i="3"/>
  <c r="I17" i="3" s="1"/>
  <c r="F24" i="3"/>
  <c r="H24" i="3" s="1"/>
  <c r="G24" i="3"/>
  <c r="I24" i="3" s="1"/>
  <c r="F19" i="3"/>
  <c r="H19" i="3" s="1"/>
  <c r="F18" i="3"/>
  <c r="H18" i="3" s="1"/>
  <c r="G20" i="3"/>
  <c r="I20" i="3" s="1"/>
  <c r="G23" i="3"/>
  <c r="I23" i="3" s="1"/>
</calcChain>
</file>

<file path=xl/sharedStrings.xml><?xml version="1.0" encoding="utf-8"?>
<sst xmlns="http://schemas.openxmlformats.org/spreadsheetml/2006/main" count="5948" uniqueCount="233">
  <si>
    <t>PREC</t>
  </si>
  <si>
    <t>JANT</t>
  </si>
  <si>
    <t>JULT</t>
  </si>
  <si>
    <t>POPN</t>
  </si>
  <si>
    <t>EDUC</t>
  </si>
  <si>
    <t>HOUS</t>
  </si>
  <si>
    <t>DENS</t>
  </si>
  <si>
    <t>NONW</t>
  </si>
  <si>
    <t>WWDRK</t>
  </si>
  <si>
    <t>HC</t>
  </si>
  <si>
    <t>SO@</t>
  </si>
  <si>
    <t>HUMID</t>
  </si>
  <si>
    <t>MORT</t>
  </si>
  <si>
    <t>Intermediate Calculations</t>
  </si>
  <si>
    <r>
      <t>R</t>
    </r>
    <r>
      <rPr>
        <sz val="11"/>
        <rFont val="Calibri"/>
        <family val="2"/>
      </rPr>
      <t>2T</t>
    </r>
  </si>
  <si>
    <r>
      <t xml:space="preserve">1 - </t>
    </r>
    <r>
      <rPr>
        <i/>
        <sz val="11"/>
        <rFont val="Calibri"/>
        <family val="2"/>
      </rPr>
      <t>R</t>
    </r>
    <r>
      <rPr>
        <sz val="11"/>
        <rFont val="Calibri"/>
        <family val="2"/>
      </rPr>
      <t>2T</t>
    </r>
  </si>
  <si>
    <t>n</t>
  </si>
  <si>
    <t>T</t>
  </si>
  <si>
    <t>n - T</t>
  </si>
  <si>
    <t>Model</t>
  </si>
  <si>
    <t>Cp</t>
  </si>
  <si>
    <t>k+1</t>
  </si>
  <si>
    <t>R Square</t>
  </si>
  <si>
    <t>Adj. R Square</t>
  </si>
  <si>
    <t>Std. Error</t>
  </si>
  <si>
    <t>X1</t>
  </si>
  <si>
    <t>Calculations</t>
  </si>
  <si>
    <r>
      <rPr>
        <i/>
        <sz val="11"/>
        <rFont val="Calibri"/>
        <family val="2"/>
      </rPr>
      <t>b2</t>
    </r>
    <r>
      <rPr>
        <sz val="11"/>
        <rFont val="Calibri"/>
        <family val="2"/>
      </rPr>
      <t>,</t>
    </r>
    <r>
      <rPr>
        <i/>
        <sz val="11"/>
        <rFont val="Calibri"/>
        <family val="2"/>
      </rPr>
      <t xml:space="preserve"> b1</t>
    </r>
    <r>
      <rPr>
        <sz val="11"/>
        <rFont val="Calibri"/>
        <family val="2"/>
      </rPr>
      <t>,</t>
    </r>
    <r>
      <rPr>
        <i/>
        <sz val="11"/>
        <rFont val="Calibri"/>
        <family val="2"/>
      </rPr>
      <t xml:space="preserve"> b0 </t>
    </r>
    <r>
      <rPr>
        <sz val="11"/>
        <rFont val="Calibri"/>
        <family val="2"/>
      </rPr>
      <t>intercepts</t>
    </r>
  </si>
  <si>
    <t>Regression Statistics</t>
  </si>
  <si>
    <r>
      <t xml:space="preserve">b2, b1, b0 </t>
    </r>
    <r>
      <rPr>
        <sz val="11"/>
        <rFont val="Calibri"/>
        <family val="2"/>
      </rPr>
      <t>Standard Error</t>
    </r>
  </si>
  <si>
    <t>Multiple R</t>
  </si>
  <si>
    <t>R Square, Standard Error</t>
  </si>
  <si>
    <r>
      <t>F</t>
    </r>
    <r>
      <rPr>
        <sz val="11"/>
        <rFont val="Calibri"/>
        <family val="2"/>
      </rPr>
      <t xml:space="preserve">, Residual </t>
    </r>
    <r>
      <rPr>
        <i/>
        <sz val="11"/>
        <rFont val="Calibri"/>
        <family val="2"/>
      </rPr>
      <t>df</t>
    </r>
  </si>
  <si>
    <t>Adjusted R Square</t>
  </si>
  <si>
    <r>
      <t xml:space="preserve">Regression </t>
    </r>
    <r>
      <rPr>
        <i/>
        <sz val="11"/>
        <rFont val="Calibri"/>
        <family val="2"/>
      </rPr>
      <t>SS</t>
    </r>
    <r>
      <rPr>
        <sz val="11"/>
        <rFont val="Calibri"/>
        <family val="2"/>
      </rPr>
      <t xml:space="preserve">, Residual </t>
    </r>
    <r>
      <rPr>
        <i/>
        <sz val="11"/>
        <rFont val="Calibri"/>
        <family val="2"/>
      </rPr>
      <t>SS</t>
    </r>
  </si>
  <si>
    <t>Standard Error</t>
  </si>
  <si>
    <t>Observations</t>
  </si>
  <si>
    <t>Confidence level</t>
  </si>
  <si>
    <r>
      <t>t</t>
    </r>
    <r>
      <rPr>
        <sz val="11"/>
        <rFont val="Calibri"/>
        <family val="2"/>
      </rPr>
      <t xml:space="preserve"> Critical Value</t>
    </r>
  </si>
  <si>
    <t>ANOVA</t>
  </si>
  <si>
    <r>
      <t xml:space="preserve">Half Width </t>
    </r>
    <r>
      <rPr>
        <i/>
        <sz val="11"/>
        <rFont val="Calibri"/>
        <family val="2"/>
      </rPr>
      <t>b0</t>
    </r>
  </si>
  <si>
    <t>df</t>
  </si>
  <si>
    <t>SS</t>
  </si>
  <si>
    <t>MS</t>
  </si>
  <si>
    <t>F</t>
  </si>
  <si>
    <t>Significance F</t>
  </si>
  <si>
    <r>
      <t xml:space="preserve">Half Width </t>
    </r>
    <r>
      <rPr>
        <i/>
        <sz val="11"/>
        <rFont val="Calibri"/>
        <family val="2"/>
      </rPr>
      <t>b1</t>
    </r>
  </si>
  <si>
    <t>Regression</t>
  </si>
  <si>
    <r>
      <t xml:space="preserve">Half Width </t>
    </r>
    <r>
      <rPr>
        <i/>
        <sz val="11"/>
        <rFont val="Calibri"/>
        <family val="2"/>
      </rPr>
      <t>b2</t>
    </r>
  </si>
  <si>
    <t>Residual</t>
  </si>
  <si>
    <t>Total</t>
  </si>
  <si>
    <t>Coefficients</t>
  </si>
  <si>
    <t>t Stat</t>
  </si>
  <si>
    <t>P-value</t>
  </si>
  <si>
    <t>Intercept</t>
  </si>
  <si>
    <t>b1, b0 Coefficients</t>
  </si>
  <si>
    <t>b1, b0 Standard Error</t>
  </si>
  <si>
    <t>Best Subsets Analysis</t>
  </si>
  <si>
    <r>
      <t xml:space="preserve">Half Width </t>
    </r>
    <r>
      <rPr>
        <i/>
        <sz val="11"/>
        <rFont val="Calibri"/>
        <family val="2"/>
      </rPr>
      <t>b3</t>
    </r>
    <r>
      <rPr>
        <sz val="11"/>
        <color theme="1"/>
        <rFont val="Calibri"/>
        <family val="2"/>
        <scheme val="minor"/>
      </rPr>
      <t/>
    </r>
  </si>
  <si>
    <t>b7 through b0 intercepts</t>
  </si>
  <si>
    <t>b7 through b0 Standard Error</t>
  </si>
  <si>
    <r>
      <t xml:space="preserve">Half Width </t>
    </r>
    <r>
      <rPr>
        <i/>
        <sz val="11"/>
        <rFont val="Calibri"/>
        <family val="2"/>
      </rPr>
      <t>b4</t>
    </r>
    <r>
      <rPr>
        <sz val="11"/>
        <color theme="1"/>
        <rFont val="Calibri"/>
        <family val="2"/>
        <scheme val="minor"/>
      </rPr>
      <t/>
    </r>
  </si>
  <si>
    <r>
      <t xml:space="preserve">Half Width </t>
    </r>
    <r>
      <rPr>
        <i/>
        <sz val="11"/>
        <rFont val="Calibri"/>
        <family val="2"/>
      </rPr>
      <t>b5</t>
    </r>
    <r>
      <rPr>
        <sz val="11"/>
        <color theme="1"/>
        <rFont val="Calibri"/>
        <family val="2"/>
        <scheme val="minor"/>
      </rPr>
      <t/>
    </r>
  </si>
  <si>
    <r>
      <t xml:space="preserve">Half Width </t>
    </r>
    <r>
      <rPr>
        <i/>
        <sz val="11"/>
        <rFont val="Calibri"/>
        <family val="2"/>
      </rPr>
      <t>b6</t>
    </r>
    <r>
      <rPr>
        <sz val="11"/>
        <color theme="1"/>
        <rFont val="Calibri"/>
        <family val="2"/>
        <scheme val="minor"/>
      </rPr>
      <t/>
    </r>
  </si>
  <si>
    <r>
      <t xml:space="preserve">Half Width </t>
    </r>
    <r>
      <rPr>
        <i/>
        <sz val="11"/>
        <rFont val="Calibri"/>
        <family val="2"/>
      </rPr>
      <t>b7</t>
    </r>
    <r>
      <rPr>
        <sz val="11"/>
        <color theme="1"/>
        <rFont val="Calibri"/>
        <family val="2"/>
        <scheme val="minor"/>
      </rPr>
      <t/>
    </r>
  </si>
  <si>
    <t>POPN (X1)</t>
  </si>
  <si>
    <t>Lower 95%</t>
  </si>
  <si>
    <t>Upper 95%</t>
  </si>
  <si>
    <t>Note:</t>
  </si>
  <si>
    <t>This worksheet does not recalculate.</t>
  </si>
  <si>
    <t>If regression data changes, rerun procedure</t>
  </si>
  <si>
    <t>to create an updated version of this worksheet.</t>
  </si>
  <si>
    <t>X1 X2</t>
  </si>
  <si>
    <t>X1X2</t>
  </si>
  <si>
    <t>b3 through b0 intercepts</t>
  </si>
  <si>
    <t>b3 through b0 Standard Error</t>
  </si>
  <si>
    <t>X1X2X3</t>
  </si>
  <si>
    <t>b4 through b0 intercepts</t>
  </si>
  <si>
    <t>b4 through b0 Standard Error</t>
  </si>
  <si>
    <t>X1X2X3X4</t>
  </si>
  <si>
    <t>b5 through b0 intercepts</t>
  </si>
  <si>
    <t>b5 through b0 Standard Error</t>
  </si>
  <si>
    <t>X1X2X3X4X5</t>
  </si>
  <si>
    <t>b6 through b0 intercepts</t>
  </si>
  <si>
    <t>b6 through b0 Standard Error</t>
  </si>
  <si>
    <t>X1X2X3X4X5X6</t>
  </si>
  <si>
    <t>X1X2X3X4X5X6X7</t>
  </si>
  <si>
    <t>X1X2X3X4X5X7</t>
  </si>
  <si>
    <t>X1X2X3X4X6</t>
  </si>
  <si>
    <t>X1X2X3X4X6X7</t>
  </si>
  <si>
    <t>X1X2X3X4X7</t>
  </si>
  <si>
    <t>X1X2X3X5</t>
  </si>
  <si>
    <t>X1X2X3X5X6</t>
  </si>
  <si>
    <t>X1X2X3X5X6X7</t>
  </si>
  <si>
    <t>X1X2X3X5X7</t>
  </si>
  <si>
    <t>X1X2X3X6</t>
  </si>
  <si>
    <t>X1X2X3X6X7</t>
  </si>
  <si>
    <t>X1X2X3X7</t>
  </si>
  <si>
    <t>X1X2X4</t>
  </si>
  <si>
    <t>X1X2X4X5</t>
  </si>
  <si>
    <t>X1X2X4X5X6</t>
  </si>
  <si>
    <t>X1X2X4X5X6X7</t>
  </si>
  <si>
    <t>X1X2X4X5X7</t>
  </si>
  <si>
    <t>X1X2X4X6</t>
  </si>
  <si>
    <t>X1X2X4X6X7</t>
  </si>
  <si>
    <t>X1X2X4X7</t>
  </si>
  <si>
    <t>X1X2X5</t>
  </si>
  <si>
    <t>X1X2X5X6</t>
  </si>
  <si>
    <t>X1X2X5X6X7</t>
  </si>
  <si>
    <t>X1X2X5X7</t>
  </si>
  <si>
    <t>X1X2X6</t>
  </si>
  <si>
    <t>X1X2X6X7</t>
  </si>
  <si>
    <t>X1X2X7</t>
  </si>
  <si>
    <t>X1 X3</t>
  </si>
  <si>
    <t>X1X3</t>
  </si>
  <si>
    <t>X1X3X4</t>
  </si>
  <si>
    <t>X1X3X4X5</t>
  </si>
  <si>
    <t>X1X3X4X5X6</t>
  </si>
  <si>
    <t>X1X3X4X5X6X7</t>
  </si>
  <si>
    <t>X1X3X4X5X7</t>
  </si>
  <si>
    <t>X1X3X4X6</t>
  </si>
  <si>
    <t>X1X3X4X6X7</t>
  </si>
  <si>
    <t>X1X3X4X7</t>
  </si>
  <si>
    <t>X1X3X5</t>
  </si>
  <si>
    <t>X1X3X5X6</t>
  </si>
  <si>
    <t>X1X3X5X6X7</t>
  </si>
  <si>
    <t>X1X3X5X7</t>
  </si>
  <si>
    <t>X1X3X6</t>
  </si>
  <si>
    <t>X1X3X6X7</t>
  </si>
  <si>
    <t>X1X3X7</t>
  </si>
  <si>
    <t>X1 X4</t>
  </si>
  <si>
    <t>X1X4</t>
  </si>
  <si>
    <t>X1X4X5</t>
  </si>
  <si>
    <t>X1X4X5X6</t>
  </si>
  <si>
    <t>X1X4X5X6X7</t>
  </si>
  <si>
    <t>X1X4X5X7</t>
  </si>
  <si>
    <t>X1X4X6</t>
  </si>
  <si>
    <t>X1X4X6X7</t>
  </si>
  <si>
    <t>X1X4X7</t>
  </si>
  <si>
    <t>X1 X5</t>
  </si>
  <si>
    <t>X1X5</t>
  </si>
  <si>
    <t>X1X5X6</t>
  </si>
  <si>
    <t>X1X5X6X7</t>
  </si>
  <si>
    <t>X1X5X7</t>
  </si>
  <si>
    <t>X1 X6</t>
  </si>
  <si>
    <t>X1X6</t>
  </si>
  <si>
    <t>X1X6X7</t>
  </si>
  <si>
    <t>X1 X7</t>
  </si>
  <si>
    <t>X1X7</t>
  </si>
  <si>
    <t>EDUC (X2)</t>
  </si>
  <si>
    <t>X2</t>
  </si>
  <si>
    <t>X2 X3</t>
  </si>
  <si>
    <t>X2X3</t>
  </si>
  <si>
    <t>X2X3X4</t>
  </si>
  <si>
    <t>X2X3X4X5</t>
  </si>
  <si>
    <t>X2X3X4X5X6</t>
  </si>
  <si>
    <t>X2X3X4X5X6X7</t>
  </si>
  <si>
    <t>X2X3X4X5X7</t>
  </si>
  <si>
    <t>X2X3X4X6</t>
  </si>
  <si>
    <t>X2X3X4X6X7</t>
  </si>
  <si>
    <t>X2X3X4X7</t>
  </si>
  <si>
    <t>X2X3X5</t>
  </si>
  <si>
    <t>X2X3X5X6</t>
  </si>
  <si>
    <t>X2X3X5X6X7</t>
  </si>
  <si>
    <t>X2X3X5X7</t>
  </si>
  <si>
    <t>X2X3X6</t>
  </si>
  <si>
    <t>X2X3X6X7</t>
  </si>
  <si>
    <t>X2X3X7</t>
  </si>
  <si>
    <t>X2 X4</t>
  </si>
  <si>
    <t>X2X4</t>
  </si>
  <si>
    <t>X2X4X5</t>
  </si>
  <si>
    <t>X2X4X5X6</t>
  </si>
  <si>
    <t>X2X4X5X6X7</t>
  </si>
  <si>
    <t>X2X4X5X7</t>
  </si>
  <si>
    <t>X2X4X6</t>
  </si>
  <si>
    <t>X2X4X6X7</t>
  </si>
  <si>
    <t>X2X4X7</t>
  </si>
  <si>
    <t>X2 X5</t>
  </si>
  <si>
    <t>X2X5</t>
  </si>
  <si>
    <t>X2X5X6</t>
  </si>
  <si>
    <t>X2X5X6X7</t>
  </si>
  <si>
    <t>X2X5X7</t>
  </si>
  <si>
    <t>X2 X6</t>
  </si>
  <si>
    <t>X2X6</t>
  </si>
  <si>
    <t>X2X6X7</t>
  </si>
  <si>
    <t>X2 X7</t>
  </si>
  <si>
    <t>X2X7</t>
  </si>
  <si>
    <t>HOUS (X3)</t>
  </si>
  <si>
    <t>X3</t>
  </si>
  <si>
    <t>X3 X4</t>
  </si>
  <si>
    <t>X3X4</t>
  </si>
  <si>
    <t>X3X4X5</t>
  </si>
  <si>
    <t>X3X4X5X6</t>
  </si>
  <si>
    <t>X3X4X5X6X7</t>
  </si>
  <si>
    <t>X3X4X5X7</t>
  </si>
  <si>
    <t>X3X4X6</t>
  </si>
  <si>
    <t>X3X4X6X7</t>
  </si>
  <si>
    <t>X3X4X7</t>
  </si>
  <si>
    <t>X3 X5</t>
  </si>
  <si>
    <t>X3X5</t>
  </si>
  <si>
    <t>X3X5X6</t>
  </si>
  <si>
    <t>X3X5X6X7</t>
  </si>
  <si>
    <t>X3X5X7</t>
  </si>
  <si>
    <t>X3 X6</t>
  </si>
  <si>
    <t>X3X6</t>
  </si>
  <si>
    <t>X3X6X7</t>
  </si>
  <si>
    <t>X3 X7</t>
  </si>
  <si>
    <t>X3X7</t>
  </si>
  <si>
    <t>DENS (X4)</t>
  </si>
  <si>
    <t>X4</t>
  </si>
  <si>
    <t>X4 X5</t>
  </si>
  <si>
    <t>X4X5</t>
  </si>
  <si>
    <t>X4X5X6</t>
  </si>
  <si>
    <t>X4X5X6X7</t>
  </si>
  <si>
    <t>X4X5X7</t>
  </si>
  <si>
    <t>X4 X6</t>
  </si>
  <si>
    <t>X4X6</t>
  </si>
  <si>
    <t>X4X6X7</t>
  </si>
  <si>
    <t>X4 X7</t>
  </si>
  <si>
    <t>X4X7</t>
  </si>
  <si>
    <t>NONW (X5)</t>
  </si>
  <si>
    <t>X5</t>
  </si>
  <si>
    <t>X5 X6</t>
  </si>
  <si>
    <t>X5X6</t>
  </si>
  <si>
    <t>X5X6X7</t>
  </si>
  <si>
    <t>X5 X7</t>
  </si>
  <si>
    <t>X5X7</t>
  </si>
  <si>
    <t>WWDRK (X6)</t>
  </si>
  <si>
    <t>X6</t>
  </si>
  <si>
    <t>X6 X7</t>
  </si>
  <si>
    <t>X6X7</t>
  </si>
  <si>
    <t>HC (X7)</t>
  </si>
  <si>
    <t>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</si>
</sst>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00000000"/>
    <numFmt numFmtId="166" formatCode="0.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b/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</cellStyleXfs>
  <cellXfs count="73">
    <xf numFmtId="0" fontId="0" fillId="0" borderId="0" xfId="0"/>
    <xf numFmtId="0" fontId="3" fillId="0" borderId="0" xfId="1" applyFont="1"/>
    <xf numFmtId="0" fontId="3" fillId="0" borderId="0" xfId="1" applyFont="1" applyAlignment="1">
      <alignment horizontal="center"/>
    </xf>
    <xf numFmtId="0" fontId="4" fillId="0" borderId="0" xfId="1" applyFont="1"/>
    <xf numFmtId="0" fontId="4" fillId="0" borderId="1" xfId="1" applyFont="1" applyBorder="1" applyAlignment="1">
      <alignment horizontal="center"/>
    </xf>
    <xf numFmtId="0" fontId="5" fillId="0" borderId="1" xfId="1" applyFont="1" applyBorder="1"/>
    <xf numFmtId="0" fontId="4" fillId="0" borderId="1" xfId="1" applyFont="1" applyBorder="1"/>
    <xf numFmtId="0" fontId="4" fillId="0" borderId="0" xfId="1" applyFont="1" applyFill="1" applyBorder="1" applyAlignment="1"/>
    <xf numFmtId="0" fontId="4" fillId="0" borderId="0" xfId="1" applyFont="1" applyAlignment="1">
      <alignment horizontal="center"/>
    </xf>
    <xf numFmtId="0" fontId="3" fillId="0" borderId="2" xfId="1" applyFont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3" fillId="0" borderId="0" xfId="1" applyFont="1" applyAlignment="1">
      <alignment horizontal="right"/>
    </xf>
    <xf numFmtId="164" fontId="4" fillId="0" borderId="0" xfId="1" applyNumberFormat="1" applyFont="1" applyFill="1" applyBorder="1" applyAlignment="1"/>
    <xf numFmtId="164" fontId="4" fillId="0" borderId="0" xfId="1" applyNumberFormat="1" applyFont="1"/>
    <xf numFmtId="0" fontId="5" fillId="0" borderId="3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164" fontId="4" fillId="0" borderId="0" xfId="1" applyNumberFormat="1" applyFont="1" applyFill="1" applyBorder="1"/>
    <xf numFmtId="0" fontId="6" fillId="0" borderId="4" xfId="1" applyFont="1" applyFill="1" applyBorder="1" applyAlignment="1">
      <alignment horizontal="centerContinuous"/>
    </xf>
    <xf numFmtId="0" fontId="5" fillId="0" borderId="4" xfId="1" applyFont="1" applyFill="1" applyBorder="1" applyAlignment="1">
      <alignment horizontal="centerContinuous"/>
    </xf>
    <xf numFmtId="0" fontId="5" fillId="0" borderId="0" xfId="1" applyFont="1"/>
    <xf numFmtId="0" fontId="4" fillId="0" borderId="0" xfId="1" applyNumberFormat="1" applyFont="1" applyFill="1" applyBorder="1"/>
    <xf numFmtId="0" fontId="4" fillId="0" borderId="0" xfId="1" applyFont="1" applyFill="1"/>
    <xf numFmtId="164" fontId="4" fillId="0" borderId="0" xfId="1" applyNumberFormat="1" applyFont="1" applyFill="1"/>
    <xf numFmtId="0" fontId="4" fillId="0" borderId="5" xfId="1" applyFont="1" applyFill="1" applyBorder="1" applyAlignment="1"/>
    <xf numFmtId="9" fontId="4" fillId="0" borderId="0" xfId="2" applyFont="1" applyFill="1"/>
    <xf numFmtId="0" fontId="5" fillId="0" borderId="0" xfId="1" applyFont="1" applyFill="1"/>
    <xf numFmtId="0" fontId="5" fillId="0" borderId="4" xfId="1" applyFont="1" applyFill="1" applyBorder="1" applyAlignment="1">
      <alignment horizontal="center"/>
    </xf>
    <xf numFmtId="164" fontId="4" fillId="0" borderId="5" xfId="1" applyNumberFormat="1" applyFont="1" applyFill="1" applyBorder="1" applyAlignment="1"/>
    <xf numFmtId="0" fontId="3" fillId="0" borderId="0" xfId="3" applyFont="1"/>
    <xf numFmtId="0" fontId="5" fillId="0" borderId="3" xfId="3" applyFont="1" applyFill="1" applyBorder="1" applyAlignment="1">
      <alignment horizontal="center"/>
    </xf>
    <xf numFmtId="0" fontId="5" fillId="0" borderId="0" xfId="3" applyFont="1" applyFill="1" applyBorder="1" applyAlignment="1">
      <alignment horizontal="center"/>
    </xf>
    <xf numFmtId="0" fontId="5" fillId="0" borderId="0" xfId="3" applyFont="1" applyFill="1"/>
    <xf numFmtId="0" fontId="4" fillId="0" borderId="0" xfId="3" applyFont="1" applyFill="1"/>
    <xf numFmtId="0" fontId="4" fillId="0" borderId="0" xfId="3" applyFont="1"/>
    <xf numFmtId="164" fontId="4" fillId="0" borderId="6" xfId="3" applyNumberFormat="1" applyFont="1" applyFill="1" applyBorder="1"/>
    <xf numFmtId="164" fontId="4" fillId="0" borderId="7" xfId="3" applyNumberFormat="1" applyFont="1" applyFill="1" applyBorder="1"/>
    <xf numFmtId="0" fontId="3" fillId="0" borderId="0" xfId="3" applyFont="1" applyFill="1"/>
    <xf numFmtId="0" fontId="5" fillId="0" borderId="4" xfId="3" applyFont="1" applyFill="1" applyBorder="1" applyAlignment="1">
      <alignment horizontal="centerContinuous"/>
    </xf>
    <xf numFmtId="164" fontId="4" fillId="0" borderId="8" xfId="3" applyNumberFormat="1" applyFont="1" applyFill="1" applyBorder="1"/>
    <xf numFmtId="164" fontId="4" fillId="0" borderId="9" xfId="3" applyNumberFormat="1" applyFont="1" applyFill="1" applyBorder="1"/>
    <xf numFmtId="0" fontId="4" fillId="0" borderId="0" xfId="3" applyFont="1" applyFill="1" applyBorder="1" applyAlignment="1"/>
    <xf numFmtId="164" fontId="4" fillId="0" borderId="0" xfId="3" applyNumberFormat="1" applyFont="1" applyFill="1" applyBorder="1" applyAlignment="1"/>
    <xf numFmtId="165" fontId="3" fillId="0" borderId="0" xfId="3" applyNumberFormat="1" applyFont="1"/>
    <xf numFmtId="164" fontId="4" fillId="0" borderId="10" xfId="3" applyNumberFormat="1" applyFont="1" applyFill="1" applyBorder="1"/>
    <xf numFmtId="164" fontId="4" fillId="0" borderId="11" xfId="3" applyNumberFormat="1" applyFont="1" applyFill="1" applyBorder="1"/>
    <xf numFmtId="0" fontId="4" fillId="0" borderId="5" xfId="3" applyFont="1" applyFill="1" applyBorder="1" applyAlignment="1"/>
    <xf numFmtId="9" fontId="4" fillId="0" borderId="0" xfId="1" applyNumberFormat="1" applyFont="1" applyFill="1"/>
    <xf numFmtId="0" fontId="5" fillId="0" borderId="4" xfId="3" applyFont="1" applyFill="1" applyBorder="1" applyAlignment="1">
      <alignment horizontal="center"/>
    </xf>
    <xf numFmtId="1" fontId="4" fillId="0" borderId="5" xfId="3" applyNumberFormat="1" applyFont="1" applyFill="1" applyBorder="1" applyAlignment="1"/>
    <xf numFmtId="164" fontId="4" fillId="0" borderId="5" xfId="3" applyNumberFormat="1" applyFont="1" applyFill="1" applyBorder="1" applyAlignment="1"/>
    <xf numFmtId="0" fontId="6" fillId="0" borderId="0" xfId="3" applyFont="1" applyFill="1" applyBorder="1" applyAlignment="1">
      <alignment horizontal="center"/>
    </xf>
    <xf numFmtId="166" fontId="4" fillId="0" borderId="0" xfId="1" applyNumberFormat="1" applyFont="1" applyFill="1" applyBorder="1" applyAlignment="1"/>
    <xf numFmtId="166" fontId="3" fillId="0" borderId="0" xfId="3" applyNumberFormat="1" applyFont="1" applyFill="1" applyBorder="1" applyAlignment="1"/>
    <xf numFmtId="2" fontId="4" fillId="0" borderId="5" xfId="1" applyNumberFormat="1" applyFont="1" applyFill="1" applyBorder="1" applyAlignment="1"/>
    <xf numFmtId="166" fontId="4" fillId="0" borderId="5" xfId="1" applyNumberFormat="1" applyFont="1" applyFill="1" applyBorder="1" applyAlignment="1"/>
    <xf numFmtId="164" fontId="4" fillId="0" borderId="0" xfId="3" applyNumberFormat="1" applyFont="1"/>
    <xf numFmtId="0" fontId="4" fillId="0" borderId="0" xfId="1" applyFont="1" applyBorder="1"/>
    <xf numFmtId="164" fontId="4" fillId="0" borderId="8" xfId="1" applyNumberFormat="1" applyFont="1" applyFill="1" applyBorder="1"/>
    <xf numFmtId="164" fontId="4" fillId="0" borderId="6" xfId="1" applyNumberFormat="1" applyFont="1" applyFill="1" applyBorder="1"/>
    <xf numFmtId="164" fontId="4" fillId="0" borderId="12" xfId="1" applyNumberFormat="1" applyFont="1" applyFill="1" applyBorder="1"/>
    <xf numFmtId="0" fontId="4" fillId="0" borderId="12" xfId="1" applyFont="1" applyBorder="1"/>
    <xf numFmtId="0" fontId="4" fillId="0" borderId="10" xfId="1" applyNumberFormat="1" applyFont="1" applyFill="1" applyBorder="1"/>
    <xf numFmtId="0" fontId="4" fillId="0" borderId="5" xfId="1" applyNumberFormat="1" applyFont="1" applyFill="1" applyBorder="1"/>
    <xf numFmtId="164" fontId="4" fillId="0" borderId="5" xfId="1" applyNumberFormat="1" applyFont="1" applyFill="1" applyBorder="1"/>
    <xf numFmtId="0" fontId="4" fillId="0" borderId="5" xfId="1" applyFont="1" applyBorder="1"/>
    <xf numFmtId="0" fontId="4" fillId="0" borderId="7" xfId="1" applyFont="1" applyBorder="1"/>
    <xf numFmtId="0" fontId="4" fillId="0" borderId="9" xfId="1" applyFont="1" applyBorder="1"/>
    <xf numFmtId="0" fontId="4" fillId="0" borderId="11" xfId="1" applyFont="1" applyBorder="1"/>
    <xf numFmtId="164" fontId="4" fillId="0" borderId="7" xfId="1" applyNumberFormat="1" applyFont="1" applyFill="1" applyBorder="1"/>
    <xf numFmtId="164" fontId="4" fillId="0" borderId="9" xfId="1" applyNumberFormat="1" applyFont="1" applyFill="1" applyBorder="1"/>
    <xf numFmtId="164" fontId="4" fillId="0" borderId="11" xfId="1" applyNumberFormat="1" applyFont="1" applyFill="1" applyBorder="1"/>
    <xf numFmtId="164" fontId="3" fillId="0" borderId="0" xfId="1" applyNumberFormat="1" applyFont="1"/>
  </cellXfs>
  <cellStyles count="4">
    <cellStyle name="Normal" xfId="0" builtinId="0"/>
    <cellStyle name="Normal 2" xfId="1"/>
    <cellStyle name="Normal_ToolPakFree Simple Linear Regression" xfId="3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13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P38"/>
  <sheetViews>
    <sheetView workbookViewId="0"/>
  </sheetViews>
  <sheetFormatPr defaultRowHeight="15" x14ac:dyDescent="0.25"/>
  <cols>
    <col min="1" max="1" width="18.85546875" style="34" bestFit="1" customWidth="1"/>
    <col min="2" max="2" width="11.85546875" style="34" customWidth="1"/>
    <col min="3" max="3" width="14.85546875" style="34" bestFit="1" customWidth="1"/>
    <col min="4" max="4" width="9.5703125" style="34" customWidth="1"/>
    <col min="5" max="5" width="8.5703125" style="34" customWidth="1"/>
    <col min="6" max="6" width="14.42578125" style="34" bestFit="1" customWidth="1"/>
    <col min="7" max="7" width="11" style="34" customWidth="1"/>
    <col min="8" max="8" width="12.7109375" style="34" bestFit="1" customWidth="1"/>
    <col min="9" max="9" width="12.5703125" style="34" bestFit="1" customWidth="1"/>
    <col min="10" max="10" width="2.85546875" style="34" customWidth="1"/>
    <col min="11" max="11" width="25.42578125" style="34" customWidth="1"/>
    <col min="12" max="12" width="12.5703125" style="34" customWidth="1"/>
    <col min="13" max="14" width="9.140625" style="34"/>
    <col min="15" max="15" width="22.7109375" style="34" customWidth="1"/>
    <col min="16" max="16384" width="9.140625" style="34"/>
  </cols>
  <sheetData>
    <row r="1" spans="1:16" ht="15" customHeight="1" thickBot="1" x14ac:dyDescent="0.3">
      <c r="A1" s="29" t="s">
        <v>57</v>
      </c>
      <c r="B1" s="29"/>
      <c r="C1" s="29"/>
      <c r="D1" s="29"/>
      <c r="E1" s="29"/>
      <c r="F1" s="29"/>
      <c r="G1" s="29"/>
      <c r="H1" s="29"/>
      <c r="I1" s="29"/>
      <c r="J1" s="29"/>
      <c r="K1" s="30" t="s">
        <v>26</v>
      </c>
      <c r="L1" s="31"/>
      <c r="M1" s="31"/>
      <c r="N1" s="32"/>
      <c r="O1" s="33"/>
    </row>
    <row r="2" spans="1:16" ht="15" customHeight="1" thickBot="1" x14ac:dyDescent="0.3">
      <c r="A2" s="29" t="s">
        <v>231</v>
      </c>
      <c r="B2" s="29"/>
      <c r="C2" s="29"/>
      <c r="D2" s="29"/>
      <c r="E2" s="29"/>
      <c r="F2" s="29"/>
      <c r="G2" s="29"/>
      <c r="H2" s="29"/>
      <c r="I2" s="29"/>
      <c r="J2" s="29"/>
      <c r="K2" s="20" t="s">
        <v>55</v>
      </c>
      <c r="L2" s="35">
        <v>-0.11986876881572701</v>
      </c>
      <c r="M2" s="36">
        <v>944.89546623300885</v>
      </c>
      <c r="N2" s="37"/>
      <c r="O2" s="33"/>
      <c r="P2" s="33"/>
    </row>
    <row r="3" spans="1:16" ht="15" customHeight="1" x14ac:dyDescent="0.25">
      <c r="A3" s="38" t="s">
        <v>28</v>
      </c>
      <c r="B3" s="38"/>
      <c r="C3" s="29"/>
      <c r="D3" s="29" t="s">
        <v>68</v>
      </c>
      <c r="E3" s="29"/>
      <c r="F3" s="29"/>
      <c r="G3" s="29"/>
      <c r="H3" s="29"/>
      <c r="I3" s="29"/>
      <c r="J3" s="29"/>
      <c r="K3" s="20" t="s">
        <v>56</v>
      </c>
      <c r="L3" s="39">
        <v>8.7399135633480812E-2</v>
      </c>
      <c r="M3" s="40">
        <v>8.6306443612825667</v>
      </c>
      <c r="N3" s="37"/>
      <c r="O3" s="33"/>
      <c r="P3" s="33"/>
    </row>
    <row r="4" spans="1:16" ht="15" customHeight="1" x14ac:dyDescent="0.25">
      <c r="A4" s="41" t="s">
        <v>30</v>
      </c>
      <c r="B4" s="42">
        <v>0.17723693999264553</v>
      </c>
      <c r="C4" s="29"/>
      <c r="D4" s="29" t="s">
        <v>69</v>
      </c>
      <c r="E4" s="29"/>
      <c r="F4" s="43"/>
      <c r="G4" s="29"/>
      <c r="H4" s="29"/>
      <c r="I4" s="29"/>
      <c r="J4" s="29"/>
      <c r="K4" s="3" t="s">
        <v>31</v>
      </c>
      <c r="L4" s="39">
        <v>3.141293289795663E-2</v>
      </c>
      <c r="M4" s="40">
        <v>61.746957381809999</v>
      </c>
      <c r="N4" s="37"/>
      <c r="O4" s="32"/>
      <c r="P4" s="33"/>
    </row>
    <row r="5" spans="1:16" ht="15" customHeight="1" x14ac:dyDescent="0.25">
      <c r="A5" s="41" t="s">
        <v>22</v>
      </c>
      <c r="B5" s="42">
        <v>3.141293289795663E-2</v>
      </c>
      <c r="C5" s="29"/>
      <c r="D5" s="29" t="s">
        <v>70</v>
      </c>
      <c r="E5" s="29"/>
      <c r="F5" s="43"/>
      <c r="G5" s="29"/>
      <c r="H5" s="29"/>
      <c r="I5" s="29"/>
      <c r="J5" s="29"/>
      <c r="K5" s="20" t="s">
        <v>32</v>
      </c>
      <c r="L5" s="39">
        <v>1.8810390619117536</v>
      </c>
      <c r="M5" s="40">
        <v>58</v>
      </c>
      <c r="N5" s="37"/>
      <c r="O5" s="33"/>
      <c r="P5" s="33"/>
    </row>
    <row r="6" spans="1:16" ht="15" customHeight="1" thickBot="1" x14ac:dyDescent="0.3">
      <c r="A6" s="41" t="s">
        <v>33</v>
      </c>
      <c r="B6" s="42">
        <v>1.4713155878955941E-2</v>
      </c>
      <c r="C6" s="29"/>
      <c r="D6" s="29" t="s">
        <v>71</v>
      </c>
      <c r="E6" s="29"/>
      <c r="F6" s="29"/>
      <c r="G6" s="29"/>
      <c r="H6" s="29"/>
      <c r="I6" s="29"/>
      <c r="J6" s="29"/>
      <c r="K6" s="3" t="s">
        <v>34</v>
      </c>
      <c r="L6" s="44">
        <v>7171.8126998919179</v>
      </c>
      <c r="M6" s="45">
        <v>221135.8312628415</v>
      </c>
      <c r="N6" s="37"/>
      <c r="O6" s="33"/>
      <c r="P6" s="33"/>
    </row>
    <row r="7" spans="1:16" ht="15" customHeight="1" x14ac:dyDescent="0.25">
      <c r="A7" s="41" t="s">
        <v>35</v>
      </c>
      <c r="B7" s="42">
        <v>61.746957381809999</v>
      </c>
      <c r="C7" s="29"/>
      <c r="D7" s="29"/>
      <c r="E7" s="29"/>
      <c r="F7" s="29"/>
      <c r="G7" s="29"/>
      <c r="H7" s="29"/>
      <c r="I7" s="29"/>
      <c r="J7" s="29"/>
      <c r="K7" s="33"/>
      <c r="L7" s="33"/>
      <c r="M7" s="33"/>
      <c r="N7" s="33"/>
      <c r="O7" s="33"/>
    </row>
    <row r="8" spans="1:16" ht="15" customHeight="1" thickBot="1" x14ac:dyDescent="0.3">
      <c r="A8" s="46" t="s">
        <v>36</v>
      </c>
      <c r="B8" s="46">
        <v>60</v>
      </c>
      <c r="C8" s="29"/>
      <c r="D8" s="29"/>
      <c r="E8" s="29"/>
      <c r="F8" s="29"/>
      <c r="G8" s="29"/>
      <c r="H8" s="29"/>
      <c r="I8" s="29"/>
      <c r="J8" s="29"/>
      <c r="K8" s="22" t="s">
        <v>37</v>
      </c>
      <c r="L8" s="47">
        <v>0.95</v>
      </c>
      <c r="M8" s="33"/>
      <c r="N8" s="33"/>
      <c r="O8" s="33"/>
    </row>
    <row r="9" spans="1:16" ht="15" customHeight="1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6" t="s">
        <v>38</v>
      </c>
      <c r="L9" s="23">
        <v>2.0017174841452352</v>
      </c>
      <c r="M9" s="33"/>
      <c r="N9" s="33"/>
      <c r="O9" s="33"/>
    </row>
    <row r="10" spans="1:16" ht="15" customHeight="1" thickBot="1" x14ac:dyDescent="0.3">
      <c r="A10" s="29" t="s">
        <v>39</v>
      </c>
      <c r="B10" s="29"/>
      <c r="C10" s="29"/>
      <c r="D10" s="29"/>
      <c r="E10" s="29"/>
      <c r="F10" s="29"/>
      <c r="G10" s="29"/>
      <c r="H10" s="29"/>
      <c r="I10" s="29"/>
      <c r="J10" s="29"/>
      <c r="K10" s="22" t="s">
        <v>40</v>
      </c>
      <c r="L10" s="23">
        <v>17.2761117174188</v>
      </c>
      <c r="M10" s="33"/>
      <c r="N10" s="33"/>
      <c r="O10" s="33"/>
    </row>
    <row r="11" spans="1:16" ht="15" customHeight="1" x14ac:dyDescent="0.25">
      <c r="A11" s="48"/>
      <c r="B11" s="48" t="s">
        <v>41</v>
      </c>
      <c r="C11" s="48" t="s">
        <v>42</v>
      </c>
      <c r="D11" s="48" t="s">
        <v>43</v>
      </c>
      <c r="E11" s="48" t="s">
        <v>44</v>
      </c>
      <c r="F11" s="48" t="s">
        <v>45</v>
      </c>
      <c r="K11" s="22" t="s">
        <v>46</v>
      </c>
      <c r="L11" s="23">
        <v>0.17494837789671938</v>
      </c>
    </row>
    <row r="12" spans="1:16" ht="15" customHeight="1" x14ac:dyDescent="0.25">
      <c r="A12" s="41" t="s">
        <v>47</v>
      </c>
      <c r="B12" s="41">
        <v>1</v>
      </c>
      <c r="C12" s="42">
        <v>7171.8126998919179</v>
      </c>
      <c r="D12" s="42">
        <v>7171.8126998919179</v>
      </c>
      <c r="E12" s="42">
        <v>1.8810390619117536</v>
      </c>
      <c r="F12" s="42">
        <v>0.17549886021144329</v>
      </c>
    </row>
    <row r="13" spans="1:16" ht="15" customHeight="1" x14ac:dyDescent="0.25">
      <c r="A13" s="41" t="s">
        <v>49</v>
      </c>
      <c r="B13" s="41">
        <v>58</v>
      </c>
      <c r="C13" s="42">
        <v>221135.8312628415</v>
      </c>
      <c r="D13" s="42">
        <v>3812.6867459110604</v>
      </c>
      <c r="E13" s="42"/>
      <c r="F13" s="42"/>
    </row>
    <row r="14" spans="1:16" ht="15" customHeight="1" thickBot="1" x14ac:dyDescent="0.3">
      <c r="A14" s="46" t="s">
        <v>50</v>
      </c>
      <c r="B14" s="49">
        <v>59</v>
      </c>
      <c r="C14" s="50">
        <v>228307.64396273342</v>
      </c>
      <c r="D14" s="46"/>
      <c r="E14" s="46"/>
      <c r="F14" s="46"/>
    </row>
    <row r="15" spans="1:16" ht="15" customHeight="1" thickBot="1" x14ac:dyDescent="0.3">
      <c r="A15" s="29"/>
      <c r="B15" s="29"/>
      <c r="C15" s="29"/>
      <c r="D15" s="37"/>
      <c r="E15" s="37"/>
      <c r="F15" s="29"/>
      <c r="G15" s="29"/>
      <c r="H15" s="29"/>
      <c r="I15" s="29"/>
      <c r="J15" s="29"/>
    </row>
    <row r="16" spans="1:16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  <c r="J16" s="51"/>
    </row>
    <row r="17" spans="1:10" ht="15" customHeight="1" x14ac:dyDescent="0.25">
      <c r="A17" s="7" t="s">
        <v>54</v>
      </c>
      <c r="B17" s="13">
        <v>944.89546623300885</v>
      </c>
      <c r="C17" s="13">
        <v>8.6306443612825667</v>
      </c>
      <c r="D17" s="13">
        <v>109.48145082560112</v>
      </c>
      <c r="E17" s="13">
        <v>6.5498429232962701E-69</v>
      </c>
      <c r="F17" s="13">
        <v>927.61935451559009</v>
      </c>
      <c r="G17" s="13">
        <v>962.1715779504276</v>
      </c>
      <c r="H17" s="13">
        <v>927.61935451559009</v>
      </c>
      <c r="I17" s="52">
        <v>962.1715779504276</v>
      </c>
      <c r="J17" s="53"/>
    </row>
    <row r="18" spans="1:10" ht="15" customHeight="1" thickBot="1" x14ac:dyDescent="0.3">
      <c r="A18" s="54" t="s">
        <v>9</v>
      </c>
      <c r="B18" s="28">
        <v>-0.11986876881572701</v>
      </c>
      <c r="C18" s="28">
        <v>8.7399135633480812E-2</v>
      </c>
      <c r="D18" s="28">
        <v>-1.3715097746322304</v>
      </c>
      <c r="E18" s="28">
        <v>0.17549886021144406</v>
      </c>
      <c r="F18" s="28">
        <v>-0.29481714671244641</v>
      </c>
      <c r="G18" s="28">
        <v>5.5079609080992367E-2</v>
      </c>
      <c r="H18" s="28">
        <v>-0.29481714671244641</v>
      </c>
      <c r="I18" s="55">
        <v>5.5079609080992367E-2</v>
      </c>
      <c r="J18" s="53"/>
    </row>
    <row r="19" spans="1:10" x14ac:dyDescent="0.25">
      <c r="J19" s="29"/>
    </row>
    <row r="20" spans="1:10" x14ac:dyDescent="0.25">
      <c r="J20" s="29"/>
    </row>
    <row r="21" spans="1:10" x14ac:dyDescent="0.25">
      <c r="J21" s="29"/>
    </row>
    <row r="22" spans="1:10" x14ac:dyDescent="0.25">
      <c r="J22" s="29"/>
    </row>
    <row r="23" spans="1:10" x14ac:dyDescent="0.25">
      <c r="F23" s="56"/>
      <c r="G23" s="56"/>
      <c r="J23" s="29"/>
    </row>
    <row r="24" spans="1:10" x14ac:dyDescent="0.25">
      <c r="J24" s="29"/>
    </row>
    <row r="25" spans="1:10" x14ac:dyDescent="0.25">
      <c r="J25" s="29"/>
    </row>
    <row r="26" spans="1:10" x14ac:dyDescent="0.25">
      <c r="J26" s="29"/>
    </row>
    <row r="27" spans="1:10" x14ac:dyDescent="0.25">
      <c r="J27" s="29"/>
    </row>
    <row r="28" spans="1:10" x14ac:dyDescent="0.25">
      <c r="J28" s="29"/>
    </row>
    <row r="29" spans="1:10" x14ac:dyDescent="0.25">
      <c r="J29" s="29"/>
    </row>
    <row r="30" spans="1:10" x14ac:dyDescent="0.25">
      <c r="J30" s="29"/>
    </row>
    <row r="31" spans="1:10" x14ac:dyDescent="0.25">
      <c r="J31" s="29"/>
    </row>
    <row r="32" spans="1:10" x14ac:dyDescent="0.25">
      <c r="J32" s="29"/>
    </row>
    <row r="33" spans="10:10" x14ac:dyDescent="0.25">
      <c r="J33" s="29"/>
    </row>
    <row r="34" spans="10:10" x14ac:dyDescent="0.25">
      <c r="J34" s="29"/>
    </row>
    <row r="35" spans="10:10" x14ac:dyDescent="0.25">
      <c r="J35" s="29"/>
    </row>
    <row r="36" spans="10:10" x14ac:dyDescent="0.25">
      <c r="J36" s="51"/>
    </row>
    <row r="37" spans="10:10" x14ac:dyDescent="0.25">
      <c r="J37" s="53"/>
    </row>
    <row r="38" spans="10:10" x14ac:dyDescent="0.25">
      <c r="J38" s="53"/>
    </row>
  </sheetData>
  <mergeCells count="1">
    <mergeCell ref="K1:M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8"/>
  <dimension ref="A1:N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4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4" ht="15" customHeight="1" thickBot="1" x14ac:dyDescent="0.3">
      <c r="A2" s="3" t="s">
        <v>229</v>
      </c>
      <c r="K2" s="3" t="s">
        <v>27</v>
      </c>
      <c r="L2" s="59">
        <v>-8.4127885410770029E-2</v>
      </c>
      <c r="M2" s="60">
        <v>-3.4988732451216085</v>
      </c>
      <c r="N2" s="69">
        <v>1104.7765843867435</v>
      </c>
    </row>
    <row r="3" spans="1:14" ht="15" customHeight="1" x14ac:dyDescent="0.25">
      <c r="A3" s="18" t="s">
        <v>28</v>
      </c>
      <c r="B3" s="19"/>
      <c r="D3" s="1" t="s">
        <v>68</v>
      </c>
      <c r="K3" s="20" t="s">
        <v>29</v>
      </c>
      <c r="L3" s="58">
        <v>8.6998587468889332E-2</v>
      </c>
      <c r="M3" s="17">
        <v>1.7346310172497006</v>
      </c>
      <c r="N3" s="70">
        <v>79.709029971530555</v>
      </c>
    </row>
    <row r="4" spans="1:14" ht="15" customHeight="1" x14ac:dyDescent="0.25">
      <c r="A4" s="7" t="s">
        <v>30</v>
      </c>
      <c r="B4" s="13">
        <v>0.3097469044201831</v>
      </c>
      <c r="D4" s="1" t="s">
        <v>69</v>
      </c>
      <c r="K4" s="3" t="s">
        <v>31</v>
      </c>
      <c r="L4" s="58">
        <v>9.5943144797886029E-2</v>
      </c>
      <c r="M4" s="17">
        <v>60.175633382413253</v>
      </c>
      <c r="N4" s="70" t="e">
        <v>#N/A</v>
      </c>
    </row>
    <row r="5" spans="1:14" ht="15" customHeight="1" x14ac:dyDescent="0.25">
      <c r="A5" s="7" t="s">
        <v>22</v>
      </c>
      <c r="B5" s="13">
        <v>9.5943144797886029E-2</v>
      </c>
      <c r="D5" s="1" t="s">
        <v>70</v>
      </c>
      <c r="K5" s="20" t="s">
        <v>32</v>
      </c>
      <c r="L5" s="58">
        <v>3.0245660004739907</v>
      </c>
      <c r="M5" s="21">
        <v>57</v>
      </c>
      <c r="N5" s="70" t="e">
        <v>#N/A</v>
      </c>
    </row>
    <row r="6" spans="1:14" ht="15" customHeight="1" thickBot="1" x14ac:dyDescent="0.3">
      <c r="A6" s="7" t="s">
        <v>33</v>
      </c>
      <c r="B6" s="13">
        <v>6.4221851632899507E-2</v>
      </c>
      <c r="D6" s="1" t="s">
        <v>71</v>
      </c>
      <c r="K6" s="3" t="s">
        <v>34</v>
      </c>
      <c r="L6" s="62">
        <v>21904.553343180742</v>
      </c>
      <c r="M6" s="63">
        <v>206403.09061955268</v>
      </c>
      <c r="N6" s="71" t="e">
        <v>#N/A</v>
      </c>
    </row>
    <row r="7" spans="1:14" ht="15" customHeight="1" x14ac:dyDescent="0.25">
      <c r="A7" s="7" t="s">
        <v>35</v>
      </c>
      <c r="B7" s="13">
        <v>60.175633382413253</v>
      </c>
      <c r="K7" s="22"/>
      <c r="L7" s="23"/>
      <c r="M7" s="23"/>
      <c r="N7" s="14"/>
    </row>
    <row r="8" spans="1:14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4" ht="15" customHeight="1" x14ac:dyDescent="0.25">
      <c r="K9" s="26" t="s">
        <v>38</v>
      </c>
      <c r="L9" s="23">
        <v>2.0024654592910065</v>
      </c>
      <c r="M9" s="23"/>
      <c r="N9" s="14"/>
    </row>
    <row r="10" spans="1:14" ht="15" customHeight="1" thickBot="1" x14ac:dyDescent="0.3">
      <c r="A10" s="1" t="s">
        <v>39</v>
      </c>
      <c r="K10" s="22" t="s">
        <v>40</v>
      </c>
      <c r="L10" s="23">
        <v>159.61457931158154</v>
      </c>
      <c r="M10" s="23"/>
      <c r="N10" s="14"/>
    </row>
    <row r="11" spans="1:14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3.4735386966573474</v>
      </c>
      <c r="M11" s="23"/>
      <c r="N11" s="14"/>
    </row>
    <row r="12" spans="1:14" ht="15" customHeight="1" x14ac:dyDescent="0.25">
      <c r="A12" s="7" t="s">
        <v>47</v>
      </c>
      <c r="B12" s="7">
        <v>2</v>
      </c>
      <c r="C12" s="13">
        <v>21904.553343180742</v>
      </c>
      <c r="D12" s="13">
        <v>10952.276671590371</v>
      </c>
      <c r="E12" s="13">
        <v>3.0245660004739907</v>
      </c>
      <c r="F12" s="13">
        <v>5.6438919981073976E-2</v>
      </c>
      <c r="K12" s="22" t="s">
        <v>48</v>
      </c>
      <c r="L12" s="23">
        <v>0.17421166641355829</v>
      </c>
    </row>
    <row r="13" spans="1:14" ht="15" customHeight="1" x14ac:dyDescent="0.25">
      <c r="A13" s="7" t="s">
        <v>49</v>
      </c>
      <c r="B13" s="7">
        <v>57</v>
      </c>
      <c r="C13" s="13">
        <v>206403.09061955268</v>
      </c>
      <c r="D13" s="13">
        <v>3621.1068529746085</v>
      </c>
      <c r="E13" s="13"/>
      <c r="F13" s="13"/>
    </row>
    <row r="14" spans="1:14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</row>
    <row r="15" spans="1:14" ht="15" customHeight="1" thickBot="1" x14ac:dyDescent="0.3"/>
    <row r="16" spans="1:14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1104.7765843867435</v>
      </c>
      <c r="C17" s="13">
        <v>79.709029971530555</v>
      </c>
      <c r="D17" s="13">
        <v>13.860118292511316</v>
      </c>
      <c r="E17" s="13">
        <v>6.6374482703479888E-20</v>
      </c>
      <c r="F17" s="13">
        <v>945.16200507516191</v>
      </c>
      <c r="G17" s="13">
        <v>1264.391163698325</v>
      </c>
      <c r="H17" s="13">
        <v>945.16200507516191</v>
      </c>
      <c r="I17" s="13">
        <v>1264.391163698325</v>
      </c>
    </row>
    <row r="18" spans="1:9" ht="15" customHeight="1" x14ac:dyDescent="0.25">
      <c r="A18" s="7" t="s">
        <v>8</v>
      </c>
      <c r="B18" s="13">
        <v>-3.4988732451216085</v>
      </c>
      <c r="C18" s="13">
        <v>1.7346310172497006</v>
      </c>
      <c r="D18" s="13">
        <v>-2.0170706105954204</v>
      </c>
      <c r="E18" s="13">
        <v>4.8406787640636467E-2</v>
      </c>
      <c r="F18" s="13">
        <v>-6.9724119417789563</v>
      </c>
      <c r="G18" s="13">
        <v>-2.5334548464261086E-2</v>
      </c>
      <c r="H18" s="13">
        <v>-6.9724119417789563</v>
      </c>
      <c r="I18" s="13">
        <v>-2.5334548464261086E-2</v>
      </c>
    </row>
    <row r="19" spans="1:9" ht="15" customHeight="1" thickBot="1" x14ac:dyDescent="0.3">
      <c r="A19" s="24" t="s">
        <v>9</v>
      </c>
      <c r="B19" s="28">
        <v>-8.4127885410770029E-2</v>
      </c>
      <c r="C19" s="28">
        <v>8.6998587468889332E-2</v>
      </c>
      <c r="D19" s="28">
        <v>-0.96700288887855945</v>
      </c>
      <c r="E19" s="28">
        <v>0.33762776470250611</v>
      </c>
      <c r="F19" s="28">
        <v>-0.25833955182432833</v>
      </c>
      <c r="G19" s="28">
        <v>9.0083781002788257E-2</v>
      </c>
      <c r="H19" s="28">
        <v>-0.25833955182432833</v>
      </c>
      <c r="I19" s="28">
        <v>9.0083781002788257E-2</v>
      </c>
    </row>
    <row r="20" spans="1:9" ht="15" customHeight="1" x14ac:dyDescent="0.25"/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P38"/>
  <sheetViews>
    <sheetView workbookViewId="0"/>
  </sheetViews>
  <sheetFormatPr defaultRowHeight="15" x14ac:dyDescent="0.25"/>
  <cols>
    <col min="1" max="1" width="18.85546875" style="34" bestFit="1" customWidth="1"/>
    <col min="2" max="2" width="11.85546875" style="34" customWidth="1"/>
    <col min="3" max="3" width="14.85546875" style="34" bestFit="1" customWidth="1"/>
    <col min="4" max="4" width="9.5703125" style="34" customWidth="1"/>
    <col min="5" max="5" width="8.5703125" style="34" customWidth="1"/>
    <col min="6" max="6" width="14.42578125" style="34" bestFit="1" customWidth="1"/>
    <col min="7" max="7" width="11" style="34" customWidth="1"/>
    <col min="8" max="8" width="12.7109375" style="34" bestFit="1" customWidth="1"/>
    <col min="9" max="9" width="12.5703125" style="34" bestFit="1" customWidth="1"/>
    <col min="10" max="10" width="2.85546875" style="34" customWidth="1"/>
    <col min="11" max="11" width="25.42578125" style="34" customWidth="1"/>
    <col min="12" max="12" width="12.5703125" style="34" customWidth="1"/>
    <col min="13" max="14" width="9.140625" style="34"/>
    <col min="15" max="15" width="22.7109375" style="34" customWidth="1"/>
    <col min="16" max="16384" width="9.140625" style="34"/>
  </cols>
  <sheetData>
    <row r="1" spans="1:16" ht="15" customHeight="1" thickBot="1" x14ac:dyDescent="0.3">
      <c r="A1" s="29" t="s">
        <v>57</v>
      </c>
      <c r="B1" s="29"/>
      <c r="C1" s="29"/>
      <c r="D1" s="29"/>
      <c r="E1" s="29"/>
      <c r="F1" s="29"/>
      <c r="G1" s="29"/>
      <c r="H1" s="29"/>
      <c r="I1" s="29"/>
      <c r="J1" s="29"/>
      <c r="K1" s="30" t="s">
        <v>26</v>
      </c>
      <c r="L1" s="31"/>
      <c r="M1" s="31"/>
      <c r="N1" s="32"/>
      <c r="O1" s="33"/>
    </row>
    <row r="2" spans="1:16" ht="15" customHeight="1" thickBot="1" x14ac:dyDescent="0.3">
      <c r="A2" s="29" t="s">
        <v>227</v>
      </c>
      <c r="B2" s="29"/>
      <c r="C2" s="29"/>
      <c r="D2" s="29"/>
      <c r="E2" s="29"/>
      <c r="F2" s="29"/>
      <c r="G2" s="29"/>
      <c r="H2" s="29"/>
      <c r="I2" s="29"/>
      <c r="J2" s="29"/>
      <c r="K2" s="20" t="s">
        <v>55</v>
      </c>
      <c r="L2" s="35">
        <v>-3.8405117865910237</v>
      </c>
      <c r="M2" s="36">
        <v>1117.3356173124257</v>
      </c>
      <c r="N2" s="37"/>
      <c r="O2" s="33"/>
      <c r="P2" s="33"/>
    </row>
    <row r="3" spans="1:16" ht="15" customHeight="1" x14ac:dyDescent="0.25">
      <c r="A3" s="38" t="s">
        <v>28</v>
      </c>
      <c r="B3" s="38"/>
      <c r="C3" s="29"/>
      <c r="D3" s="29" t="s">
        <v>68</v>
      </c>
      <c r="E3" s="29"/>
      <c r="F3" s="29"/>
      <c r="G3" s="29"/>
      <c r="H3" s="29"/>
      <c r="I3" s="29"/>
      <c r="J3" s="29"/>
      <c r="K3" s="20" t="s">
        <v>56</v>
      </c>
      <c r="L3" s="39">
        <v>1.697321119905556</v>
      </c>
      <c r="M3" s="40">
        <v>78.599814645834002</v>
      </c>
      <c r="N3" s="37"/>
      <c r="O3" s="33"/>
      <c r="P3" s="33"/>
    </row>
    <row r="4" spans="1:16" ht="15" customHeight="1" x14ac:dyDescent="0.25">
      <c r="A4" s="41" t="s">
        <v>30</v>
      </c>
      <c r="B4" s="42">
        <v>0.28480158010569118</v>
      </c>
      <c r="C4" s="29"/>
      <c r="D4" s="29" t="s">
        <v>69</v>
      </c>
      <c r="E4" s="29"/>
      <c r="F4" s="43"/>
      <c r="G4" s="29"/>
      <c r="H4" s="29"/>
      <c r="I4" s="29"/>
      <c r="J4" s="29"/>
      <c r="K4" s="3" t="s">
        <v>31</v>
      </c>
      <c r="L4" s="39">
        <v>8.1111940030698423E-2</v>
      </c>
      <c r="M4" s="40">
        <v>60.141953920112485</v>
      </c>
      <c r="N4" s="37"/>
      <c r="O4" s="32"/>
      <c r="P4" s="33"/>
    </row>
    <row r="5" spans="1:16" ht="15" customHeight="1" x14ac:dyDescent="0.25">
      <c r="A5" s="41" t="s">
        <v>22</v>
      </c>
      <c r="B5" s="42">
        <v>8.1111940030698423E-2</v>
      </c>
      <c r="C5" s="29"/>
      <c r="D5" s="29" t="s">
        <v>70</v>
      </c>
      <c r="E5" s="29"/>
      <c r="F5" s="43"/>
      <c r="G5" s="29"/>
      <c r="H5" s="29"/>
      <c r="I5" s="29"/>
      <c r="J5" s="29"/>
      <c r="K5" s="20" t="s">
        <v>32</v>
      </c>
      <c r="L5" s="39">
        <v>5.1197667340869319</v>
      </c>
      <c r="M5" s="40">
        <v>58</v>
      </c>
      <c r="N5" s="37"/>
      <c r="O5" s="33"/>
      <c r="P5" s="33"/>
    </row>
    <row r="6" spans="1:16" ht="15" customHeight="1" thickBot="1" x14ac:dyDescent="0.3">
      <c r="A6" s="41" t="s">
        <v>33</v>
      </c>
      <c r="B6" s="42">
        <v>6.5269042445020853E-2</v>
      </c>
      <c r="C6" s="29"/>
      <c r="D6" s="29" t="s">
        <v>71</v>
      </c>
      <c r="E6" s="29"/>
      <c r="F6" s="29"/>
      <c r="G6" s="29"/>
      <c r="H6" s="29"/>
      <c r="I6" s="29"/>
      <c r="J6" s="29"/>
      <c r="K6" s="3" t="s">
        <v>34</v>
      </c>
      <c r="L6" s="44">
        <v>18518.475925655279</v>
      </c>
      <c r="M6" s="45">
        <v>209789.16803707814</v>
      </c>
      <c r="N6" s="37"/>
      <c r="O6" s="33"/>
      <c r="P6" s="33"/>
    </row>
    <row r="7" spans="1:16" ht="15" customHeight="1" x14ac:dyDescent="0.25">
      <c r="A7" s="41" t="s">
        <v>35</v>
      </c>
      <c r="B7" s="42">
        <v>60.141953920112485</v>
      </c>
      <c r="C7" s="29"/>
      <c r="D7" s="29"/>
      <c r="E7" s="29"/>
      <c r="F7" s="29"/>
      <c r="G7" s="29"/>
      <c r="H7" s="29"/>
      <c r="I7" s="29"/>
      <c r="J7" s="29"/>
      <c r="K7" s="33"/>
      <c r="L7" s="33"/>
      <c r="M7" s="33"/>
      <c r="N7" s="33"/>
      <c r="O7" s="33"/>
    </row>
    <row r="8" spans="1:16" ht="15" customHeight="1" thickBot="1" x14ac:dyDescent="0.3">
      <c r="A8" s="46" t="s">
        <v>36</v>
      </c>
      <c r="B8" s="46">
        <v>60</v>
      </c>
      <c r="C8" s="29"/>
      <c r="D8" s="29"/>
      <c r="E8" s="29"/>
      <c r="F8" s="29"/>
      <c r="G8" s="29"/>
      <c r="H8" s="29"/>
      <c r="I8" s="29"/>
      <c r="J8" s="29"/>
      <c r="K8" s="22" t="s">
        <v>37</v>
      </c>
      <c r="L8" s="47">
        <v>0.95</v>
      </c>
      <c r="M8" s="33"/>
      <c r="N8" s="33"/>
      <c r="O8" s="33"/>
    </row>
    <row r="9" spans="1:16" ht="15" customHeight="1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6" t="s">
        <v>38</v>
      </c>
      <c r="L9" s="23">
        <v>2.0017174841452352</v>
      </c>
      <c r="M9" s="33"/>
      <c r="N9" s="33"/>
      <c r="O9" s="33"/>
    </row>
    <row r="10" spans="1:16" ht="15" customHeight="1" thickBot="1" x14ac:dyDescent="0.3">
      <c r="A10" s="29" t="s">
        <v>39</v>
      </c>
      <c r="B10" s="29"/>
      <c r="C10" s="29"/>
      <c r="D10" s="29"/>
      <c r="E10" s="29"/>
      <c r="F10" s="29"/>
      <c r="G10" s="29"/>
      <c r="H10" s="29"/>
      <c r="I10" s="29"/>
      <c r="J10" s="29"/>
      <c r="K10" s="22" t="s">
        <v>40</v>
      </c>
      <c r="L10" s="23">
        <v>157.33462322714064</v>
      </c>
      <c r="M10" s="33"/>
      <c r="N10" s="33"/>
      <c r="O10" s="33"/>
    </row>
    <row r="11" spans="1:16" ht="15" customHeight="1" x14ac:dyDescent="0.25">
      <c r="A11" s="48"/>
      <c r="B11" s="48" t="s">
        <v>41</v>
      </c>
      <c r="C11" s="48" t="s">
        <v>42</v>
      </c>
      <c r="D11" s="48" t="s">
        <v>43</v>
      </c>
      <c r="E11" s="48" t="s">
        <v>44</v>
      </c>
      <c r="F11" s="48" t="s">
        <v>45</v>
      </c>
      <c r="K11" s="22" t="s">
        <v>46</v>
      </c>
      <c r="L11" s="23">
        <v>3.3975573619239228</v>
      </c>
    </row>
    <row r="12" spans="1:16" ht="15" customHeight="1" x14ac:dyDescent="0.25">
      <c r="A12" s="41" t="s">
        <v>47</v>
      </c>
      <c r="B12" s="41">
        <v>1</v>
      </c>
      <c r="C12" s="42">
        <v>18518.475925655279</v>
      </c>
      <c r="D12" s="42">
        <v>18518.475925655279</v>
      </c>
      <c r="E12" s="42">
        <v>5.1197667340869319</v>
      </c>
      <c r="F12" s="42">
        <v>2.7415333764768169E-2</v>
      </c>
    </row>
    <row r="13" spans="1:16" ht="15" customHeight="1" x14ac:dyDescent="0.25">
      <c r="A13" s="41" t="s">
        <v>49</v>
      </c>
      <c r="B13" s="41">
        <v>58</v>
      </c>
      <c r="C13" s="42">
        <v>209789.16803707814</v>
      </c>
      <c r="D13" s="42">
        <v>3617.0546213289335</v>
      </c>
      <c r="E13" s="42"/>
      <c r="F13" s="42"/>
    </row>
    <row r="14" spans="1:16" ht="15" customHeight="1" thickBot="1" x14ac:dyDescent="0.3">
      <c r="A14" s="46" t="s">
        <v>50</v>
      </c>
      <c r="B14" s="49">
        <v>59</v>
      </c>
      <c r="C14" s="50">
        <v>228307.64396273342</v>
      </c>
      <c r="D14" s="46"/>
      <c r="E14" s="46"/>
      <c r="F14" s="46"/>
    </row>
    <row r="15" spans="1:16" ht="15" customHeight="1" thickBot="1" x14ac:dyDescent="0.3">
      <c r="A15" s="29"/>
      <c r="B15" s="29"/>
      <c r="C15" s="29"/>
      <c r="D15" s="37"/>
      <c r="E15" s="37"/>
      <c r="F15" s="29"/>
      <c r="G15" s="29"/>
      <c r="H15" s="29"/>
      <c r="I15" s="29"/>
      <c r="J15" s="29"/>
    </row>
    <row r="16" spans="1:16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  <c r="J16" s="51"/>
    </row>
    <row r="17" spans="1:10" ht="15" customHeight="1" x14ac:dyDescent="0.25">
      <c r="A17" s="7" t="s">
        <v>54</v>
      </c>
      <c r="B17" s="13">
        <v>1117.3356173124257</v>
      </c>
      <c r="C17" s="13">
        <v>78.599814645834002</v>
      </c>
      <c r="D17" s="13">
        <v>14.215499392041473</v>
      </c>
      <c r="E17" s="13">
        <v>1.4872411570179471E-20</v>
      </c>
      <c r="F17" s="13">
        <v>960.00099408528513</v>
      </c>
      <c r="G17" s="13">
        <v>1274.6702405395663</v>
      </c>
      <c r="H17" s="13">
        <v>960.00099408528513</v>
      </c>
      <c r="I17" s="52">
        <v>1274.6702405395663</v>
      </c>
      <c r="J17" s="53"/>
    </row>
    <row r="18" spans="1:10" ht="15" customHeight="1" thickBot="1" x14ac:dyDescent="0.3">
      <c r="A18" s="54" t="s">
        <v>8</v>
      </c>
      <c r="B18" s="28">
        <v>-3.8405117865910237</v>
      </c>
      <c r="C18" s="28">
        <v>1.697321119905556</v>
      </c>
      <c r="D18" s="28">
        <v>-2.2626901542382982</v>
      </c>
      <c r="E18" s="28">
        <v>2.7415333764768169E-2</v>
      </c>
      <c r="F18" s="28">
        <v>-7.2380691485149464</v>
      </c>
      <c r="G18" s="28">
        <v>-0.44295442466710089</v>
      </c>
      <c r="H18" s="28">
        <v>-7.2380691485149464</v>
      </c>
      <c r="I18" s="55">
        <v>-0.44295442466710089</v>
      </c>
      <c r="J18" s="53"/>
    </row>
    <row r="19" spans="1:10" x14ac:dyDescent="0.25">
      <c r="J19" s="29"/>
    </row>
    <row r="20" spans="1:10" x14ac:dyDescent="0.25">
      <c r="J20" s="29"/>
    </row>
    <row r="21" spans="1:10" x14ac:dyDescent="0.25">
      <c r="J21" s="29"/>
    </row>
    <row r="22" spans="1:10" x14ac:dyDescent="0.25">
      <c r="J22" s="29"/>
    </row>
    <row r="23" spans="1:10" x14ac:dyDescent="0.25">
      <c r="F23" s="56"/>
      <c r="G23" s="56"/>
      <c r="J23" s="29"/>
    </row>
    <row r="24" spans="1:10" x14ac:dyDescent="0.25">
      <c r="J24" s="29"/>
    </row>
    <row r="25" spans="1:10" x14ac:dyDescent="0.25">
      <c r="J25" s="29"/>
    </row>
    <row r="26" spans="1:10" x14ac:dyDescent="0.25">
      <c r="J26" s="29"/>
    </row>
    <row r="27" spans="1:10" x14ac:dyDescent="0.25">
      <c r="J27" s="29"/>
    </row>
    <row r="28" spans="1:10" x14ac:dyDescent="0.25">
      <c r="J28" s="29"/>
    </row>
    <row r="29" spans="1:10" x14ac:dyDescent="0.25">
      <c r="J29" s="29"/>
    </row>
    <row r="30" spans="1:10" x14ac:dyDescent="0.25">
      <c r="J30" s="29"/>
    </row>
    <row r="31" spans="1:10" x14ac:dyDescent="0.25">
      <c r="J31" s="29"/>
    </row>
    <row r="32" spans="1:10" x14ac:dyDescent="0.25">
      <c r="J32" s="29"/>
    </row>
    <row r="33" spans="10:10" x14ac:dyDescent="0.25">
      <c r="J33" s="29"/>
    </row>
    <row r="34" spans="10:10" x14ac:dyDescent="0.25">
      <c r="J34" s="29"/>
    </row>
    <row r="35" spans="10:10" x14ac:dyDescent="0.25">
      <c r="J35" s="29"/>
    </row>
    <row r="36" spans="10:10" x14ac:dyDescent="0.25">
      <c r="J36" s="51"/>
    </row>
    <row r="37" spans="10:10" x14ac:dyDescent="0.25">
      <c r="J37" s="53"/>
    </row>
    <row r="38" spans="10:10" x14ac:dyDescent="0.25">
      <c r="J38" s="53"/>
    </row>
  </sheetData>
  <mergeCells count="1">
    <mergeCell ref="K1:M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7"/>
  <dimension ref="A1:N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4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4" ht="15" customHeight="1" thickBot="1" x14ac:dyDescent="0.3">
      <c r="A2" s="3" t="s">
        <v>225</v>
      </c>
      <c r="K2" s="3" t="s">
        <v>27</v>
      </c>
      <c r="L2" s="59">
        <v>-0.10868051621804642</v>
      </c>
      <c r="M2" s="60">
        <v>4.4598044644116142</v>
      </c>
      <c r="N2" s="69">
        <v>891.5341118796207</v>
      </c>
    </row>
    <row r="3" spans="1:14" ht="15" customHeight="1" x14ac:dyDescent="0.25">
      <c r="A3" s="18" t="s">
        <v>28</v>
      </c>
      <c r="B3" s="19"/>
      <c r="D3" s="1" t="s">
        <v>68</v>
      </c>
      <c r="K3" s="20" t="s">
        <v>29</v>
      </c>
      <c r="L3" s="58">
        <v>6.7045551308945878E-2</v>
      </c>
      <c r="M3" s="17">
        <v>0.69124442513132833</v>
      </c>
      <c r="N3" s="70">
        <v>10.59289292802028</v>
      </c>
    </row>
    <row r="4" spans="1:14" ht="15" customHeight="1" x14ac:dyDescent="0.25">
      <c r="A4" s="7" t="s">
        <v>30</v>
      </c>
      <c r="B4" s="13">
        <v>0.66348768546596149</v>
      </c>
      <c r="D4" s="1" t="s">
        <v>69</v>
      </c>
      <c r="K4" s="3" t="s">
        <v>31</v>
      </c>
      <c r="L4" s="58">
        <v>0.44021590876497868</v>
      </c>
      <c r="M4" s="17">
        <v>47.351427292385779</v>
      </c>
      <c r="N4" s="70" t="e">
        <v>#N/A</v>
      </c>
    </row>
    <row r="5" spans="1:14" ht="15" customHeight="1" x14ac:dyDescent="0.25">
      <c r="A5" s="7" t="s">
        <v>22</v>
      </c>
      <c r="B5" s="13">
        <v>0.44021590876497868</v>
      </c>
      <c r="D5" s="1" t="s">
        <v>70</v>
      </c>
      <c r="K5" s="20" t="s">
        <v>32</v>
      </c>
      <c r="L5" s="58">
        <v>22.412486521583691</v>
      </c>
      <c r="M5" s="21">
        <v>57</v>
      </c>
      <c r="N5" s="70" t="e">
        <v>#N/A</v>
      </c>
    </row>
    <row r="6" spans="1:14" ht="15" customHeight="1" thickBot="1" x14ac:dyDescent="0.3">
      <c r="A6" s="7" t="s">
        <v>33</v>
      </c>
      <c r="B6" s="13">
        <v>0.42057436170410067</v>
      </c>
      <c r="D6" s="1" t="s">
        <v>71</v>
      </c>
      <c r="K6" s="3" t="s">
        <v>34</v>
      </c>
      <c r="L6" s="62">
        <v>100504.65696504588</v>
      </c>
      <c r="M6" s="63">
        <v>127802.98699768753</v>
      </c>
      <c r="N6" s="71" t="e">
        <v>#N/A</v>
      </c>
    </row>
    <row r="7" spans="1:14" ht="15" customHeight="1" x14ac:dyDescent="0.25">
      <c r="A7" s="7" t="s">
        <v>35</v>
      </c>
      <c r="B7" s="13">
        <v>47.351427292385779</v>
      </c>
      <c r="K7" s="22"/>
      <c r="L7" s="23"/>
      <c r="M7" s="23"/>
      <c r="N7" s="14"/>
    </row>
    <row r="8" spans="1:14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4" ht="15" customHeight="1" x14ac:dyDescent="0.25">
      <c r="K9" s="26" t="s">
        <v>38</v>
      </c>
      <c r="L9" s="23">
        <v>2.0024654592910065</v>
      </c>
      <c r="M9" s="23"/>
      <c r="N9" s="14"/>
    </row>
    <row r="10" spans="1:14" ht="15" customHeight="1" thickBot="1" x14ac:dyDescent="0.3">
      <c r="A10" s="1" t="s">
        <v>39</v>
      </c>
      <c r="K10" s="22" t="s">
        <v>40</v>
      </c>
      <c r="L10" s="23">
        <v>21.211902202328584</v>
      </c>
      <c r="M10" s="23"/>
      <c r="N10" s="14"/>
    </row>
    <row r="11" spans="1:14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1.3841930852529531</v>
      </c>
      <c r="M11" s="23"/>
      <c r="N11" s="14"/>
    </row>
    <row r="12" spans="1:14" ht="15" customHeight="1" x14ac:dyDescent="0.25">
      <c r="A12" s="7" t="s">
        <v>47</v>
      </c>
      <c r="B12" s="7">
        <v>2</v>
      </c>
      <c r="C12" s="13">
        <v>100504.65696504588</v>
      </c>
      <c r="D12" s="13">
        <v>50252.328482522942</v>
      </c>
      <c r="E12" s="13">
        <v>22.412486521583691</v>
      </c>
      <c r="F12" s="13">
        <v>6.5854541258929772E-8</v>
      </c>
      <c r="K12" s="22" t="s">
        <v>48</v>
      </c>
      <c r="L12" s="23">
        <v>0.13425640069528705</v>
      </c>
    </row>
    <row r="13" spans="1:14" ht="15" customHeight="1" x14ac:dyDescent="0.25">
      <c r="A13" s="7" t="s">
        <v>49</v>
      </c>
      <c r="B13" s="7">
        <v>57</v>
      </c>
      <c r="C13" s="13">
        <v>127802.98699768753</v>
      </c>
      <c r="D13" s="13">
        <v>2242.1576666260971</v>
      </c>
      <c r="E13" s="13"/>
      <c r="F13" s="13"/>
    </row>
    <row r="14" spans="1:14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</row>
    <row r="15" spans="1:14" ht="15" customHeight="1" thickBot="1" x14ac:dyDescent="0.3"/>
    <row r="16" spans="1:14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891.5341118796207</v>
      </c>
      <c r="C17" s="13">
        <v>10.59289292802028</v>
      </c>
      <c r="D17" s="13">
        <v>84.163421450370564</v>
      </c>
      <c r="E17" s="13">
        <v>1.7178243419181414E-61</v>
      </c>
      <c r="F17" s="13">
        <v>870.32220967729211</v>
      </c>
      <c r="G17" s="13">
        <v>912.74601408194928</v>
      </c>
      <c r="H17" s="13">
        <v>870.32220967729211</v>
      </c>
      <c r="I17" s="13">
        <v>912.74601408194928</v>
      </c>
    </row>
    <row r="18" spans="1:9" ht="15" customHeight="1" x14ac:dyDescent="0.25">
      <c r="A18" s="7" t="s">
        <v>7</v>
      </c>
      <c r="B18" s="13">
        <v>4.4598044644116142</v>
      </c>
      <c r="C18" s="13">
        <v>0.69124442513132833</v>
      </c>
      <c r="D18" s="13">
        <v>6.451848727118926</v>
      </c>
      <c r="E18" s="13">
        <v>2.5910397588631428E-8</v>
      </c>
      <c r="F18" s="13">
        <v>3.0756113791586612</v>
      </c>
      <c r="G18" s="13">
        <v>5.8439975496645671</v>
      </c>
      <c r="H18" s="13">
        <v>3.0756113791586612</v>
      </c>
      <c r="I18" s="13">
        <v>5.8439975496645671</v>
      </c>
    </row>
    <row r="19" spans="1:9" ht="15" customHeight="1" thickBot="1" x14ac:dyDescent="0.3">
      <c r="A19" s="24" t="s">
        <v>9</v>
      </c>
      <c r="B19" s="28">
        <v>-0.10868051621804642</v>
      </c>
      <c r="C19" s="28">
        <v>6.7045551308945878E-2</v>
      </c>
      <c r="D19" s="28">
        <v>-1.620995190527208</v>
      </c>
      <c r="E19" s="28">
        <v>0.11053818292653578</v>
      </c>
      <c r="F19" s="28">
        <v>-0.24293691691333347</v>
      </c>
      <c r="G19" s="28">
        <v>2.5575884477240629E-2</v>
      </c>
      <c r="H19" s="28">
        <v>-0.24293691691333347</v>
      </c>
      <c r="I19" s="28">
        <v>2.5575884477240629E-2</v>
      </c>
    </row>
    <row r="20" spans="1:9" ht="15" customHeight="1" x14ac:dyDescent="0.25"/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6"/>
  <dimension ref="A1:O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5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5" ht="15" customHeight="1" thickBot="1" x14ac:dyDescent="0.3">
      <c r="K2" s="3" t="s">
        <v>74</v>
      </c>
      <c r="L2" s="59">
        <v>-7.2854665878157657E-2</v>
      </c>
      <c r="M2" s="60">
        <v>-3.5067987553861908</v>
      </c>
      <c r="N2" s="60">
        <v>4.4614021486988564</v>
      </c>
      <c r="O2" s="66">
        <v>1051.7582702445545</v>
      </c>
    </row>
    <row r="3" spans="1:15" ht="15" customHeight="1" x14ac:dyDescent="0.25">
      <c r="A3" s="18" t="s">
        <v>28</v>
      </c>
      <c r="B3" s="19"/>
      <c r="D3" s="1" t="s">
        <v>68</v>
      </c>
      <c r="K3" s="20" t="s">
        <v>75</v>
      </c>
      <c r="L3" s="58">
        <v>6.4965780407711532E-2</v>
      </c>
      <c r="M3" s="17">
        <v>1.2949065555598176</v>
      </c>
      <c r="N3" s="17">
        <v>0.65576851200346642</v>
      </c>
      <c r="O3" s="67">
        <v>60.011122625676833</v>
      </c>
    </row>
    <row r="4" spans="1:15" ht="15" customHeight="1" x14ac:dyDescent="0.25">
      <c r="A4" s="7" t="s">
        <v>30</v>
      </c>
      <c r="B4" s="13">
        <v>0.71066077836439112</v>
      </c>
      <c r="D4" s="1" t="s">
        <v>69</v>
      </c>
      <c r="K4" s="3" t="s">
        <v>31</v>
      </c>
      <c r="L4" s="58">
        <v>0.50503874190548226</v>
      </c>
      <c r="M4" s="17">
        <v>44.92124829083626</v>
      </c>
      <c r="N4" s="17" t="e">
        <v>#N/A</v>
      </c>
      <c r="O4" s="67" t="e">
        <v>#N/A</v>
      </c>
    </row>
    <row r="5" spans="1:15" ht="15" customHeight="1" x14ac:dyDescent="0.25">
      <c r="A5" s="7" t="s">
        <v>22</v>
      </c>
      <c r="B5" s="13">
        <v>0.50503874190548226</v>
      </c>
      <c r="D5" s="1" t="s">
        <v>70</v>
      </c>
      <c r="K5" s="20" t="s">
        <v>32</v>
      </c>
      <c r="L5" s="58">
        <v>19.046722737847261</v>
      </c>
      <c r="M5" s="21">
        <v>56</v>
      </c>
      <c r="N5" s="17" t="e">
        <v>#N/A</v>
      </c>
      <c r="O5" s="67" t="e">
        <v>#N/A</v>
      </c>
    </row>
    <row r="6" spans="1:15" ht="15" customHeight="1" thickBot="1" x14ac:dyDescent="0.3">
      <c r="A6" s="7" t="s">
        <v>33</v>
      </c>
      <c r="B6" s="13">
        <v>0.47852296022184737</v>
      </c>
      <c r="D6" s="1" t="s">
        <v>71</v>
      </c>
      <c r="K6" s="3" t="s">
        <v>34</v>
      </c>
      <c r="L6" s="62">
        <v>115304.20527434367</v>
      </c>
      <c r="M6" s="63">
        <v>113003.43868838975</v>
      </c>
      <c r="N6" s="64" t="e">
        <v>#N/A</v>
      </c>
      <c r="O6" s="68" t="e">
        <v>#N/A</v>
      </c>
    </row>
    <row r="7" spans="1:15" ht="15" customHeight="1" x14ac:dyDescent="0.25">
      <c r="A7" s="7" t="s">
        <v>35</v>
      </c>
      <c r="B7" s="13">
        <v>44.92124829083626</v>
      </c>
      <c r="K7" s="22"/>
      <c r="L7" s="23"/>
      <c r="M7" s="23"/>
      <c r="N7" s="14"/>
    </row>
    <row r="8" spans="1:15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5" ht="15" customHeight="1" x14ac:dyDescent="0.25">
      <c r="K9" s="26" t="s">
        <v>38</v>
      </c>
      <c r="L9" s="23">
        <v>2.0032407188478727</v>
      </c>
      <c r="M9" s="23"/>
      <c r="N9" s="14"/>
    </row>
    <row r="10" spans="1:15" ht="15" customHeight="1" thickBot="1" x14ac:dyDescent="0.3">
      <c r="A10" s="1" t="s">
        <v>39</v>
      </c>
      <c r="K10" s="22" t="s">
        <v>40</v>
      </c>
      <c r="L10" s="23">
        <v>120.2167244275287</v>
      </c>
      <c r="M10" s="23"/>
      <c r="N10" s="14"/>
    </row>
    <row r="11" spans="1:15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1.3136621853836239</v>
      </c>
      <c r="M11" s="23"/>
      <c r="N11" s="14"/>
    </row>
    <row r="12" spans="1:15" ht="15" customHeight="1" x14ac:dyDescent="0.25">
      <c r="A12" s="7" t="s">
        <v>47</v>
      </c>
      <c r="B12" s="7">
        <v>3</v>
      </c>
      <c r="C12" s="13">
        <v>115304.20527434367</v>
      </c>
      <c r="D12" s="13">
        <v>38434.735091447888</v>
      </c>
      <c r="E12" s="13">
        <v>19.046722737847261</v>
      </c>
      <c r="F12" s="13">
        <v>1.2263170279489079E-8</v>
      </c>
      <c r="K12" s="22" t="s">
        <v>48</v>
      </c>
      <c r="L12" s="23">
        <v>2.5940095392004716</v>
      </c>
    </row>
    <row r="13" spans="1:15" ht="15" customHeight="1" x14ac:dyDescent="0.25">
      <c r="A13" s="7" t="s">
        <v>49</v>
      </c>
      <c r="B13" s="7">
        <v>56</v>
      </c>
      <c r="C13" s="13">
        <v>113003.43868838975</v>
      </c>
      <c r="D13" s="13">
        <v>2017.9185480069598</v>
      </c>
      <c r="E13" s="13"/>
      <c r="F13" s="13"/>
      <c r="K13" s="22" t="s">
        <v>58</v>
      </c>
      <c r="L13" s="23">
        <v>0.13014209664445708</v>
      </c>
    </row>
    <row r="14" spans="1:15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</row>
    <row r="15" spans="1:15" ht="15" customHeight="1" thickBot="1" x14ac:dyDescent="0.3"/>
    <row r="16" spans="1:15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1051.7582702445545</v>
      </c>
      <c r="C17" s="13">
        <v>60.011122625676833</v>
      </c>
      <c r="D17" s="13">
        <v>17.526055574813409</v>
      </c>
      <c r="E17" s="13">
        <v>2.1249632633263652E-24</v>
      </c>
      <c r="F17" s="13">
        <v>931.54154581702585</v>
      </c>
      <c r="G17" s="13">
        <v>1171.9749946720833</v>
      </c>
      <c r="H17" s="13">
        <v>931.54154581702585</v>
      </c>
      <c r="I17" s="13">
        <v>1171.9749946720833</v>
      </c>
    </row>
    <row r="18" spans="1:9" ht="15" customHeight="1" x14ac:dyDescent="0.25">
      <c r="A18" s="7" t="s">
        <v>7</v>
      </c>
      <c r="B18" s="13">
        <v>4.4614021486988564</v>
      </c>
      <c r="C18" s="13">
        <v>0.65576851200346642</v>
      </c>
      <c r="D18" s="13">
        <v>6.8033186513768955</v>
      </c>
      <c r="E18" s="13">
        <v>7.3107430155433797E-9</v>
      </c>
      <c r="F18" s="13">
        <v>3.1477399633152325</v>
      </c>
      <c r="G18" s="13">
        <v>5.7750643340824803</v>
      </c>
      <c r="H18" s="13">
        <v>3.1477399633152325</v>
      </c>
      <c r="I18" s="13">
        <v>5.7750643340824803</v>
      </c>
    </row>
    <row r="19" spans="1:9" ht="15" customHeight="1" x14ac:dyDescent="0.25">
      <c r="A19" s="7" t="s">
        <v>8</v>
      </c>
      <c r="B19" s="13">
        <v>-3.5067987553861908</v>
      </c>
      <c r="C19" s="13">
        <v>1.2949065555598176</v>
      </c>
      <c r="D19" s="13">
        <v>-2.7081481210589144</v>
      </c>
      <c r="E19" s="13">
        <v>8.9569764747390677E-3</v>
      </c>
      <c r="F19" s="13">
        <v>-6.1008082945866624</v>
      </c>
      <c r="G19" s="13">
        <v>-0.91278921618571918</v>
      </c>
      <c r="H19" s="13">
        <v>-6.1008082945866624</v>
      </c>
      <c r="I19" s="13">
        <v>-0.91278921618571918</v>
      </c>
    </row>
    <row r="20" spans="1:9" ht="15" customHeight="1" thickBot="1" x14ac:dyDescent="0.3">
      <c r="A20" s="24" t="s">
        <v>9</v>
      </c>
      <c r="B20" s="28">
        <v>-7.2854665878157657E-2</v>
      </c>
      <c r="C20" s="28">
        <v>6.4965780407711532E-2</v>
      </c>
      <c r="D20" s="28">
        <v>-1.1214313969744862</v>
      </c>
      <c r="E20" s="28">
        <v>0.26689012249737354</v>
      </c>
      <c r="F20" s="28">
        <v>-0.20299676252261473</v>
      </c>
      <c r="G20" s="28">
        <v>5.7287430766299427E-2</v>
      </c>
      <c r="H20" s="28">
        <v>-0.20299676252261473</v>
      </c>
      <c r="I20" s="28">
        <v>5.7287430766299427E-2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5"/>
  <dimension ref="A1:N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4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4" ht="15" customHeight="1" thickBot="1" x14ac:dyDescent="0.3">
      <c r="A2" s="3" t="s">
        <v>222</v>
      </c>
      <c r="K2" s="3" t="s">
        <v>27</v>
      </c>
      <c r="L2" s="59">
        <v>-3.8024982442276793</v>
      </c>
      <c r="M2" s="60">
        <v>4.4801592516534017</v>
      </c>
      <c r="N2" s="69">
        <v>1062.4043996072928</v>
      </c>
    </row>
    <row r="3" spans="1:14" ht="15" customHeight="1" x14ac:dyDescent="0.25">
      <c r="A3" s="18" t="s">
        <v>28</v>
      </c>
      <c r="B3" s="19"/>
      <c r="D3" s="1" t="s">
        <v>68</v>
      </c>
      <c r="K3" s="20" t="s">
        <v>29</v>
      </c>
      <c r="L3" s="58">
        <v>1.2706374516765653</v>
      </c>
      <c r="M3" s="17">
        <v>0.6570348729530977</v>
      </c>
      <c r="N3" s="70">
        <v>59.389225156919927</v>
      </c>
    </row>
    <row r="4" spans="1:14" ht="15" customHeight="1" x14ac:dyDescent="0.25">
      <c r="A4" s="7" t="s">
        <v>30</v>
      </c>
      <c r="B4" s="13">
        <v>0.70279673602891823</v>
      </c>
      <c r="D4" s="1" t="s">
        <v>69</v>
      </c>
      <c r="K4" s="3" t="s">
        <v>31</v>
      </c>
      <c r="L4" s="58">
        <v>0.49392325217290095</v>
      </c>
      <c r="M4" s="17">
        <v>45.022643418213882</v>
      </c>
      <c r="N4" s="70" t="e">
        <v>#N/A</v>
      </c>
    </row>
    <row r="5" spans="1:14" ht="15" customHeight="1" x14ac:dyDescent="0.25">
      <c r="A5" s="7" t="s">
        <v>22</v>
      </c>
      <c r="B5" s="13">
        <v>0.49392325217290095</v>
      </c>
      <c r="D5" s="1" t="s">
        <v>70</v>
      </c>
      <c r="K5" s="20" t="s">
        <v>32</v>
      </c>
      <c r="L5" s="58">
        <v>27.815568977172244</v>
      </c>
      <c r="M5" s="21">
        <v>57</v>
      </c>
      <c r="N5" s="70" t="e">
        <v>#N/A</v>
      </c>
    </row>
    <row r="6" spans="1:14" ht="15" customHeight="1" thickBot="1" x14ac:dyDescent="0.3">
      <c r="A6" s="7" t="s">
        <v>33</v>
      </c>
      <c r="B6" s="13">
        <v>0.47616617330177469</v>
      </c>
      <c r="D6" s="1" t="s">
        <v>71</v>
      </c>
      <c r="K6" s="3" t="s">
        <v>34</v>
      </c>
      <c r="L6" s="62">
        <v>112766.45400200607</v>
      </c>
      <c r="M6" s="63">
        <v>115541.18996072735</v>
      </c>
      <c r="N6" s="71" t="e">
        <v>#N/A</v>
      </c>
    </row>
    <row r="7" spans="1:14" ht="15" customHeight="1" x14ac:dyDescent="0.25">
      <c r="A7" s="7" t="s">
        <v>35</v>
      </c>
      <c r="B7" s="13">
        <v>45.022643418213882</v>
      </c>
      <c r="K7" s="22"/>
      <c r="L7" s="23"/>
      <c r="M7" s="23"/>
      <c r="N7" s="14"/>
    </row>
    <row r="8" spans="1:14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4" ht="15" customHeight="1" x14ac:dyDescent="0.25">
      <c r="K9" s="26" t="s">
        <v>38</v>
      </c>
      <c r="L9" s="23">
        <v>2.0024654592910065</v>
      </c>
      <c r="M9" s="23"/>
      <c r="N9" s="14"/>
    </row>
    <row r="10" spans="1:14" ht="15" customHeight="1" thickBot="1" x14ac:dyDescent="0.3">
      <c r="A10" s="1" t="s">
        <v>39</v>
      </c>
      <c r="K10" s="22" t="s">
        <v>40</v>
      </c>
      <c r="L10" s="23">
        <v>118.92487203078866</v>
      </c>
      <c r="M10" s="23"/>
      <c r="N10" s="14"/>
    </row>
    <row r="11" spans="1:14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1.3156896386382329</v>
      </c>
      <c r="M11" s="23"/>
      <c r="N11" s="14"/>
    </row>
    <row r="12" spans="1:14" ht="15" customHeight="1" x14ac:dyDescent="0.25">
      <c r="A12" s="7" t="s">
        <v>47</v>
      </c>
      <c r="B12" s="7">
        <v>2</v>
      </c>
      <c r="C12" s="13">
        <v>112766.45400200607</v>
      </c>
      <c r="D12" s="13">
        <v>56383.227001003033</v>
      </c>
      <c r="E12" s="13">
        <v>27.815568977172244</v>
      </c>
      <c r="F12" s="13">
        <v>3.7167806835685219E-9</v>
      </c>
      <c r="K12" s="22" t="s">
        <v>48</v>
      </c>
      <c r="L12" s="23">
        <v>2.5444076082638674</v>
      </c>
    </row>
    <row r="13" spans="1:14" ht="15" customHeight="1" x14ac:dyDescent="0.25">
      <c r="A13" s="7" t="s">
        <v>49</v>
      </c>
      <c r="B13" s="7">
        <v>57</v>
      </c>
      <c r="C13" s="13">
        <v>115541.18996072735</v>
      </c>
      <c r="D13" s="13">
        <v>2027.0384203636377</v>
      </c>
      <c r="E13" s="13"/>
      <c r="F13" s="13"/>
    </row>
    <row r="14" spans="1:14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</row>
    <row r="15" spans="1:14" ht="15" customHeight="1" thickBot="1" x14ac:dyDescent="0.3"/>
    <row r="16" spans="1:14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1062.4043996072928</v>
      </c>
      <c r="C17" s="13">
        <v>59.389225156919927</v>
      </c>
      <c r="D17" s="13">
        <v>17.8888408932795</v>
      </c>
      <c r="E17" s="13">
        <v>4.7070276117249418E-25</v>
      </c>
      <c r="F17" s="13">
        <v>943.4795275765041</v>
      </c>
      <c r="G17" s="13">
        <v>1181.3292716380815</v>
      </c>
      <c r="H17" s="13">
        <v>943.4795275765041</v>
      </c>
      <c r="I17" s="13">
        <v>1181.3292716380815</v>
      </c>
    </row>
    <row r="18" spans="1:9" ht="15" customHeight="1" x14ac:dyDescent="0.25">
      <c r="A18" s="7" t="s">
        <v>7</v>
      </c>
      <c r="B18" s="13">
        <v>4.4801592516534017</v>
      </c>
      <c r="C18" s="13">
        <v>0.6570348729530977</v>
      </c>
      <c r="D18" s="13">
        <v>6.8187541271849916</v>
      </c>
      <c r="E18" s="13">
        <v>6.3741813591225105E-9</v>
      </c>
      <c r="F18" s="13">
        <v>3.1644696130151688</v>
      </c>
      <c r="G18" s="13">
        <v>5.7958488902916345</v>
      </c>
      <c r="H18" s="13">
        <v>3.1644696130151688</v>
      </c>
      <c r="I18" s="13">
        <v>5.7958488902916345</v>
      </c>
    </row>
    <row r="19" spans="1:9" ht="15" customHeight="1" thickBot="1" x14ac:dyDescent="0.3">
      <c r="A19" s="24" t="s">
        <v>8</v>
      </c>
      <c r="B19" s="28">
        <v>-3.8024982442276793</v>
      </c>
      <c r="C19" s="28">
        <v>1.2706374516765653</v>
      </c>
      <c r="D19" s="28">
        <v>-2.9925910331152328</v>
      </c>
      <c r="E19" s="28">
        <v>4.083548876777204E-3</v>
      </c>
      <c r="F19" s="28">
        <v>-6.3469058524915472</v>
      </c>
      <c r="G19" s="28">
        <v>-1.258090635963812</v>
      </c>
      <c r="H19" s="28">
        <v>-6.3469058524915472</v>
      </c>
      <c r="I19" s="28">
        <v>-1.258090635963812</v>
      </c>
    </row>
    <row r="20" spans="1:9" ht="15" customHeight="1" x14ac:dyDescent="0.25"/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P38"/>
  <sheetViews>
    <sheetView workbookViewId="0"/>
  </sheetViews>
  <sheetFormatPr defaultRowHeight="15" x14ac:dyDescent="0.25"/>
  <cols>
    <col min="1" max="1" width="18.85546875" style="34" bestFit="1" customWidth="1"/>
    <col min="2" max="2" width="11.85546875" style="34" customWidth="1"/>
    <col min="3" max="3" width="14.85546875" style="34" bestFit="1" customWidth="1"/>
    <col min="4" max="4" width="9.5703125" style="34" customWidth="1"/>
    <col min="5" max="5" width="8.5703125" style="34" customWidth="1"/>
    <col min="6" max="6" width="14.42578125" style="34" bestFit="1" customWidth="1"/>
    <col min="7" max="7" width="11" style="34" customWidth="1"/>
    <col min="8" max="8" width="12.7109375" style="34" bestFit="1" customWidth="1"/>
    <col min="9" max="9" width="12.5703125" style="34" bestFit="1" customWidth="1"/>
    <col min="10" max="10" width="2.85546875" style="34" customWidth="1"/>
    <col min="11" max="11" width="25.42578125" style="34" customWidth="1"/>
    <col min="12" max="12" width="12.5703125" style="34" customWidth="1"/>
    <col min="13" max="14" width="9.140625" style="34"/>
    <col min="15" max="15" width="22.7109375" style="34" customWidth="1"/>
    <col min="16" max="16384" width="9.140625" style="34"/>
  </cols>
  <sheetData>
    <row r="1" spans="1:16" ht="15" customHeight="1" thickBot="1" x14ac:dyDescent="0.3">
      <c r="A1" s="29" t="s">
        <v>57</v>
      </c>
      <c r="B1" s="29"/>
      <c r="C1" s="29"/>
      <c r="D1" s="29"/>
      <c r="E1" s="29"/>
      <c r="F1" s="29"/>
      <c r="G1" s="29"/>
      <c r="H1" s="29"/>
      <c r="I1" s="29"/>
      <c r="J1" s="29"/>
      <c r="K1" s="30" t="s">
        <v>26</v>
      </c>
      <c r="L1" s="31"/>
      <c r="M1" s="31"/>
      <c r="N1" s="32"/>
      <c r="O1" s="33"/>
    </row>
    <row r="2" spans="1:16" ht="15" customHeight="1" thickBot="1" x14ac:dyDescent="0.3">
      <c r="A2" s="29" t="s">
        <v>220</v>
      </c>
      <c r="B2" s="29"/>
      <c r="C2" s="29"/>
      <c r="D2" s="29"/>
      <c r="E2" s="29"/>
      <c r="F2" s="29"/>
      <c r="G2" s="29"/>
      <c r="H2" s="29"/>
      <c r="I2" s="29"/>
      <c r="J2" s="29"/>
      <c r="K2" s="20" t="s">
        <v>55</v>
      </c>
      <c r="L2" s="35">
        <v>4.488786006381261</v>
      </c>
      <c r="M2" s="36">
        <v>887.07654343758793</v>
      </c>
      <c r="N2" s="37"/>
      <c r="O2" s="33"/>
      <c r="P2" s="33"/>
    </row>
    <row r="3" spans="1:16" ht="15" customHeight="1" x14ac:dyDescent="0.25">
      <c r="A3" s="38" t="s">
        <v>28</v>
      </c>
      <c r="B3" s="38"/>
      <c r="C3" s="29"/>
      <c r="D3" s="29" t="s">
        <v>68</v>
      </c>
      <c r="E3" s="29"/>
      <c r="F3" s="29"/>
      <c r="G3" s="29"/>
      <c r="H3" s="29"/>
      <c r="I3" s="29"/>
      <c r="J3" s="29"/>
      <c r="K3" s="20" t="s">
        <v>56</v>
      </c>
      <c r="L3" s="39">
        <v>0.70064186745861712</v>
      </c>
      <c r="M3" s="40">
        <v>10.372276585669175</v>
      </c>
      <c r="N3" s="37"/>
      <c r="O3" s="33"/>
      <c r="P3" s="33"/>
    </row>
    <row r="4" spans="1:16" ht="15" customHeight="1" x14ac:dyDescent="0.25">
      <c r="A4" s="41" t="s">
        <v>30</v>
      </c>
      <c r="B4" s="42">
        <v>0.64374730656757584</v>
      </c>
      <c r="C4" s="29"/>
      <c r="D4" s="29" t="s">
        <v>69</v>
      </c>
      <c r="E4" s="29"/>
      <c r="F4" s="43"/>
      <c r="G4" s="29"/>
      <c r="H4" s="29"/>
      <c r="I4" s="29"/>
      <c r="J4" s="29"/>
      <c r="K4" s="3" t="s">
        <v>31</v>
      </c>
      <c r="L4" s="39">
        <v>0.41441059471300845</v>
      </c>
      <c r="M4" s="40">
        <v>48.01123026862664</v>
      </c>
      <c r="N4" s="37"/>
      <c r="O4" s="32"/>
      <c r="P4" s="33"/>
    </row>
    <row r="5" spans="1:16" ht="15" customHeight="1" x14ac:dyDescent="0.25">
      <c r="A5" s="41" t="s">
        <v>22</v>
      </c>
      <c r="B5" s="42">
        <v>0.41441059471300845</v>
      </c>
      <c r="C5" s="29"/>
      <c r="D5" s="29" t="s">
        <v>70</v>
      </c>
      <c r="E5" s="29"/>
      <c r="F5" s="43"/>
      <c r="G5" s="29"/>
      <c r="H5" s="29"/>
      <c r="I5" s="29"/>
      <c r="J5" s="29"/>
      <c r="K5" s="20" t="s">
        <v>32</v>
      </c>
      <c r="L5" s="39">
        <v>41.045507784716108</v>
      </c>
      <c r="M5" s="40">
        <v>58</v>
      </c>
      <c r="N5" s="37"/>
      <c r="O5" s="33"/>
      <c r="P5" s="33"/>
    </row>
    <row r="6" spans="1:16" ht="15" customHeight="1" thickBot="1" x14ac:dyDescent="0.3">
      <c r="A6" s="41" t="s">
        <v>33</v>
      </c>
      <c r="B6" s="42">
        <v>0.40431422565633623</v>
      </c>
      <c r="C6" s="29"/>
      <c r="D6" s="29" t="s">
        <v>71</v>
      </c>
      <c r="E6" s="29"/>
      <c r="F6" s="29"/>
      <c r="G6" s="29"/>
      <c r="H6" s="29"/>
      <c r="I6" s="29"/>
      <c r="J6" s="29"/>
      <c r="K6" s="3" t="s">
        <v>34</v>
      </c>
      <c r="L6" s="44">
        <v>94613.106512122147</v>
      </c>
      <c r="M6" s="45">
        <v>133694.53745061127</v>
      </c>
      <c r="N6" s="37"/>
      <c r="O6" s="33"/>
      <c r="P6" s="33"/>
    </row>
    <row r="7" spans="1:16" ht="15" customHeight="1" x14ac:dyDescent="0.25">
      <c r="A7" s="41" t="s">
        <v>35</v>
      </c>
      <c r="B7" s="42">
        <v>48.01123026862664</v>
      </c>
      <c r="C7" s="29"/>
      <c r="D7" s="29"/>
      <c r="E7" s="29"/>
      <c r="F7" s="29"/>
      <c r="G7" s="29"/>
      <c r="H7" s="29"/>
      <c r="I7" s="29"/>
      <c r="J7" s="29"/>
      <c r="K7" s="33"/>
      <c r="L7" s="33"/>
      <c r="M7" s="33"/>
      <c r="N7" s="33"/>
      <c r="O7" s="33"/>
    </row>
    <row r="8" spans="1:16" ht="15" customHeight="1" thickBot="1" x14ac:dyDescent="0.3">
      <c r="A8" s="46" t="s">
        <v>36</v>
      </c>
      <c r="B8" s="46">
        <v>60</v>
      </c>
      <c r="C8" s="29"/>
      <c r="D8" s="29"/>
      <c r="E8" s="29"/>
      <c r="F8" s="29"/>
      <c r="G8" s="29"/>
      <c r="H8" s="29"/>
      <c r="I8" s="29"/>
      <c r="J8" s="29"/>
      <c r="K8" s="22" t="s">
        <v>37</v>
      </c>
      <c r="L8" s="47">
        <v>0.95</v>
      </c>
      <c r="M8" s="33"/>
      <c r="N8" s="33"/>
      <c r="O8" s="33"/>
    </row>
    <row r="9" spans="1:16" ht="15" customHeight="1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6" t="s">
        <v>38</v>
      </c>
      <c r="L9" s="23">
        <v>2.0017174841452352</v>
      </c>
      <c r="M9" s="33"/>
      <c r="N9" s="33"/>
      <c r="O9" s="33"/>
    </row>
    <row r="10" spans="1:16" ht="15" customHeight="1" thickBot="1" x14ac:dyDescent="0.3">
      <c r="A10" s="29" t="s">
        <v>39</v>
      </c>
      <c r="B10" s="29"/>
      <c r="C10" s="29"/>
      <c r="D10" s="29"/>
      <c r="E10" s="29"/>
      <c r="F10" s="29"/>
      <c r="G10" s="29"/>
      <c r="H10" s="29"/>
      <c r="I10" s="29"/>
      <c r="J10" s="29"/>
      <c r="K10" s="22" t="s">
        <v>40</v>
      </c>
      <c r="L10" s="23">
        <v>20.762367391924229</v>
      </c>
      <c r="M10" s="33"/>
      <c r="N10" s="33"/>
      <c r="O10" s="33"/>
    </row>
    <row r="11" spans="1:16" ht="15" customHeight="1" x14ac:dyDescent="0.25">
      <c r="A11" s="48"/>
      <c r="B11" s="48" t="s">
        <v>41</v>
      </c>
      <c r="C11" s="48" t="s">
        <v>42</v>
      </c>
      <c r="D11" s="48" t="s">
        <v>43</v>
      </c>
      <c r="E11" s="48" t="s">
        <v>44</v>
      </c>
      <c r="F11" s="48" t="s">
        <v>45</v>
      </c>
      <c r="K11" s="22" t="s">
        <v>46</v>
      </c>
      <c r="L11" s="23">
        <v>1.4024870762160824</v>
      </c>
    </row>
    <row r="12" spans="1:16" ht="15" customHeight="1" x14ac:dyDescent="0.25">
      <c r="A12" s="41" t="s">
        <v>47</v>
      </c>
      <c r="B12" s="41">
        <v>1</v>
      </c>
      <c r="C12" s="42">
        <v>94613.106512122147</v>
      </c>
      <c r="D12" s="42">
        <v>94613.106512122147</v>
      </c>
      <c r="E12" s="42">
        <v>41.045507784716108</v>
      </c>
      <c r="F12" s="42">
        <v>2.8849486786653095E-8</v>
      </c>
    </row>
    <row r="13" spans="1:16" ht="15" customHeight="1" x14ac:dyDescent="0.25">
      <c r="A13" s="41" t="s">
        <v>49</v>
      </c>
      <c r="B13" s="41">
        <v>58</v>
      </c>
      <c r="C13" s="42">
        <v>133694.53745061127</v>
      </c>
      <c r="D13" s="42">
        <v>2305.0782319070909</v>
      </c>
      <c r="E13" s="42"/>
      <c r="F13" s="42"/>
    </row>
    <row r="14" spans="1:16" ht="15" customHeight="1" thickBot="1" x14ac:dyDescent="0.3">
      <c r="A14" s="46" t="s">
        <v>50</v>
      </c>
      <c r="B14" s="49">
        <v>59</v>
      </c>
      <c r="C14" s="50">
        <v>228307.64396273342</v>
      </c>
      <c r="D14" s="46"/>
      <c r="E14" s="46"/>
      <c r="F14" s="46"/>
    </row>
    <row r="15" spans="1:16" ht="15" customHeight="1" thickBot="1" x14ac:dyDescent="0.3">
      <c r="A15" s="29"/>
      <c r="B15" s="29"/>
      <c r="C15" s="29"/>
      <c r="D15" s="37"/>
      <c r="E15" s="37"/>
      <c r="F15" s="29"/>
      <c r="G15" s="29"/>
      <c r="H15" s="29"/>
      <c r="I15" s="29"/>
      <c r="J15" s="29"/>
    </row>
    <row r="16" spans="1:16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  <c r="J16" s="51"/>
    </row>
    <row r="17" spans="1:10" ht="15" customHeight="1" x14ac:dyDescent="0.25">
      <c r="A17" s="7" t="s">
        <v>54</v>
      </c>
      <c r="B17" s="13">
        <v>887.07654343758793</v>
      </c>
      <c r="C17" s="13">
        <v>10.372276585669175</v>
      </c>
      <c r="D17" s="13">
        <v>85.523803391746668</v>
      </c>
      <c r="E17" s="13">
        <v>9.9747259178728652E-63</v>
      </c>
      <c r="F17" s="13">
        <v>866.31417604566366</v>
      </c>
      <c r="G17" s="13">
        <v>907.8389108295122</v>
      </c>
      <c r="H17" s="13">
        <v>866.31417604566366</v>
      </c>
      <c r="I17" s="52">
        <v>907.8389108295122</v>
      </c>
      <c r="J17" s="53"/>
    </row>
    <row r="18" spans="1:10" ht="15" customHeight="1" thickBot="1" x14ac:dyDescent="0.3">
      <c r="A18" s="54" t="s">
        <v>7</v>
      </c>
      <c r="B18" s="28">
        <v>4.488786006381261</v>
      </c>
      <c r="C18" s="28">
        <v>0.70064186745861712</v>
      </c>
      <c r="D18" s="28">
        <v>6.4066768128817078</v>
      </c>
      <c r="E18" s="28">
        <v>2.8849486786653095E-8</v>
      </c>
      <c r="F18" s="28">
        <v>3.0862989301651789</v>
      </c>
      <c r="G18" s="28">
        <v>5.8912730825973432</v>
      </c>
      <c r="H18" s="28">
        <v>3.0862989301651789</v>
      </c>
      <c r="I18" s="55">
        <v>5.8912730825973432</v>
      </c>
      <c r="J18" s="53"/>
    </row>
    <row r="19" spans="1:10" x14ac:dyDescent="0.25">
      <c r="J19" s="29"/>
    </row>
    <row r="20" spans="1:10" x14ac:dyDescent="0.25">
      <c r="J20" s="29"/>
    </row>
    <row r="21" spans="1:10" x14ac:dyDescent="0.25">
      <c r="J21" s="29"/>
    </row>
    <row r="22" spans="1:10" x14ac:dyDescent="0.25">
      <c r="J22" s="29"/>
    </row>
    <row r="23" spans="1:10" x14ac:dyDescent="0.25">
      <c r="F23" s="56"/>
      <c r="G23" s="56"/>
      <c r="J23" s="29"/>
    </row>
    <row r="24" spans="1:10" x14ac:dyDescent="0.25">
      <c r="J24" s="29"/>
    </row>
    <row r="25" spans="1:10" x14ac:dyDescent="0.25">
      <c r="J25" s="29"/>
    </row>
    <row r="26" spans="1:10" x14ac:dyDescent="0.25">
      <c r="J26" s="29"/>
    </row>
    <row r="27" spans="1:10" x14ac:dyDescent="0.25">
      <c r="J27" s="29"/>
    </row>
    <row r="28" spans="1:10" x14ac:dyDescent="0.25">
      <c r="J28" s="29"/>
    </row>
    <row r="29" spans="1:10" x14ac:dyDescent="0.25">
      <c r="J29" s="29"/>
    </row>
    <row r="30" spans="1:10" x14ac:dyDescent="0.25">
      <c r="J30" s="29"/>
    </row>
    <row r="31" spans="1:10" x14ac:dyDescent="0.25">
      <c r="J31" s="29"/>
    </row>
    <row r="32" spans="1:10" x14ac:dyDescent="0.25">
      <c r="J32" s="29"/>
    </row>
    <row r="33" spans="10:10" x14ac:dyDescent="0.25">
      <c r="J33" s="29"/>
    </row>
    <row r="34" spans="10:10" x14ac:dyDescent="0.25">
      <c r="J34" s="29"/>
    </row>
    <row r="35" spans="10:10" x14ac:dyDescent="0.25">
      <c r="J35" s="29"/>
    </row>
    <row r="36" spans="10:10" x14ac:dyDescent="0.25">
      <c r="J36" s="51"/>
    </row>
    <row r="37" spans="10:10" x14ac:dyDescent="0.25">
      <c r="J37" s="53"/>
    </row>
    <row r="38" spans="10:10" x14ac:dyDescent="0.25">
      <c r="J38" s="53"/>
    </row>
  </sheetData>
  <mergeCells count="1">
    <mergeCell ref="K1:M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4"/>
  <dimension ref="A1:N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4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4" ht="15" customHeight="1" thickBot="1" x14ac:dyDescent="0.3">
      <c r="A2" s="3" t="s">
        <v>218</v>
      </c>
      <c r="K2" s="3" t="s">
        <v>27</v>
      </c>
      <c r="L2" s="59">
        <v>-0.14354357489628719</v>
      </c>
      <c r="M2" s="60">
        <v>1.245008567693699E-2</v>
      </c>
      <c r="N2" s="69">
        <v>897.53440305506638</v>
      </c>
    </row>
    <row r="3" spans="1:14" ht="15" customHeight="1" x14ac:dyDescent="0.25">
      <c r="A3" s="18" t="s">
        <v>28</v>
      </c>
      <c r="B3" s="19"/>
      <c r="D3" s="1" t="s">
        <v>68</v>
      </c>
      <c r="K3" s="20" t="s">
        <v>29</v>
      </c>
      <c r="L3" s="58">
        <v>8.4894394474576973E-2</v>
      </c>
      <c r="M3" s="17">
        <v>5.3699031684823484E-3</v>
      </c>
      <c r="N3" s="70">
        <v>22.057795896145677</v>
      </c>
    </row>
    <row r="4" spans="1:14" ht="15" customHeight="1" x14ac:dyDescent="0.25">
      <c r="A4" s="7" t="s">
        <v>30</v>
      </c>
      <c r="B4" s="13">
        <v>0.33894571907644266</v>
      </c>
      <c r="D4" s="1" t="s">
        <v>69</v>
      </c>
      <c r="K4" s="3" t="s">
        <v>31</v>
      </c>
      <c r="L4" s="58">
        <v>0.11488420048024678</v>
      </c>
      <c r="M4" s="17">
        <v>59.541921369700049</v>
      </c>
      <c r="N4" s="70" t="e">
        <v>#N/A</v>
      </c>
    </row>
    <row r="5" spans="1:14" ht="15" customHeight="1" x14ac:dyDescent="0.25">
      <c r="A5" s="7" t="s">
        <v>22</v>
      </c>
      <c r="B5" s="13">
        <v>0.11488420048024678</v>
      </c>
      <c r="D5" s="1" t="s">
        <v>70</v>
      </c>
      <c r="K5" s="20" t="s">
        <v>32</v>
      </c>
      <c r="L5" s="58">
        <v>3.6991766675767743</v>
      </c>
      <c r="M5" s="21">
        <v>57</v>
      </c>
      <c r="N5" s="70" t="e">
        <v>#N/A</v>
      </c>
    </row>
    <row r="6" spans="1:14" ht="15" customHeight="1" thickBot="1" x14ac:dyDescent="0.3">
      <c r="A6" s="7" t="s">
        <v>33</v>
      </c>
      <c r="B6" s="13">
        <v>8.3827505760255328E-2</v>
      </c>
      <c r="D6" s="1" t="s">
        <v>71</v>
      </c>
      <c r="K6" s="3" t="s">
        <v>34</v>
      </c>
      <c r="L6" s="62">
        <v>26228.941140187468</v>
      </c>
      <c r="M6" s="63">
        <v>202078.70282254595</v>
      </c>
      <c r="N6" s="71" t="e">
        <v>#N/A</v>
      </c>
    </row>
    <row r="7" spans="1:14" ht="15" customHeight="1" x14ac:dyDescent="0.25">
      <c r="A7" s="7" t="s">
        <v>35</v>
      </c>
      <c r="B7" s="13">
        <v>59.541921369700049</v>
      </c>
      <c r="K7" s="22"/>
      <c r="L7" s="23"/>
      <c r="M7" s="23"/>
      <c r="N7" s="14"/>
    </row>
    <row r="8" spans="1:14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4" ht="15" customHeight="1" x14ac:dyDescent="0.25">
      <c r="K9" s="26" t="s">
        <v>38</v>
      </c>
      <c r="L9" s="23">
        <v>2.0024654592910065</v>
      </c>
      <c r="M9" s="23"/>
      <c r="N9" s="14"/>
    </row>
    <row r="10" spans="1:14" ht="15" customHeight="1" thickBot="1" x14ac:dyDescent="0.3">
      <c r="A10" s="1" t="s">
        <v>39</v>
      </c>
      <c r="K10" s="22" t="s">
        <v>40</v>
      </c>
      <c r="L10" s="23">
        <v>44.169974390122633</v>
      </c>
      <c r="M10" s="23"/>
      <c r="N10" s="14"/>
    </row>
    <row r="11" spans="1:14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1.0753045614623237E-2</v>
      </c>
      <c r="M11" s="23"/>
      <c r="N11" s="14"/>
    </row>
    <row r="12" spans="1:14" ht="15" customHeight="1" x14ac:dyDescent="0.25">
      <c r="A12" s="7" t="s">
        <v>47</v>
      </c>
      <c r="B12" s="7">
        <v>2</v>
      </c>
      <c r="C12" s="13">
        <v>26228.941140187468</v>
      </c>
      <c r="D12" s="13">
        <v>13114.470570093734</v>
      </c>
      <c r="E12" s="13">
        <v>3.6991766675767743</v>
      </c>
      <c r="F12" s="13">
        <v>3.0867584990151326E-2</v>
      </c>
      <c r="K12" s="22" t="s">
        <v>48</v>
      </c>
      <c r="L12" s="23">
        <v>0.16999809262276566</v>
      </c>
    </row>
    <row r="13" spans="1:14" ht="15" customHeight="1" x14ac:dyDescent="0.25">
      <c r="A13" s="7" t="s">
        <v>49</v>
      </c>
      <c r="B13" s="7">
        <v>57</v>
      </c>
      <c r="C13" s="13">
        <v>202078.70282254595</v>
      </c>
      <c r="D13" s="13">
        <v>3545.240400395543</v>
      </c>
      <c r="E13" s="13"/>
      <c r="F13" s="13"/>
    </row>
    <row r="14" spans="1:14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</row>
    <row r="15" spans="1:14" ht="15" customHeight="1" thickBot="1" x14ac:dyDescent="0.3"/>
    <row r="16" spans="1:14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897.53440305506638</v>
      </c>
      <c r="C17" s="13">
        <v>22.057795896145677</v>
      </c>
      <c r="D17" s="13">
        <v>40.690121863531218</v>
      </c>
      <c r="E17" s="13">
        <v>8.1622935581613732E-44</v>
      </c>
      <c r="F17" s="13">
        <v>853.36442866494372</v>
      </c>
      <c r="G17" s="13">
        <v>941.70437744518904</v>
      </c>
      <c r="H17" s="13">
        <v>853.36442866494372</v>
      </c>
      <c r="I17" s="13">
        <v>941.70437744518904</v>
      </c>
    </row>
    <row r="18" spans="1:9" ht="15" customHeight="1" x14ac:dyDescent="0.25">
      <c r="A18" s="7" t="s">
        <v>6</v>
      </c>
      <c r="B18" s="13">
        <v>1.245008567693699E-2</v>
      </c>
      <c r="C18" s="13">
        <v>5.3699031684823484E-3</v>
      </c>
      <c r="D18" s="13">
        <v>2.318493515862718</v>
      </c>
      <c r="E18" s="13">
        <v>2.4032136472653627E-2</v>
      </c>
      <c r="F18" s="13">
        <v>1.6970400623137535E-3</v>
      </c>
      <c r="G18" s="13">
        <v>2.3203131291560229E-2</v>
      </c>
      <c r="H18" s="13">
        <v>1.6970400623137535E-3</v>
      </c>
      <c r="I18" s="13">
        <v>2.3203131291560229E-2</v>
      </c>
    </row>
    <row r="19" spans="1:9" ht="15" customHeight="1" thickBot="1" x14ac:dyDescent="0.3">
      <c r="A19" s="24" t="s">
        <v>9</v>
      </c>
      <c r="B19" s="28">
        <v>-0.14354357489628719</v>
      </c>
      <c r="C19" s="28">
        <v>8.4894394474576973E-2</v>
      </c>
      <c r="D19" s="28">
        <v>-1.6908486807014529</v>
      </c>
      <c r="E19" s="28">
        <v>9.6327489140892175E-2</v>
      </c>
      <c r="F19" s="28">
        <v>-0.31354166751905288</v>
      </c>
      <c r="G19" s="28">
        <v>2.6454517726478471E-2</v>
      </c>
      <c r="H19" s="28">
        <v>-0.31354166751905288</v>
      </c>
      <c r="I19" s="28">
        <v>2.6454517726478471E-2</v>
      </c>
    </row>
    <row r="20" spans="1:9" ht="15" customHeight="1" x14ac:dyDescent="0.25"/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3"/>
  <dimension ref="A1:O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5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5" ht="15" customHeight="1" thickBot="1" x14ac:dyDescent="0.3">
      <c r="K2" s="3" t="s">
        <v>74</v>
      </c>
      <c r="L2" s="59">
        <v>-0.10891408937713824</v>
      </c>
      <c r="M2" s="60">
        <v>-3.279503205316634</v>
      </c>
      <c r="N2" s="60">
        <v>1.1856126073175736E-2</v>
      </c>
      <c r="O2" s="66">
        <v>1049.6508676899914</v>
      </c>
    </row>
    <row r="3" spans="1:15" ht="15" customHeight="1" x14ac:dyDescent="0.25">
      <c r="A3" s="18" t="s">
        <v>28</v>
      </c>
      <c r="B3" s="19"/>
      <c r="D3" s="1" t="s">
        <v>68</v>
      </c>
      <c r="K3" s="20" t="s">
        <v>75</v>
      </c>
      <c r="L3" s="58">
        <v>8.4743823745743338E-2</v>
      </c>
      <c r="M3" s="17">
        <v>1.6782536035619953</v>
      </c>
      <c r="N3" s="17">
        <v>5.250670437574767E-3</v>
      </c>
      <c r="O3" s="67">
        <v>80.767111161830755</v>
      </c>
    </row>
    <row r="4" spans="1:15" ht="15" customHeight="1" x14ac:dyDescent="0.25">
      <c r="A4" s="7" t="s">
        <v>30</v>
      </c>
      <c r="B4" s="13">
        <v>0.4139883494937136</v>
      </c>
      <c r="D4" s="1" t="s">
        <v>69</v>
      </c>
      <c r="K4" s="3" t="s">
        <v>31</v>
      </c>
      <c r="L4" s="58">
        <v>0.17138635351652914</v>
      </c>
      <c r="M4" s="17">
        <v>58.122227949875864</v>
      </c>
      <c r="N4" s="17" t="e">
        <v>#N/A</v>
      </c>
      <c r="O4" s="67" t="e">
        <v>#N/A</v>
      </c>
    </row>
    <row r="5" spans="1:15" ht="15" customHeight="1" x14ac:dyDescent="0.25">
      <c r="A5" s="7" t="s">
        <v>22</v>
      </c>
      <c r="B5" s="13">
        <v>0.17138635351652914</v>
      </c>
      <c r="D5" s="1" t="s">
        <v>70</v>
      </c>
      <c r="K5" s="20" t="s">
        <v>32</v>
      </c>
      <c r="L5" s="58">
        <v>3.8609211251656133</v>
      </c>
      <c r="M5" s="21">
        <v>56</v>
      </c>
      <c r="N5" s="17" t="e">
        <v>#N/A</v>
      </c>
      <c r="O5" s="67" t="e">
        <v>#N/A</v>
      </c>
    </row>
    <row r="6" spans="1:15" ht="15" customHeight="1" thickBot="1" x14ac:dyDescent="0.3">
      <c r="A6" s="7" t="s">
        <v>33</v>
      </c>
      <c r="B6" s="13">
        <v>0.12699633674062893</v>
      </c>
      <c r="D6" s="1" t="s">
        <v>71</v>
      </c>
      <c r="K6" s="3" t="s">
        <v>34</v>
      </c>
      <c r="L6" s="62">
        <v>39128.8145787229</v>
      </c>
      <c r="M6" s="63">
        <v>189178.82938401052</v>
      </c>
      <c r="N6" s="64" t="e">
        <v>#N/A</v>
      </c>
      <c r="O6" s="68" t="e">
        <v>#N/A</v>
      </c>
    </row>
    <row r="7" spans="1:15" ht="15" customHeight="1" x14ac:dyDescent="0.25">
      <c r="A7" s="7" t="s">
        <v>35</v>
      </c>
      <c r="B7" s="13">
        <v>58.122227949875864</v>
      </c>
      <c r="K7" s="22"/>
      <c r="L7" s="23"/>
      <c r="M7" s="23"/>
      <c r="N7" s="14"/>
    </row>
    <row r="8" spans="1:15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5" ht="15" customHeight="1" x14ac:dyDescent="0.25">
      <c r="K9" s="26" t="s">
        <v>38</v>
      </c>
      <c r="L9" s="23">
        <v>2.0032407188478727</v>
      </c>
      <c r="M9" s="23"/>
      <c r="N9" s="14"/>
    </row>
    <row r="10" spans="1:15" ht="15" customHeight="1" thickBot="1" x14ac:dyDescent="0.3">
      <c r="A10" s="1" t="s">
        <v>39</v>
      </c>
      <c r="K10" s="22" t="s">
        <v>40</v>
      </c>
      <c r="L10" s="23">
        <v>161.79596582309188</v>
      </c>
      <c r="M10" s="23"/>
      <c r="N10" s="14"/>
    </row>
    <row r="11" spans="1:15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1.0518356821800551E-2</v>
      </c>
      <c r="M11" s="23"/>
      <c r="N11" s="14"/>
    </row>
    <row r="12" spans="1:15" ht="15" customHeight="1" x14ac:dyDescent="0.25">
      <c r="A12" s="7" t="s">
        <v>47</v>
      </c>
      <c r="B12" s="7">
        <v>3</v>
      </c>
      <c r="C12" s="13">
        <v>39128.8145787229</v>
      </c>
      <c r="D12" s="13">
        <v>13042.938192907633</v>
      </c>
      <c r="E12" s="13">
        <v>3.8609211251656133</v>
      </c>
      <c r="F12" s="13">
        <v>1.3969172053222092E-2</v>
      </c>
      <c r="K12" s="22" t="s">
        <v>48</v>
      </c>
      <c r="L12" s="23">
        <v>3.3619459552085642</v>
      </c>
    </row>
    <row r="13" spans="1:15" ht="15" customHeight="1" x14ac:dyDescent="0.25">
      <c r="A13" s="7" t="s">
        <v>49</v>
      </c>
      <c r="B13" s="7">
        <v>56</v>
      </c>
      <c r="C13" s="13">
        <v>189178.82938401052</v>
      </c>
      <c r="D13" s="13">
        <v>3378.1933818573307</v>
      </c>
      <c r="E13" s="13"/>
      <c r="F13" s="13"/>
      <c r="K13" s="22" t="s">
        <v>58</v>
      </c>
      <c r="L13" s="23">
        <v>0.16976227839834032</v>
      </c>
    </row>
    <row r="14" spans="1:15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</row>
    <row r="15" spans="1:15" ht="15" customHeight="1" thickBot="1" x14ac:dyDescent="0.3"/>
    <row r="16" spans="1:15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1049.6508676899914</v>
      </c>
      <c r="C17" s="13">
        <v>80.767111161830755</v>
      </c>
      <c r="D17" s="13">
        <v>12.99601846086628</v>
      </c>
      <c r="E17" s="13">
        <v>1.5114310495652263E-18</v>
      </c>
      <c r="F17" s="13">
        <v>887.85490186689958</v>
      </c>
      <c r="G17" s="13">
        <v>1211.4468335130832</v>
      </c>
      <c r="H17" s="13">
        <v>887.85490186689958</v>
      </c>
      <c r="I17" s="13">
        <v>1211.4468335130832</v>
      </c>
    </row>
    <row r="18" spans="1:9" ht="15" customHeight="1" x14ac:dyDescent="0.25">
      <c r="A18" s="7" t="s">
        <v>6</v>
      </c>
      <c r="B18" s="13">
        <v>1.1856126073175736E-2</v>
      </c>
      <c r="C18" s="13">
        <v>5.250670437574767E-3</v>
      </c>
      <c r="D18" s="13">
        <v>2.2580213734861569</v>
      </c>
      <c r="E18" s="13">
        <v>2.7860393881417433E-2</v>
      </c>
      <c r="F18" s="13">
        <v>1.3377692513751854E-3</v>
      </c>
      <c r="G18" s="13">
        <v>2.2374482894976289E-2</v>
      </c>
      <c r="H18" s="13">
        <v>1.3377692513751854E-3</v>
      </c>
      <c r="I18" s="13">
        <v>2.2374482894976289E-2</v>
      </c>
    </row>
    <row r="19" spans="1:9" ht="15" customHeight="1" x14ac:dyDescent="0.25">
      <c r="A19" s="7" t="s">
        <v>8</v>
      </c>
      <c r="B19" s="13">
        <v>-3.279503205316634</v>
      </c>
      <c r="C19" s="13">
        <v>1.6782536035619953</v>
      </c>
      <c r="D19" s="13">
        <v>-1.9541165878363556</v>
      </c>
      <c r="E19" s="13">
        <v>5.5688202900905398E-2</v>
      </c>
      <c r="F19" s="13">
        <v>-6.6414491605251982</v>
      </c>
      <c r="G19" s="13">
        <v>8.2442749891930234E-2</v>
      </c>
      <c r="H19" s="13">
        <v>-6.6414491605251982</v>
      </c>
      <c r="I19" s="13">
        <v>8.2442749891930234E-2</v>
      </c>
    </row>
    <row r="20" spans="1:9" ht="15" customHeight="1" thickBot="1" x14ac:dyDescent="0.3">
      <c r="A20" s="24" t="s">
        <v>9</v>
      </c>
      <c r="B20" s="28">
        <v>-0.10891408937713824</v>
      </c>
      <c r="C20" s="28">
        <v>8.4743823745743338E-2</v>
      </c>
      <c r="D20" s="28">
        <v>-1.2852156601277858</v>
      </c>
      <c r="E20" s="28">
        <v>0.20400703500294784</v>
      </c>
      <c r="F20" s="28">
        <v>-0.27867636777547855</v>
      </c>
      <c r="G20" s="28">
        <v>6.0848189021202079E-2</v>
      </c>
      <c r="H20" s="28">
        <v>-0.27867636777547855</v>
      </c>
      <c r="I20" s="28">
        <v>6.0848189021202079E-2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2"/>
  <dimension ref="A1:N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4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4" ht="15" customHeight="1" thickBot="1" x14ac:dyDescent="0.3">
      <c r="A2" s="3" t="s">
        <v>215</v>
      </c>
      <c r="K2" s="3" t="s">
        <v>27</v>
      </c>
      <c r="L2" s="59">
        <v>-3.7305494892899151</v>
      </c>
      <c r="M2" s="60">
        <v>1.0982018900891998E-2</v>
      </c>
      <c r="N2" s="69">
        <v>1069.7015170214927</v>
      </c>
    </row>
    <row r="3" spans="1:14" ht="15" customHeight="1" x14ac:dyDescent="0.25">
      <c r="A3" s="18" t="s">
        <v>28</v>
      </c>
      <c r="B3" s="19"/>
      <c r="D3" s="1" t="s">
        <v>68</v>
      </c>
      <c r="K3" s="20" t="s">
        <v>29</v>
      </c>
      <c r="L3" s="58">
        <v>1.6505051573837339</v>
      </c>
      <c r="M3" s="17">
        <v>5.2361179225335237E-3</v>
      </c>
      <c r="N3" s="70">
        <v>79.697831687128058</v>
      </c>
    </row>
    <row r="4" spans="1:14" ht="15" customHeight="1" x14ac:dyDescent="0.25">
      <c r="A4" s="7" t="s">
        <v>30</v>
      </c>
      <c r="B4" s="13">
        <v>0.38333473189088063</v>
      </c>
      <c r="D4" s="1" t="s">
        <v>69</v>
      </c>
      <c r="K4" s="3" t="s">
        <v>31</v>
      </c>
      <c r="L4" s="58">
        <v>0.14694551667385333</v>
      </c>
      <c r="M4" s="17">
        <v>58.45358921641504</v>
      </c>
      <c r="N4" s="70" t="e">
        <v>#N/A</v>
      </c>
    </row>
    <row r="5" spans="1:14" ht="15" customHeight="1" x14ac:dyDescent="0.25">
      <c r="A5" s="7" t="s">
        <v>22</v>
      </c>
      <c r="B5" s="13">
        <v>0.14694551667385333</v>
      </c>
      <c r="D5" s="1" t="s">
        <v>70</v>
      </c>
      <c r="K5" s="20" t="s">
        <v>32</v>
      </c>
      <c r="L5" s="58">
        <v>4.9093549205387044</v>
      </c>
      <c r="M5" s="21">
        <v>57</v>
      </c>
      <c r="N5" s="70" t="e">
        <v>#N/A</v>
      </c>
    </row>
    <row r="6" spans="1:14" ht="15" customHeight="1" thickBot="1" x14ac:dyDescent="0.3">
      <c r="A6" s="7" t="s">
        <v>33</v>
      </c>
      <c r="B6" s="13">
        <v>0.11701378041679544</v>
      </c>
      <c r="D6" s="1" t="s">
        <v>71</v>
      </c>
      <c r="K6" s="3" t="s">
        <v>34</v>
      </c>
      <c r="L6" s="62">
        <v>33548.784702694014</v>
      </c>
      <c r="M6" s="63">
        <v>194758.8592600394</v>
      </c>
      <c r="N6" s="71" t="e">
        <v>#N/A</v>
      </c>
    </row>
    <row r="7" spans="1:14" ht="15" customHeight="1" x14ac:dyDescent="0.25">
      <c r="A7" s="7" t="s">
        <v>35</v>
      </c>
      <c r="B7" s="13">
        <v>58.45358921641504</v>
      </c>
      <c r="K7" s="22"/>
      <c r="L7" s="23"/>
      <c r="M7" s="23"/>
      <c r="N7" s="14"/>
    </row>
    <row r="8" spans="1:14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4" ht="15" customHeight="1" x14ac:dyDescent="0.25">
      <c r="K9" s="26" t="s">
        <v>38</v>
      </c>
      <c r="L9" s="23">
        <v>2.0024654592910065</v>
      </c>
      <c r="M9" s="23"/>
      <c r="N9" s="14"/>
    </row>
    <row r="10" spans="1:14" ht="15" customHeight="1" thickBot="1" x14ac:dyDescent="0.3">
      <c r="A10" s="1" t="s">
        <v>39</v>
      </c>
      <c r="K10" s="22" t="s">
        <v>40</v>
      </c>
      <c r="L10" s="23">
        <v>159.59215513386221</v>
      </c>
      <c r="M10" s="23"/>
      <c r="N10" s="14"/>
    </row>
    <row r="11" spans="1:14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1.0485145280647963E-2</v>
      </c>
      <c r="M11" s="23"/>
      <c r="N11" s="14"/>
    </row>
    <row r="12" spans="1:14" ht="15" customHeight="1" x14ac:dyDescent="0.25">
      <c r="A12" s="7" t="s">
        <v>47</v>
      </c>
      <c r="B12" s="7">
        <v>2</v>
      </c>
      <c r="C12" s="13">
        <v>33548.784702694014</v>
      </c>
      <c r="D12" s="13">
        <v>16774.392351347007</v>
      </c>
      <c r="E12" s="13">
        <v>4.9093549205387044</v>
      </c>
      <c r="F12" s="13">
        <v>1.0785441790412735E-2</v>
      </c>
      <c r="K12" s="22" t="s">
        <v>48</v>
      </c>
      <c r="L12" s="23">
        <v>3.305079568042594</v>
      </c>
    </row>
    <row r="13" spans="1:14" ht="15" customHeight="1" x14ac:dyDescent="0.25">
      <c r="A13" s="7" t="s">
        <v>49</v>
      </c>
      <c r="B13" s="7">
        <v>57</v>
      </c>
      <c r="C13" s="13">
        <v>194758.8592600394</v>
      </c>
      <c r="D13" s="13">
        <v>3416.822092281393</v>
      </c>
      <c r="E13" s="13"/>
      <c r="F13" s="13"/>
    </row>
    <row r="14" spans="1:14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</row>
    <row r="15" spans="1:14" ht="15" customHeight="1" thickBot="1" x14ac:dyDescent="0.3"/>
    <row r="16" spans="1:14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1069.7015170214927</v>
      </c>
      <c r="C17" s="13">
        <v>79.697831687128058</v>
      </c>
      <c r="D17" s="13">
        <v>13.421965119714285</v>
      </c>
      <c r="E17" s="13">
        <v>2.7152608539888892E-19</v>
      </c>
      <c r="F17" s="13">
        <v>910.10936188763048</v>
      </c>
      <c r="G17" s="13">
        <v>1229.2936721553549</v>
      </c>
      <c r="H17" s="13">
        <v>910.10936188763048</v>
      </c>
      <c r="I17" s="13">
        <v>1229.2936721553549</v>
      </c>
    </row>
    <row r="18" spans="1:9" ht="15" customHeight="1" x14ac:dyDescent="0.25">
      <c r="A18" s="7" t="s">
        <v>6</v>
      </c>
      <c r="B18" s="13">
        <v>1.0982018900891998E-2</v>
      </c>
      <c r="C18" s="13">
        <v>5.2361179225335237E-3</v>
      </c>
      <c r="D18" s="13">
        <v>2.09735897154476</v>
      </c>
      <c r="E18" s="13">
        <v>4.0408369390950168E-2</v>
      </c>
      <c r="F18" s="13">
        <v>4.9687362024403506E-4</v>
      </c>
      <c r="G18" s="13">
        <v>2.1467164181539961E-2</v>
      </c>
      <c r="H18" s="13">
        <v>4.9687362024403506E-4</v>
      </c>
      <c r="I18" s="13">
        <v>2.1467164181539961E-2</v>
      </c>
    </row>
    <row r="19" spans="1:9" ht="15" customHeight="1" thickBot="1" x14ac:dyDescent="0.3">
      <c r="A19" s="24" t="s">
        <v>8</v>
      </c>
      <c r="B19" s="28">
        <v>-3.7305494892899151</v>
      </c>
      <c r="C19" s="28">
        <v>1.6505051573837339</v>
      </c>
      <c r="D19" s="28">
        <v>-2.2602470962304189</v>
      </c>
      <c r="E19" s="28">
        <v>2.7643266332145637E-2</v>
      </c>
      <c r="F19" s="28">
        <v>-7.0356290573325087</v>
      </c>
      <c r="G19" s="28">
        <v>-0.42546992124732119</v>
      </c>
      <c r="H19" s="28">
        <v>-7.0356290573325087</v>
      </c>
      <c r="I19" s="28">
        <v>-0.42546992124732119</v>
      </c>
    </row>
    <row r="20" spans="1:9" ht="15" customHeight="1" x14ac:dyDescent="0.25"/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1"/>
  <dimension ref="A1:O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5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5" ht="15" customHeight="1" thickBot="1" x14ac:dyDescent="0.3">
      <c r="K2" s="3" t="s">
        <v>74</v>
      </c>
      <c r="L2" s="59">
        <v>-0.13247787208814213</v>
      </c>
      <c r="M2" s="60">
        <v>4.465047910546966</v>
      </c>
      <c r="N2" s="60">
        <v>1.2521449549734779E-2</v>
      </c>
      <c r="O2" s="66">
        <v>843.83883756642774</v>
      </c>
    </row>
    <row r="3" spans="1:15" ht="15" customHeight="1" x14ac:dyDescent="0.25">
      <c r="A3" s="18" t="s">
        <v>28</v>
      </c>
      <c r="B3" s="19"/>
      <c r="D3" s="1" t="s">
        <v>68</v>
      </c>
      <c r="K3" s="20" t="s">
        <v>75</v>
      </c>
      <c r="L3" s="58">
        <v>6.2787126073893862E-2</v>
      </c>
      <c r="M3" s="17">
        <v>0.64265025970000889</v>
      </c>
      <c r="N3" s="17">
        <v>3.9702671416194917E-3</v>
      </c>
      <c r="O3" s="67">
        <v>18.047008634804929</v>
      </c>
    </row>
    <row r="4" spans="1:15" ht="15" customHeight="1" x14ac:dyDescent="0.25">
      <c r="A4" s="7" t="s">
        <v>30</v>
      </c>
      <c r="B4" s="13">
        <v>0.72432469800590893</v>
      </c>
      <c r="D4" s="1" t="s">
        <v>69</v>
      </c>
      <c r="K4" s="3" t="s">
        <v>31</v>
      </c>
      <c r="L4" s="58">
        <v>0.52464626814135118</v>
      </c>
      <c r="M4" s="17">
        <v>44.02249639379626</v>
      </c>
      <c r="N4" s="17" t="e">
        <v>#N/A</v>
      </c>
      <c r="O4" s="67" t="e">
        <v>#N/A</v>
      </c>
    </row>
    <row r="5" spans="1:15" ht="15" customHeight="1" x14ac:dyDescent="0.25">
      <c r="A5" s="7" t="s">
        <v>22</v>
      </c>
      <c r="B5" s="13">
        <v>0.52464626814135118</v>
      </c>
      <c r="D5" s="1" t="s">
        <v>70</v>
      </c>
      <c r="K5" s="20" t="s">
        <v>32</v>
      </c>
      <c r="L5" s="58">
        <v>20.602335374569829</v>
      </c>
      <c r="M5" s="21">
        <v>56</v>
      </c>
      <c r="N5" s="17" t="e">
        <v>#N/A</v>
      </c>
      <c r="O5" s="67" t="e">
        <v>#N/A</v>
      </c>
    </row>
    <row r="6" spans="1:15" ht="15" customHeight="1" thickBot="1" x14ac:dyDescent="0.3">
      <c r="A6" s="7" t="s">
        <v>33</v>
      </c>
      <c r="B6" s="13">
        <v>0.4991808896489236</v>
      </c>
      <c r="D6" s="1" t="s">
        <v>71</v>
      </c>
      <c r="K6" s="3" t="s">
        <v>34</v>
      </c>
      <c r="L6" s="62">
        <v>119780.75339319237</v>
      </c>
      <c r="M6" s="63">
        <v>108526.89056954105</v>
      </c>
      <c r="N6" s="64" t="e">
        <v>#N/A</v>
      </c>
      <c r="O6" s="68" t="e">
        <v>#N/A</v>
      </c>
    </row>
    <row r="7" spans="1:15" ht="15" customHeight="1" x14ac:dyDescent="0.25">
      <c r="A7" s="7" t="s">
        <v>35</v>
      </c>
      <c r="B7" s="13">
        <v>44.02249639379626</v>
      </c>
      <c r="K7" s="22"/>
      <c r="L7" s="23"/>
      <c r="M7" s="23"/>
      <c r="N7" s="14"/>
    </row>
    <row r="8" spans="1:15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5" ht="15" customHeight="1" x14ac:dyDescent="0.25">
      <c r="K9" s="26" t="s">
        <v>38</v>
      </c>
      <c r="L9" s="23">
        <v>2.0032407188478727</v>
      </c>
      <c r="M9" s="23"/>
      <c r="N9" s="14"/>
    </row>
    <row r="10" spans="1:15" ht="15" customHeight="1" thickBot="1" x14ac:dyDescent="0.3">
      <c r="A10" s="1" t="s">
        <v>39</v>
      </c>
      <c r="K10" s="22" t="s">
        <v>40</v>
      </c>
      <c r="L10" s="23">
        <v>36.152502550640392</v>
      </c>
      <c r="M10" s="23"/>
      <c r="N10" s="14"/>
    </row>
    <row r="11" spans="1:15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7.9534008027959194E-3</v>
      </c>
      <c r="M11" s="23"/>
      <c r="N11" s="14"/>
    </row>
    <row r="12" spans="1:15" ht="15" customHeight="1" x14ac:dyDescent="0.25">
      <c r="A12" s="7" t="s">
        <v>47</v>
      </c>
      <c r="B12" s="7">
        <v>3</v>
      </c>
      <c r="C12" s="13">
        <v>119780.75339319237</v>
      </c>
      <c r="D12" s="13">
        <v>39926.917797730792</v>
      </c>
      <c r="E12" s="13">
        <v>20.602335374569829</v>
      </c>
      <c r="F12" s="13">
        <v>4.0255389783393395E-9</v>
      </c>
      <c r="K12" s="22" t="s">
        <v>48</v>
      </c>
      <c r="L12" s="23">
        <v>1.2873831682092178</v>
      </c>
    </row>
    <row r="13" spans="1:15" ht="15" customHeight="1" x14ac:dyDescent="0.25">
      <c r="A13" s="7" t="s">
        <v>49</v>
      </c>
      <c r="B13" s="7">
        <v>56</v>
      </c>
      <c r="C13" s="13">
        <v>108526.89056954105</v>
      </c>
      <c r="D13" s="13">
        <v>1937.9801887418046</v>
      </c>
      <c r="E13" s="13"/>
      <c r="F13" s="13"/>
      <c r="K13" s="22" t="s">
        <v>58</v>
      </c>
      <c r="L13" s="23">
        <v>0.12577772757065914</v>
      </c>
    </row>
    <row r="14" spans="1:15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</row>
    <row r="15" spans="1:15" ht="15" customHeight="1" thickBot="1" x14ac:dyDescent="0.3"/>
    <row r="16" spans="1:15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843.83883756642774</v>
      </c>
      <c r="C17" s="13">
        <v>18.047008634804929</v>
      </c>
      <c r="D17" s="13">
        <v>46.757823118620614</v>
      </c>
      <c r="E17" s="13">
        <v>1.4490415483320229E-46</v>
      </c>
      <c r="F17" s="13">
        <v>807.68633501578734</v>
      </c>
      <c r="G17" s="13">
        <v>879.99134011706815</v>
      </c>
      <c r="H17" s="13">
        <v>807.68633501578734</v>
      </c>
      <c r="I17" s="13">
        <v>879.99134011706815</v>
      </c>
    </row>
    <row r="18" spans="1:9" ht="15" customHeight="1" x14ac:dyDescent="0.25">
      <c r="A18" s="7" t="s">
        <v>6</v>
      </c>
      <c r="B18" s="13">
        <v>1.2521449549734779E-2</v>
      </c>
      <c r="C18" s="13">
        <v>3.9702671416194917E-3</v>
      </c>
      <c r="D18" s="13">
        <v>3.1538052990125034</v>
      </c>
      <c r="E18" s="13">
        <v>2.5908739998017545E-3</v>
      </c>
      <c r="F18" s="13">
        <v>4.5680487469388596E-3</v>
      </c>
      <c r="G18" s="13">
        <v>2.0474850352530698E-2</v>
      </c>
      <c r="H18" s="13">
        <v>4.5680487469388596E-3</v>
      </c>
      <c r="I18" s="13">
        <v>2.0474850352530698E-2</v>
      </c>
    </row>
    <row r="19" spans="1:9" ht="15" customHeight="1" x14ac:dyDescent="0.25">
      <c r="A19" s="7" t="s">
        <v>7</v>
      </c>
      <c r="B19" s="13">
        <v>4.465047910546966</v>
      </c>
      <c r="C19" s="13">
        <v>0.64265025970000889</v>
      </c>
      <c r="D19" s="13">
        <v>6.9478660331223772</v>
      </c>
      <c r="E19" s="13">
        <v>4.2199654957667457E-9</v>
      </c>
      <c r="F19" s="13">
        <v>3.1776647423377482</v>
      </c>
      <c r="G19" s="13">
        <v>5.7524310787561834</v>
      </c>
      <c r="H19" s="13">
        <v>3.1776647423377482</v>
      </c>
      <c r="I19" s="13">
        <v>5.7524310787561834</v>
      </c>
    </row>
    <row r="20" spans="1:9" ht="15" customHeight="1" thickBot="1" x14ac:dyDescent="0.3">
      <c r="A20" s="24" t="s">
        <v>9</v>
      </c>
      <c r="B20" s="28">
        <v>-0.13247787208814213</v>
      </c>
      <c r="C20" s="28">
        <v>6.2787126073893862E-2</v>
      </c>
      <c r="D20" s="28">
        <v>-2.1099527940206975</v>
      </c>
      <c r="E20" s="28">
        <v>3.9343766277793575E-2</v>
      </c>
      <c r="F20" s="28">
        <v>-0.25825559965880129</v>
      </c>
      <c r="G20" s="28">
        <v>-6.7001445174829921E-3</v>
      </c>
      <c r="H20" s="28">
        <v>-0.25825559965880129</v>
      </c>
      <c r="I20" s="28">
        <v>-6.7001445174829921E-3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0"/>
  <dimension ref="A1:P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6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6" ht="15" customHeight="1" thickBot="1" x14ac:dyDescent="0.3">
      <c r="K2" s="3" t="s">
        <v>77</v>
      </c>
      <c r="L2" s="59">
        <v>-9.7775225559109585E-2</v>
      </c>
      <c r="M2" s="60">
        <v>-3.2861388540156073</v>
      </c>
      <c r="N2" s="60">
        <v>4.4662958432930049</v>
      </c>
      <c r="O2" s="61">
        <v>1.1926308091308969E-2</v>
      </c>
      <c r="P2" s="66">
        <v>996.24808277466889</v>
      </c>
    </row>
    <row r="3" spans="1:16" ht="15" customHeight="1" x14ac:dyDescent="0.25">
      <c r="A3" s="18" t="s">
        <v>28</v>
      </c>
      <c r="B3" s="19"/>
      <c r="D3" s="1" t="s">
        <v>68</v>
      </c>
      <c r="K3" s="20" t="s">
        <v>78</v>
      </c>
      <c r="L3" s="58">
        <v>6.079830082096039E-2</v>
      </c>
      <c r="M3" s="17">
        <v>1.2036653030641524</v>
      </c>
      <c r="N3" s="17">
        <v>0.60854181791619399</v>
      </c>
      <c r="O3" s="57">
        <v>3.7658601789329641E-3</v>
      </c>
      <c r="P3" s="67">
        <v>58.382401468527902</v>
      </c>
    </row>
    <row r="4" spans="1:16" ht="15" customHeight="1" x14ac:dyDescent="0.25">
      <c r="A4" s="7" t="s">
        <v>30</v>
      </c>
      <c r="B4" s="13">
        <v>0.76248099650008516</v>
      </c>
      <c r="D4" s="1" t="s">
        <v>69</v>
      </c>
      <c r="K4" s="3" t="s">
        <v>31</v>
      </c>
      <c r="L4" s="58">
        <v>0.58137727002376294</v>
      </c>
      <c r="M4" s="17">
        <v>41.686005759535661</v>
      </c>
      <c r="N4" s="17" t="e">
        <v>#N/A</v>
      </c>
      <c r="O4" s="57" t="e">
        <v>#N/A</v>
      </c>
      <c r="P4" s="67" t="e">
        <v>#N/A</v>
      </c>
    </row>
    <row r="5" spans="1:16" ht="15" customHeight="1" x14ac:dyDescent="0.25">
      <c r="A5" s="7" t="s">
        <v>22</v>
      </c>
      <c r="B5" s="13">
        <v>0.58137727002376294</v>
      </c>
      <c r="D5" s="1" t="s">
        <v>70</v>
      </c>
      <c r="K5" s="20" t="s">
        <v>32</v>
      </c>
      <c r="L5" s="58">
        <v>19.095803668569339</v>
      </c>
      <c r="M5" s="21">
        <v>55</v>
      </c>
      <c r="N5" s="17" t="e">
        <v>#N/A</v>
      </c>
      <c r="O5" s="57" t="e">
        <v>#N/A</v>
      </c>
      <c r="P5" s="67" t="e">
        <v>#N/A</v>
      </c>
    </row>
    <row r="6" spans="1:16" ht="15" customHeight="1" thickBot="1" x14ac:dyDescent="0.3">
      <c r="A6" s="7" t="s">
        <v>33</v>
      </c>
      <c r="B6" s="13">
        <v>0.55093198057094561</v>
      </c>
      <c r="D6" s="1" t="s">
        <v>71</v>
      </c>
      <c r="K6" s="3" t="s">
        <v>34</v>
      </c>
      <c r="L6" s="62">
        <v>132732.87477261119</v>
      </c>
      <c r="M6" s="63">
        <v>95574.769190122228</v>
      </c>
      <c r="N6" s="64" t="e">
        <v>#N/A</v>
      </c>
      <c r="O6" s="65" t="e">
        <v>#N/A</v>
      </c>
      <c r="P6" s="68" t="e">
        <v>#N/A</v>
      </c>
    </row>
    <row r="7" spans="1:16" ht="15" customHeight="1" x14ac:dyDescent="0.25">
      <c r="A7" s="7" t="s">
        <v>35</v>
      </c>
      <c r="B7" s="13">
        <v>41.686005759535661</v>
      </c>
      <c r="K7" s="22"/>
      <c r="L7" s="23"/>
      <c r="M7" s="23"/>
      <c r="N7" s="14"/>
    </row>
    <row r="8" spans="1:16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6" ht="15" customHeight="1" x14ac:dyDescent="0.25">
      <c r="K9" s="26" t="s">
        <v>38</v>
      </c>
      <c r="L9" s="23">
        <v>2.0040447832891455</v>
      </c>
      <c r="M9" s="23"/>
      <c r="N9" s="14"/>
    </row>
    <row r="10" spans="1:16" ht="15" customHeight="1" thickBot="1" x14ac:dyDescent="0.3">
      <c r="A10" s="1" t="s">
        <v>39</v>
      </c>
      <c r="K10" s="22" t="s">
        <v>40</v>
      </c>
      <c r="L10" s="23">
        <v>117.00094709889589</v>
      </c>
      <c r="M10" s="23"/>
      <c r="N10" s="14"/>
    </row>
    <row r="11" spans="1:16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7.5469524461869346E-3</v>
      </c>
      <c r="M11" s="23"/>
      <c r="N11" s="14"/>
    </row>
    <row r="12" spans="1:16" ht="15" customHeight="1" x14ac:dyDescent="0.25">
      <c r="A12" s="7" t="s">
        <v>47</v>
      </c>
      <c r="B12" s="7">
        <v>4</v>
      </c>
      <c r="C12" s="13">
        <v>132732.87477261119</v>
      </c>
      <c r="D12" s="13">
        <v>33183.218693152798</v>
      </c>
      <c r="E12" s="13">
        <v>19.095803668569339</v>
      </c>
      <c r="F12" s="13">
        <v>6.7649751776441122E-10</v>
      </c>
      <c r="K12" s="22" t="s">
        <v>48</v>
      </c>
      <c r="L12" s="23">
        <v>1.2195450556082417</v>
      </c>
    </row>
    <row r="13" spans="1:16" ht="15" customHeight="1" x14ac:dyDescent="0.25">
      <c r="A13" s="7" t="s">
        <v>49</v>
      </c>
      <c r="B13" s="7">
        <v>55</v>
      </c>
      <c r="C13" s="13">
        <v>95574.769190122228</v>
      </c>
      <c r="D13" s="13">
        <v>1737.7230761840406</v>
      </c>
      <c r="E13" s="13"/>
      <c r="F13" s="13"/>
      <c r="K13" s="22" t="s">
        <v>58</v>
      </c>
      <c r="L13" s="23">
        <v>2.4121991714318631</v>
      </c>
    </row>
    <row r="14" spans="1:16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  <c r="K14" s="22" t="s">
        <v>61</v>
      </c>
      <c r="L14" s="23">
        <v>0.12184251759308984</v>
      </c>
    </row>
    <row r="15" spans="1:16" ht="15" customHeight="1" thickBot="1" x14ac:dyDescent="0.3"/>
    <row r="16" spans="1:16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996.24808277466889</v>
      </c>
      <c r="C17" s="13">
        <v>58.382401468527902</v>
      </c>
      <c r="D17" s="13">
        <v>17.064184715178506</v>
      </c>
      <c r="E17" s="13">
        <v>1.2441571593529854E-23</v>
      </c>
      <c r="F17" s="13">
        <v>879.24713567577305</v>
      </c>
      <c r="G17" s="13">
        <v>1113.2490298735647</v>
      </c>
      <c r="H17" s="13">
        <v>879.24713567577305</v>
      </c>
      <c r="I17" s="13">
        <v>1113.2490298735647</v>
      </c>
    </row>
    <row r="18" spans="1:9" ht="15" customHeight="1" x14ac:dyDescent="0.25">
      <c r="A18" s="7" t="s">
        <v>6</v>
      </c>
      <c r="B18" s="13">
        <v>1.1926308091308969E-2</v>
      </c>
      <c r="C18" s="13">
        <v>3.7658601789329641E-3</v>
      </c>
      <c r="D18" s="13">
        <v>3.1669545667221835</v>
      </c>
      <c r="E18" s="13">
        <v>2.5133985795895569E-3</v>
      </c>
      <c r="F18" s="13">
        <v>4.3793556451220345E-3</v>
      </c>
      <c r="G18" s="13">
        <v>1.9473260537495905E-2</v>
      </c>
      <c r="H18" s="13">
        <v>4.3793556451220345E-3</v>
      </c>
      <c r="I18" s="13">
        <v>1.9473260537495905E-2</v>
      </c>
    </row>
    <row r="19" spans="1:9" ht="15" customHeight="1" x14ac:dyDescent="0.25">
      <c r="A19" s="7" t="s">
        <v>7</v>
      </c>
      <c r="B19" s="13">
        <v>4.4662958432930049</v>
      </c>
      <c r="C19" s="13">
        <v>0.60854181791619399</v>
      </c>
      <c r="D19" s="13">
        <v>7.3393408830748355</v>
      </c>
      <c r="E19" s="13">
        <v>1.0484520494006955E-9</v>
      </c>
      <c r="F19" s="13">
        <v>3.2467507876847632</v>
      </c>
      <c r="G19" s="13">
        <v>5.6858408989012466</v>
      </c>
      <c r="H19" s="13">
        <v>3.2467507876847632</v>
      </c>
      <c r="I19" s="13">
        <v>5.6858408989012466</v>
      </c>
    </row>
    <row r="20" spans="1:9" ht="15" customHeight="1" x14ac:dyDescent="0.25">
      <c r="A20" s="7" t="s">
        <v>8</v>
      </c>
      <c r="B20" s="13">
        <v>-3.2861388540156073</v>
      </c>
      <c r="C20" s="13">
        <v>1.2036653030641524</v>
      </c>
      <c r="D20" s="13">
        <v>-2.7301101441157551</v>
      </c>
      <c r="E20" s="13">
        <v>8.4888750994648581E-3</v>
      </c>
      <c r="F20" s="13">
        <v>-5.6983380254474705</v>
      </c>
      <c r="G20" s="13">
        <v>-0.87393968258374422</v>
      </c>
      <c r="H20" s="13">
        <v>-5.6983380254474705</v>
      </c>
      <c r="I20" s="13">
        <v>-0.87393968258374422</v>
      </c>
    </row>
    <row r="21" spans="1:9" ht="15" customHeight="1" thickBot="1" x14ac:dyDescent="0.3">
      <c r="A21" s="24" t="s">
        <v>9</v>
      </c>
      <c r="B21" s="28">
        <v>-9.7775225559109585E-2</v>
      </c>
      <c r="C21" s="28">
        <v>6.079830082096039E-2</v>
      </c>
      <c r="D21" s="28">
        <v>-1.6081901013490378</v>
      </c>
      <c r="E21" s="28">
        <v>0.11351955063239547</v>
      </c>
      <c r="F21" s="28">
        <v>-0.21961774315219942</v>
      </c>
      <c r="G21" s="28">
        <v>2.4067292033980253E-2</v>
      </c>
      <c r="H21" s="28">
        <v>-0.21961774315219942</v>
      </c>
      <c r="I21" s="28">
        <v>2.4067292033980253E-2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9"/>
  <dimension ref="A1:O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5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5" ht="15" customHeight="1" thickBot="1" x14ac:dyDescent="0.3">
      <c r="K2" s="3" t="s">
        <v>74</v>
      </c>
      <c r="L2" s="59">
        <v>-3.6908397002344446</v>
      </c>
      <c r="M2" s="60">
        <v>4.4907256598156158</v>
      </c>
      <c r="N2" s="60">
        <v>1.1142470490613069E-2</v>
      </c>
      <c r="O2" s="66">
        <v>1013.9447917924849</v>
      </c>
    </row>
    <row r="3" spans="1:15" ht="15" customHeight="1" x14ac:dyDescent="0.25">
      <c r="A3" s="18" t="s">
        <v>28</v>
      </c>
      <c r="B3" s="19"/>
      <c r="D3" s="1" t="s">
        <v>68</v>
      </c>
      <c r="K3" s="20" t="s">
        <v>75</v>
      </c>
      <c r="L3" s="58">
        <v>1.1936197706730414</v>
      </c>
      <c r="M3" s="17">
        <v>0.61690821558635012</v>
      </c>
      <c r="N3" s="17">
        <v>3.786704002669465E-3</v>
      </c>
      <c r="O3" s="67">
        <v>58.142365677860411</v>
      </c>
    </row>
    <row r="4" spans="1:15" ht="15" customHeight="1" x14ac:dyDescent="0.25">
      <c r="A4" s="7" t="s">
        <v>30</v>
      </c>
      <c r="B4" s="13">
        <v>0.74946133603977783</v>
      </c>
      <c r="D4" s="1" t="s">
        <v>69</v>
      </c>
      <c r="K4" s="3" t="s">
        <v>31</v>
      </c>
      <c r="L4" s="58">
        <v>0.56169229421852884</v>
      </c>
      <c r="M4" s="17">
        <v>42.272289056797057</v>
      </c>
      <c r="N4" s="17" t="e">
        <v>#N/A</v>
      </c>
      <c r="O4" s="67" t="e">
        <v>#N/A</v>
      </c>
    </row>
    <row r="5" spans="1:15" ht="15" customHeight="1" x14ac:dyDescent="0.25">
      <c r="A5" s="7" t="s">
        <v>22</v>
      </c>
      <c r="B5" s="13">
        <v>0.56169229421852884</v>
      </c>
      <c r="D5" s="1" t="s">
        <v>70</v>
      </c>
      <c r="K5" s="20" t="s">
        <v>32</v>
      </c>
      <c r="L5" s="58">
        <v>23.921374612200061</v>
      </c>
      <c r="M5" s="21">
        <v>56</v>
      </c>
      <c r="N5" s="17" t="e">
        <v>#N/A</v>
      </c>
      <c r="O5" s="67" t="e">
        <v>#N/A</v>
      </c>
    </row>
    <row r="6" spans="1:15" ht="15" customHeight="1" thickBot="1" x14ac:dyDescent="0.3">
      <c r="A6" s="7" t="s">
        <v>33</v>
      </c>
      <c r="B6" s="13">
        <v>0.53821152426594998</v>
      </c>
      <c r="D6" s="1" t="s">
        <v>71</v>
      </c>
      <c r="K6" s="3" t="s">
        <v>34</v>
      </c>
      <c r="L6" s="62">
        <v>128238.64432505479</v>
      </c>
      <c r="M6" s="63">
        <v>100068.99963767863</v>
      </c>
      <c r="N6" s="64" t="e">
        <v>#N/A</v>
      </c>
      <c r="O6" s="68" t="e">
        <v>#N/A</v>
      </c>
    </row>
    <row r="7" spans="1:15" ht="15" customHeight="1" x14ac:dyDescent="0.25">
      <c r="A7" s="7" t="s">
        <v>35</v>
      </c>
      <c r="B7" s="13">
        <v>42.272289056797057</v>
      </c>
      <c r="K7" s="22"/>
      <c r="L7" s="23"/>
      <c r="M7" s="23"/>
      <c r="N7" s="14"/>
    </row>
    <row r="8" spans="1:15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5" ht="15" customHeight="1" x14ac:dyDescent="0.25">
      <c r="K9" s="26" t="s">
        <v>38</v>
      </c>
      <c r="L9" s="23">
        <v>2.0032407188478727</v>
      </c>
      <c r="M9" s="23"/>
      <c r="N9" s="14"/>
    </row>
    <row r="10" spans="1:15" ht="15" customHeight="1" thickBot="1" x14ac:dyDescent="0.3">
      <c r="A10" s="1" t="s">
        <v>39</v>
      </c>
      <c r="K10" s="22" t="s">
        <v>40</v>
      </c>
      <c r="L10" s="23">
        <v>116.47315441603297</v>
      </c>
      <c r="M10" s="23"/>
      <c r="N10" s="14"/>
    </row>
    <row r="11" spans="1:15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7.5856796483716963E-3</v>
      </c>
      <c r="M11" s="23"/>
      <c r="N11" s="14"/>
    </row>
    <row r="12" spans="1:15" ht="15" customHeight="1" x14ac:dyDescent="0.25">
      <c r="A12" s="7" t="s">
        <v>47</v>
      </c>
      <c r="B12" s="7">
        <v>3</v>
      </c>
      <c r="C12" s="13">
        <v>128238.64432505479</v>
      </c>
      <c r="D12" s="13">
        <v>42746.214775018263</v>
      </c>
      <c r="E12" s="13">
        <v>23.921374612200061</v>
      </c>
      <c r="F12" s="13">
        <v>4.2862562510230916E-10</v>
      </c>
      <c r="K12" s="22" t="s">
        <v>48</v>
      </c>
      <c r="L12" s="23">
        <v>1.2358156572543584</v>
      </c>
    </row>
    <row r="13" spans="1:15" ht="15" customHeight="1" x14ac:dyDescent="0.25">
      <c r="A13" s="7" t="s">
        <v>49</v>
      </c>
      <c r="B13" s="7">
        <v>56</v>
      </c>
      <c r="C13" s="13">
        <v>100068.99963767863</v>
      </c>
      <c r="D13" s="13">
        <v>1786.9464221014041</v>
      </c>
      <c r="E13" s="13"/>
      <c r="F13" s="13"/>
      <c r="K13" s="22" t="s">
        <v>58</v>
      </c>
      <c r="L13" s="23">
        <v>2.3911077274340964</v>
      </c>
    </row>
    <row r="14" spans="1:15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</row>
    <row r="15" spans="1:15" ht="15" customHeight="1" thickBot="1" x14ac:dyDescent="0.3"/>
    <row r="16" spans="1:15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1013.9447917924849</v>
      </c>
      <c r="C17" s="13">
        <v>58.142365677860411</v>
      </c>
      <c r="D17" s="13">
        <v>17.439001319799708</v>
      </c>
      <c r="E17" s="13">
        <v>2.6916822365922318E-24</v>
      </c>
      <c r="F17" s="13">
        <v>897.47163737645201</v>
      </c>
      <c r="G17" s="13">
        <v>1130.4179462085178</v>
      </c>
      <c r="H17" s="13">
        <v>897.47163737645201</v>
      </c>
      <c r="I17" s="13">
        <v>1130.4179462085178</v>
      </c>
    </row>
    <row r="18" spans="1:9" ht="15" customHeight="1" x14ac:dyDescent="0.25">
      <c r="A18" s="7" t="s">
        <v>6</v>
      </c>
      <c r="B18" s="13">
        <v>1.1142470490613069E-2</v>
      </c>
      <c r="C18" s="13">
        <v>3.786704002669465E-3</v>
      </c>
      <c r="D18" s="13">
        <v>2.9425248138640101</v>
      </c>
      <c r="E18" s="13">
        <v>4.7290121042321553E-3</v>
      </c>
      <c r="F18" s="13">
        <v>3.5567908422413728E-3</v>
      </c>
      <c r="G18" s="13">
        <v>1.8728150138984767E-2</v>
      </c>
      <c r="H18" s="13">
        <v>3.5567908422413728E-3</v>
      </c>
      <c r="I18" s="13">
        <v>1.8728150138984767E-2</v>
      </c>
    </row>
    <row r="19" spans="1:9" ht="15" customHeight="1" x14ac:dyDescent="0.25">
      <c r="A19" s="7" t="s">
        <v>7</v>
      </c>
      <c r="B19" s="13">
        <v>4.4907256598156158</v>
      </c>
      <c r="C19" s="13">
        <v>0.61690821558635012</v>
      </c>
      <c r="D19" s="13">
        <v>7.2794064762897266</v>
      </c>
      <c r="E19" s="13">
        <v>1.1950237514323106E-9</v>
      </c>
      <c r="F19" s="13">
        <v>3.2549100025612576</v>
      </c>
      <c r="G19" s="13">
        <v>5.7265413170699739</v>
      </c>
      <c r="H19" s="13">
        <v>3.2549100025612576</v>
      </c>
      <c r="I19" s="13">
        <v>5.7265413170699739</v>
      </c>
    </row>
    <row r="20" spans="1:9" ht="15" customHeight="1" thickBot="1" x14ac:dyDescent="0.3">
      <c r="A20" s="24" t="s">
        <v>8</v>
      </c>
      <c r="B20" s="28">
        <v>-3.6908397002344446</v>
      </c>
      <c r="C20" s="28">
        <v>1.1936197706730414</v>
      </c>
      <c r="D20" s="28">
        <v>-3.0921402199574044</v>
      </c>
      <c r="E20" s="28">
        <v>3.095855592662572E-3</v>
      </c>
      <c r="F20" s="28">
        <v>-6.081947427668541</v>
      </c>
      <c r="G20" s="28">
        <v>-1.2997319728003482</v>
      </c>
      <c r="H20" s="28">
        <v>-6.081947427668541</v>
      </c>
      <c r="I20" s="28">
        <v>-1.2997319728003482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8"/>
  <dimension ref="A1:N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4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4" ht="15" customHeight="1" thickBot="1" x14ac:dyDescent="0.3">
      <c r="A2" s="3" t="s">
        <v>210</v>
      </c>
      <c r="K2" s="3" t="s">
        <v>27</v>
      </c>
      <c r="L2" s="59">
        <v>4.4994436291954543</v>
      </c>
      <c r="M2" s="60">
        <v>1.1514713337796897E-2</v>
      </c>
      <c r="N2" s="69">
        <v>842.3184328218158</v>
      </c>
    </row>
    <row r="3" spans="1:14" ht="15" customHeight="1" x14ac:dyDescent="0.25">
      <c r="A3" s="18" t="s">
        <v>28</v>
      </c>
      <c r="B3" s="19"/>
      <c r="D3" s="1" t="s">
        <v>68</v>
      </c>
      <c r="K3" s="20" t="s">
        <v>29</v>
      </c>
      <c r="L3" s="58">
        <v>0.6616106263403283</v>
      </c>
      <c r="M3" s="17">
        <v>4.0590858422203183E-3</v>
      </c>
      <c r="N3" s="70">
        <v>18.57061603678817</v>
      </c>
    </row>
    <row r="4" spans="1:14" ht="15" customHeight="1" x14ac:dyDescent="0.25">
      <c r="A4" s="7" t="s">
        <v>30</v>
      </c>
      <c r="B4" s="13">
        <v>0.69775102190769023</v>
      </c>
      <c r="D4" s="1" t="s">
        <v>69</v>
      </c>
      <c r="K4" s="3" t="s">
        <v>31</v>
      </c>
      <c r="L4" s="58">
        <v>0.486856488573226</v>
      </c>
      <c r="M4" s="17">
        <v>45.335897652307928</v>
      </c>
      <c r="N4" s="70" t="e">
        <v>#N/A</v>
      </c>
    </row>
    <row r="5" spans="1:14" ht="15" customHeight="1" x14ac:dyDescent="0.25">
      <c r="A5" s="7" t="s">
        <v>22</v>
      </c>
      <c r="B5" s="13">
        <v>0.486856488573226</v>
      </c>
      <c r="D5" s="1" t="s">
        <v>70</v>
      </c>
      <c r="K5" s="20" t="s">
        <v>32</v>
      </c>
      <c r="L5" s="58">
        <v>27.040018270438505</v>
      </c>
      <c r="M5" s="21">
        <v>57</v>
      </c>
      <c r="N5" s="70" t="e">
        <v>#N/A</v>
      </c>
    </row>
    <row r="6" spans="1:14" ht="15" customHeight="1" thickBot="1" x14ac:dyDescent="0.3">
      <c r="A6" s="7" t="s">
        <v>33</v>
      </c>
      <c r="B6" s="13">
        <v>0.4688514530845671</v>
      </c>
      <c r="D6" s="1" t="s">
        <v>71</v>
      </c>
      <c r="K6" s="3" t="s">
        <v>34</v>
      </c>
      <c r="L6" s="62">
        <v>111153.05785412267</v>
      </c>
      <c r="M6" s="63">
        <v>117154.58610861075</v>
      </c>
      <c r="N6" s="71" t="e">
        <v>#N/A</v>
      </c>
    </row>
    <row r="7" spans="1:14" ht="15" customHeight="1" x14ac:dyDescent="0.25">
      <c r="A7" s="7" t="s">
        <v>35</v>
      </c>
      <c r="B7" s="13">
        <v>45.335897652307928</v>
      </c>
      <c r="K7" s="22"/>
      <c r="L7" s="23"/>
      <c r="M7" s="23"/>
      <c r="N7" s="14"/>
    </row>
    <row r="8" spans="1:14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4" ht="15" customHeight="1" x14ac:dyDescent="0.25">
      <c r="K9" s="26" t="s">
        <v>38</v>
      </c>
      <c r="L9" s="23">
        <v>2.0024654592910065</v>
      </c>
      <c r="M9" s="23"/>
      <c r="N9" s="14"/>
    </row>
    <row r="10" spans="1:14" ht="15" customHeight="1" thickBot="1" x14ac:dyDescent="0.3">
      <c r="A10" s="1" t="s">
        <v>39</v>
      </c>
      <c r="K10" s="22" t="s">
        <v>40</v>
      </c>
      <c r="L10" s="23">
        <v>37.187017171423953</v>
      </c>
      <c r="M10" s="23"/>
      <c r="N10" s="14"/>
    </row>
    <row r="11" spans="1:14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8.1281791953433311E-3</v>
      </c>
      <c r="M11" s="23"/>
      <c r="N11" s="14"/>
    </row>
    <row r="12" spans="1:14" ht="15" customHeight="1" x14ac:dyDescent="0.25">
      <c r="A12" s="7" t="s">
        <v>47</v>
      </c>
      <c r="B12" s="7">
        <v>2</v>
      </c>
      <c r="C12" s="13">
        <v>111153.05785412267</v>
      </c>
      <c r="D12" s="13">
        <v>55576.528927061336</v>
      </c>
      <c r="E12" s="13">
        <v>27.040018270438505</v>
      </c>
      <c r="F12" s="13">
        <v>5.5183213753464568E-9</v>
      </c>
      <c r="K12" s="22" t="s">
        <v>48</v>
      </c>
      <c r="L12" s="23">
        <v>1.3248524267463959</v>
      </c>
    </row>
    <row r="13" spans="1:14" ht="15" customHeight="1" x14ac:dyDescent="0.25">
      <c r="A13" s="7" t="s">
        <v>49</v>
      </c>
      <c r="B13" s="7">
        <v>57</v>
      </c>
      <c r="C13" s="13">
        <v>117154.58610861075</v>
      </c>
      <c r="D13" s="13">
        <v>2055.3436159405396</v>
      </c>
      <c r="E13" s="13"/>
      <c r="F13" s="13"/>
    </row>
    <row r="14" spans="1:14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</row>
    <row r="15" spans="1:14" ht="15" customHeight="1" thickBot="1" x14ac:dyDescent="0.3"/>
    <row r="16" spans="1:14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842.3184328218158</v>
      </c>
      <c r="C17" s="13">
        <v>18.57061603678817</v>
      </c>
      <c r="D17" s="13">
        <v>45.357592400445576</v>
      </c>
      <c r="E17" s="13">
        <v>2.0088531382469873E-46</v>
      </c>
      <c r="F17" s="13">
        <v>805.13141565039189</v>
      </c>
      <c r="G17" s="13">
        <v>879.50544999323972</v>
      </c>
      <c r="H17" s="13">
        <v>805.13141565039189</v>
      </c>
      <c r="I17" s="13">
        <v>879.50544999323972</v>
      </c>
    </row>
    <row r="18" spans="1:9" ht="15" customHeight="1" x14ac:dyDescent="0.25">
      <c r="A18" s="7" t="s">
        <v>6</v>
      </c>
      <c r="B18" s="13">
        <v>1.1514713337796897E-2</v>
      </c>
      <c r="C18" s="13">
        <v>4.0590858422203183E-3</v>
      </c>
      <c r="D18" s="13">
        <v>2.8367750240774297</v>
      </c>
      <c r="E18" s="13">
        <v>6.2994104104255634E-3</v>
      </c>
      <c r="F18" s="13">
        <v>3.3865341424535664E-3</v>
      </c>
      <c r="G18" s="13">
        <v>1.9642892533140228E-2</v>
      </c>
      <c r="H18" s="13">
        <v>3.3865341424535664E-3</v>
      </c>
      <c r="I18" s="13">
        <v>1.9642892533140228E-2</v>
      </c>
    </row>
    <row r="19" spans="1:9" ht="15" customHeight="1" thickBot="1" x14ac:dyDescent="0.3">
      <c r="A19" s="24" t="s">
        <v>7</v>
      </c>
      <c r="B19" s="28">
        <v>4.4994436291954543</v>
      </c>
      <c r="C19" s="28">
        <v>0.6616106263403283</v>
      </c>
      <c r="D19" s="28">
        <v>6.8007426877103532</v>
      </c>
      <c r="E19" s="28">
        <v>6.8294557935383521E-9</v>
      </c>
      <c r="F19" s="28">
        <v>3.1745912024490583</v>
      </c>
      <c r="G19" s="28">
        <v>5.8242960559418506</v>
      </c>
      <c r="H19" s="28">
        <v>3.1745912024490583</v>
      </c>
      <c r="I19" s="28">
        <v>5.8242960559418506</v>
      </c>
    </row>
    <row r="20" spans="1:9" ht="15" customHeight="1" x14ac:dyDescent="0.25"/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P38"/>
  <sheetViews>
    <sheetView workbookViewId="0"/>
  </sheetViews>
  <sheetFormatPr defaultRowHeight="15" x14ac:dyDescent="0.25"/>
  <cols>
    <col min="1" max="1" width="18.85546875" style="34" bestFit="1" customWidth="1"/>
    <col min="2" max="2" width="11.85546875" style="34" customWidth="1"/>
    <col min="3" max="3" width="14.85546875" style="34" bestFit="1" customWidth="1"/>
    <col min="4" max="4" width="9.5703125" style="34" customWidth="1"/>
    <col min="5" max="5" width="8.5703125" style="34" customWidth="1"/>
    <col min="6" max="6" width="14.42578125" style="34" bestFit="1" customWidth="1"/>
    <col min="7" max="7" width="11" style="34" customWidth="1"/>
    <col min="8" max="8" width="12.7109375" style="34" bestFit="1" customWidth="1"/>
    <col min="9" max="9" width="12.5703125" style="34" bestFit="1" customWidth="1"/>
    <col min="10" max="10" width="2.85546875" style="34" customWidth="1"/>
    <col min="11" max="11" width="25.42578125" style="34" customWidth="1"/>
    <col min="12" max="12" width="12.5703125" style="34" customWidth="1"/>
    <col min="13" max="14" width="9.140625" style="34"/>
    <col min="15" max="15" width="22.7109375" style="34" customWidth="1"/>
    <col min="16" max="16384" width="9.140625" style="34"/>
  </cols>
  <sheetData>
    <row r="1" spans="1:16" ht="15" customHeight="1" thickBot="1" x14ac:dyDescent="0.3">
      <c r="A1" s="29" t="s">
        <v>57</v>
      </c>
      <c r="B1" s="29"/>
      <c r="C1" s="29"/>
      <c r="D1" s="29"/>
      <c r="E1" s="29"/>
      <c r="F1" s="29"/>
      <c r="G1" s="29"/>
      <c r="H1" s="29"/>
      <c r="I1" s="29"/>
      <c r="J1" s="29"/>
      <c r="K1" s="30" t="s">
        <v>26</v>
      </c>
      <c r="L1" s="31"/>
      <c r="M1" s="31"/>
      <c r="N1" s="32"/>
      <c r="O1" s="33"/>
    </row>
    <row r="2" spans="1:16" ht="15" customHeight="1" thickBot="1" x14ac:dyDescent="0.3">
      <c r="A2" s="29" t="s">
        <v>208</v>
      </c>
      <c r="B2" s="29"/>
      <c r="C2" s="29"/>
      <c r="D2" s="29"/>
      <c r="E2" s="29"/>
      <c r="F2" s="29"/>
      <c r="G2" s="29"/>
      <c r="H2" s="29"/>
      <c r="I2" s="29"/>
      <c r="J2" s="29"/>
      <c r="K2" s="20" t="s">
        <v>55</v>
      </c>
      <c r="L2" s="35">
        <v>1.1357959725163024E-2</v>
      </c>
      <c r="M2" s="36">
        <v>896.3344135406154</v>
      </c>
      <c r="N2" s="37"/>
      <c r="O2" s="33"/>
      <c r="P2" s="33"/>
    </row>
    <row r="3" spans="1:16" ht="15" customHeight="1" x14ac:dyDescent="0.25">
      <c r="A3" s="38" t="s">
        <v>28</v>
      </c>
      <c r="B3" s="38"/>
      <c r="C3" s="29"/>
      <c r="D3" s="29" t="s">
        <v>68</v>
      </c>
      <c r="E3" s="29"/>
      <c r="F3" s="29"/>
      <c r="G3" s="29"/>
      <c r="H3" s="29"/>
      <c r="I3" s="29"/>
      <c r="J3" s="29"/>
      <c r="K3" s="20" t="s">
        <v>56</v>
      </c>
      <c r="L3" s="39">
        <v>5.4156735766877125E-3</v>
      </c>
      <c r="M3" s="40">
        <v>22.396895749488547</v>
      </c>
      <c r="N3" s="37"/>
      <c r="O3" s="33"/>
      <c r="P3" s="33"/>
    </row>
    <row r="4" spans="1:16" ht="15" customHeight="1" x14ac:dyDescent="0.25">
      <c r="A4" s="41" t="s">
        <v>30</v>
      </c>
      <c r="B4" s="42">
        <v>0.2654978958549864</v>
      </c>
      <c r="C4" s="29"/>
      <c r="D4" s="29" t="s">
        <v>69</v>
      </c>
      <c r="E4" s="29"/>
      <c r="F4" s="43"/>
      <c r="G4" s="29"/>
      <c r="H4" s="29"/>
      <c r="I4" s="29"/>
      <c r="J4" s="29"/>
      <c r="K4" s="3" t="s">
        <v>31</v>
      </c>
      <c r="L4" s="39">
        <v>7.0489132703425217E-2</v>
      </c>
      <c r="M4" s="40">
        <v>60.488590567124355</v>
      </c>
      <c r="N4" s="37"/>
      <c r="O4" s="32"/>
      <c r="P4" s="33"/>
    </row>
    <row r="5" spans="1:16" ht="15" customHeight="1" x14ac:dyDescent="0.25">
      <c r="A5" s="41" t="s">
        <v>22</v>
      </c>
      <c r="B5" s="42">
        <v>7.0489132703425217E-2</v>
      </c>
      <c r="C5" s="29"/>
      <c r="D5" s="29" t="s">
        <v>70</v>
      </c>
      <c r="E5" s="29"/>
      <c r="F5" s="43"/>
      <c r="G5" s="29"/>
      <c r="H5" s="29"/>
      <c r="I5" s="29"/>
      <c r="J5" s="29"/>
      <c r="K5" s="20" t="s">
        <v>32</v>
      </c>
      <c r="L5" s="39">
        <v>4.3984097880312412</v>
      </c>
      <c r="M5" s="40">
        <v>58</v>
      </c>
      <c r="N5" s="37"/>
      <c r="O5" s="33"/>
      <c r="P5" s="33"/>
    </row>
    <row r="6" spans="1:16" ht="15" customHeight="1" thickBot="1" x14ac:dyDescent="0.3">
      <c r="A6" s="41" t="s">
        <v>33</v>
      </c>
      <c r="B6" s="42">
        <v>5.4463083267277446E-2</v>
      </c>
      <c r="C6" s="29"/>
      <c r="D6" s="29" t="s">
        <v>71</v>
      </c>
      <c r="E6" s="29"/>
      <c r="F6" s="29"/>
      <c r="G6" s="29"/>
      <c r="H6" s="29"/>
      <c r="I6" s="29"/>
      <c r="J6" s="29"/>
      <c r="K6" s="3" t="s">
        <v>34</v>
      </c>
      <c r="L6" s="44">
        <v>16093.207812495471</v>
      </c>
      <c r="M6" s="45">
        <v>212214.43615023795</v>
      </c>
      <c r="N6" s="37"/>
      <c r="O6" s="33"/>
      <c r="P6" s="33"/>
    </row>
    <row r="7" spans="1:16" ht="15" customHeight="1" x14ac:dyDescent="0.25">
      <c r="A7" s="41" t="s">
        <v>35</v>
      </c>
      <c r="B7" s="42">
        <v>60.488590567124355</v>
      </c>
      <c r="C7" s="29"/>
      <c r="D7" s="29"/>
      <c r="E7" s="29"/>
      <c r="F7" s="29"/>
      <c r="G7" s="29"/>
      <c r="H7" s="29"/>
      <c r="I7" s="29"/>
      <c r="J7" s="29"/>
      <c r="K7" s="33"/>
      <c r="L7" s="33"/>
      <c r="M7" s="33"/>
      <c r="N7" s="33"/>
      <c r="O7" s="33"/>
    </row>
    <row r="8" spans="1:16" ht="15" customHeight="1" thickBot="1" x14ac:dyDescent="0.3">
      <c r="A8" s="46" t="s">
        <v>36</v>
      </c>
      <c r="B8" s="46">
        <v>60</v>
      </c>
      <c r="C8" s="29"/>
      <c r="D8" s="29"/>
      <c r="E8" s="29"/>
      <c r="F8" s="29"/>
      <c r="G8" s="29"/>
      <c r="H8" s="29"/>
      <c r="I8" s="29"/>
      <c r="J8" s="29"/>
      <c r="K8" s="22" t="s">
        <v>37</v>
      </c>
      <c r="L8" s="47">
        <v>0.95</v>
      </c>
      <c r="M8" s="33"/>
      <c r="N8" s="33"/>
      <c r="O8" s="33"/>
    </row>
    <row r="9" spans="1:16" ht="15" customHeight="1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6" t="s">
        <v>38</v>
      </c>
      <c r="L9" s="23">
        <v>2.0017174841452352</v>
      </c>
      <c r="M9" s="33"/>
      <c r="N9" s="33"/>
      <c r="O9" s="33"/>
    </row>
    <row r="10" spans="1:16" ht="15" customHeight="1" thickBot="1" x14ac:dyDescent="0.3">
      <c r="A10" s="29" t="s">
        <v>39</v>
      </c>
      <c r="B10" s="29"/>
      <c r="C10" s="29"/>
      <c r="D10" s="29"/>
      <c r="E10" s="29"/>
      <c r="F10" s="29"/>
      <c r="G10" s="29"/>
      <c r="H10" s="29"/>
      <c r="I10" s="29"/>
      <c r="J10" s="29"/>
      <c r="K10" s="22" t="s">
        <v>40</v>
      </c>
      <c r="L10" s="23">
        <v>44.832257812329324</v>
      </c>
      <c r="M10" s="33"/>
      <c r="N10" s="33"/>
      <c r="O10" s="33"/>
    </row>
    <row r="11" spans="1:16" ht="15" customHeight="1" x14ac:dyDescent="0.25">
      <c r="A11" s="48"/>
      <c r="B11" s="48" t="s">
        <v>41</v>
      </c>
      <c r="C11" s="48" t="s">
        <v>42</v>
      </c>
      <c r="D11" s="48" t="s">
        <v>43</v>
      </c>
      <c r="E11" s="48" t="s">
        <v>44</v>
      </c>
      <c r="F11" s="48" t="s">
        <v>45</v>
      </c>
      <c r="K11" s="22" t="s">
        <v>46</v>
      </c>
      <c r="L11" s="23">
        <v>1.0840648486879155E-2</v>
      </c>
    </row>
    <row r="12" spans="1:16" ht="15" customHeight="1" x14ac:dyDescent="0.25">
      <c r="A12" s="41" t="s">
        <v>47</v>
      </c>
      <c r="B12" s="41">
        <v>1</v>
      </c>
      <c r="C12" s="42">
        <v>16093.207812495471</v>
      </c>
      <c r="D12" s="42">
        <v>16093.207812495471</v>
      </c>
      <c r="E12" s="42">
        <v>4.3984097880312412</v>
      </c>
      <c r="F12" s="42">
        <v>4.034191397707191E-2</v>
      </c>
    </row>
    <row r="13" spans="1:16" ht="15" customHeight="1" x14ac:dyDescent="0.25">
      <c r="A13" s="41" t="s">
        <v>49</v>
      </c>
      <c r="B13" s="41">
        <v>58</v>
      </c>
      <c r="C13" s="42">
        <v>212214.43615023795</v>
      </c>
      <c r="D13" s="42">
        <v>3658.8695887972058</v>
      </c>
      <c r="E13" s="42"/>
      <c r="F13" s="42"/>
    </row>
    <row r="14" spans="1:16" ht="15" customHeight="1" thickBot="1" x14ac:dyDescent="0.3">
      <c r="A14" s="46" t="s">
        <v>50</v>
      </c>
      <c r="B14" s="49">
        <v>59</v>
      </c>
      <c r="C14" s="50">
        <v>228307.64396273342</v>
      </c>
      <c r="D14" s="46"/>
      <c r="E14" s="46"/>
      <c r="F14" s="46"/>
    </row>
    <row r="15" spans="1:16" ht="15" customHeight="1" thickBot="1" x14ac:dyDescent="0.3">
      <c r="A15" s="29"/>
      <c r="B15" s="29"/>
      <c r="C15" s="29"/>
      <c r="D15" s="37"/>
      <c r="E15" s="37"/>
      <c r="F15" s="29"/>
      <c r="G15" s="29"/>
      <c r="H15" s="29"/>
      <c r="I15" s="29"/>
      <c r="J15" s="29"/>
    </row>
    <row r="16" spans="1:16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  <c r="J16" s="51"/>
    </row>
    <row r="17" spans="1:10" ht="15" customHeight="1" x14ac:dyDescent="0.25">
      <c r="A17" s="7" t="s">
        <v>54</v>
      </c>
      <c r="B17" s="13">
        <v>896.3344135406154</v>
      </c>
      <c r="C17" s="13">
        <v>22.396895749488547</v>
      </c>
      <c r="D17" s="13">
        <v>40.02047531792811</v>
      </c>
      <c r="E17" s="13">
        <v>6.0930910224908419E-44</v>
      </c>
      <c r="F17" s="13">
        <v>851.50215572828608</v>
      </c>
      <c r="G17" s="13">
        <v>941.16667135294472</v>
      </c>
      <c r="H17" s="13">
        <v>851.50215572828608</v>
      </c>
      <c r="I17" s="52">
        <v>941.16667135294472</v>
      </c>
      <c r="J17" s="53"/>
    </row>
    <row r="18" spans="1:10" ht="15" customHeight="1" thickBot="1" x14ac:dyDescent="0.3">
      <c r="A18" s="54" t="s">
        <v>6</v>
      </c>
      <c r="B18" s="28">
        <v>1.1357959725163024E-2</v>
      </c>
      <c r="C18" s="28">
        <v>5.4156735766877125E-3</v>
      </c>
      <c r="D18" s="28">
        <v>2.0972386101803577</v>
      </c>
      <c r="E18" s="28">
        <v>4.0341913977072076E-2</v>
      </c>
      <c r="F18" s="28">
        <v>5.1731123828386953E-4</v>
      </c>
      <c r="G18" s="28">
        <v>2.2198608212042177E-2</v>
      </c>
      <c r="H18" s="28">
        <v>5.1731123828386953E-4</v>
      </c>
      <c r="I18" s="55">
        <v>2.2198608212042177E-2</v>
      </c>
      <c r="J18" s="53"/>
    </row>
    <row r="19" spans="1:10" x14ac:dyDescent="0.25">
      <c r="J19" s="29"/>
    </row>
    <row r="20" spans="1:10" x14ac:dyDescent="0.25">
      <c r="J20" s="29"/>
    </row>
    <row r="21" spans="1:10" x14ac:dyDescent="0.25">
      <c r="J21" s="29"/>
    </row>
    <row r="22" spans="1:10" x14ac:dyDescent="0.25">
      <c r="J22" s="29"/>
    </row>
    <row r="23" spans="1:10" x14ac:dyDescent="0.25">
      <c r="F23" s="56"/>
      <c r="G23" s="56"/>
      <c r="J23" s="29"/>
    </row>
    <row r="24" spans="1:10" x14ac:dyDescent="0.25">
      <c r="J24" s="29"/>
    </row>
    <row r="25" spans="1:10" x14ac:dyDescent="0.25">
      <c r="J25" s="29"/>
    </row>
    <row r="26" spans="1:10" x14ac:dyDescent="0.25">
      <c r="J26" s="29"/>
    </row>
    <row r="27" spans="1:10" x14ac:dyDescent="0.25">
      <c r="J27" s="29"/>
    </row>
    <row r="28" spans="1:10" x14ac:dyDescent="0.25">
      <c r="J28" s="29"/>
    </row>
    <row r="29" spans="1:10" x14ac:dyDescent="0.25">
      <c r="J29" s="29"/>
    </row>
    <row r="30" spans="1:10" x14ac:dyDescent="0.25">
      <c r="J30" s="29"/>
    </row>
    <row r="31" spans="1:10" x14ac:dyDescent="0.25">
      <c r="J31" s="29"/>
    </row>
    <row r="32" spans="1:10" x14ac:dyDescent="0.25">
      <c r="J32" s="29"/>
    </row>
    <row r="33" spans="10:10" x14ac:dyDescent="0.25">
      <c r="J33" s="29"/>
    </row>
    <row r="34" spans="10:10" x14ac:dyDescent="0.25">
      <c r="J34" s="29"/>
    </row>
    <row r="35" spans="10:10" x14ac:dyDescent="0.25">
      <c r="J35" s="29"/>
    </row>
    <row r="36" spans="10:10" x14ac:dyDescent="0.25">
      <c r="J36" s="51"/>
    </row>
    <row r="37" spans="10:10" x14ac:dyDescent="0.25">
      <c r="J37" s="53"/>
    </row>
    <row r="38" spans="10:10" x14ac:dyDescent="0.25">
      <c r="J38" s="53"/>
    </row>
  </sheetData>
  <mergeCells count="1">
    <mergeCell ref="K1:M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7"/>
  <dimension ref="A1:N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4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4" ht="15" customHeight="1" thickBot="1" x14ac:dyDescent="0.3">
      <c r="A2" s="3" t="s">
        <v>206</v>
      </c>
      <c r="K2" s="3" t="s">
        <v>27</v>
      </c>
      <c r="L2" s="59">
        <v>-9.668908711268678E-3</v>
      </c>
      <c r="M2" s="60">
        <v>-5.0972436714441871</v>
      </c>
      <c r="N2" s="69">
        <v>1353.1593777968426</v>
      </c>
    </row>
    <row r="3" spans="1:14" ht="15" customHeight="1" x14ac:dyDescent="0.25">
      <c r="A3" s="18" t="s">
        <v>28</v>
      </c>
      <c r="B3" s="19"/>
      <c r="D3" s="1" t="s">
        <v>68</v>
      </c>
      <c r="K3" s="20" t="s">
        <v>29</v>
      </c>
      <c r="L3" s="58">
        <v>8.7838329904402407E-2</v>
      </c>
      <c r="M3" s="17">
        <v>1.5714022350355119</v>
      </c>
      <c r="N3" s="70">
        <v>126.11544427971604</v>
      </c>
    </row>
    <row r="4" spans="1:14" ht="15" customHeight="1" x14ac:dyDescent="0.25">
      <c r="A4" s="7" t="s">
        <v>30</v>
      </c>
      <c r="B4" s="13">
        <v>0.42702209417445242</v>
      </c>
      <c r="D4" s="1" t="s">
        <v>69</v>
      </c>
      <c r="K4" s="3" t="s">
        <v>31</v>
      </c>
      <c r="L4" s="58">
        <v>0.18234786891313493</v>
      </c>
      <c r="M4" s="17">
        <v>57.227804496904902</v>
      </c>
      <c r="N4" s="70" t="e">
        <v>#N/A</v>
      </c>
    </row>
    <row r="5" spans="1:14" ht="15" customHeight="1" x14ac:dyDescent="0.25">
      <c r="A5" s="7" t="s">
        <v>22</v>
      </c>
      <c r="B5" s="13">
        <v>0.18234786891313493</v>
      </c>
      <c r="D5" s="1" t="s">
        <v>70</v>
      </c>
      <c r="K5" s="20" t="s">
        <v>32</v>
      </c>
      <c r="L5" s="58">
        <v>6.3558988797795228</v>
      </c>
      <c r="M5" s="21">
        <v>57</v>
      </c>
      <c r="N5" s="70" t="e">
        <v>#N/A</v>
      </c>
    </row>
    <row r="6" spans="1:14" ht="15" customHeight="1" thickBot="1" x14ac:dyDescent="0.3">
      <c r="A6" s="7" t="s">
        <v>33</v>
      </c>
      <c r="B6" s="13">
        <v>0.15365832045394656</v>
      </c>
      <c r="D6" s="1" t="s">
        <v>71</v>
      </c>
      <c r="K6" s="3" t="s">
        <v>34</v>
      </c>
      <c r="L6" s="62">
        <v>41631.412333183194</v>
      </c>
      <c r="M6" s="63">
        <v>186676.23162955022</v>
      </c>
      <c r="N6" s="71" t="e">
        <v>#N/A</v>
      </c>
    </row>
    <row r="7" spans="1:14" ht="15" customHeight="1" x14ac:dyDescent="0.25">
      <c r="A7" s="7" t="s">
        <v>35</v>
      </c>
      <c r="B7" s="13">
        <v>57.227804496904902</v>
      </c>
      <c r="K7" s="22"/>
      <c r="L7" s="23"/>
      <c r="M7" s="23"/>
      <c r="N7" s="14"/>
    </row>
    <row r="8" spans="1:14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4" ht="15" customHeight="1" x14ac:dyDescent="0.25">
      <c r="K9" s="26" t="s">
        <v>38</v>
      </c>
      <c r="L9" s="23">
        <v>2.0024654592910065</v>
      </c>
      <c r="M9" s="23"/>
      <c r="N9" s="14"/>
    </row>
    <row r="10" spans="1:14" ht="15" customHeight="1" thickBot="1" x14ac:dyDescent="0.3">
      <c r="A10" s="1" t="s">
        <v>39</v>
      </c>
      <c r="K10" s="22" t="s">
        <v>40</v>
      </c>
      <c r="L10" s="23">
        <v>252.54182105327092</v>
      </c>
      <c r="M10" s="23"/>
      <c r="N10" s="14"/>
    </row>
    <row r="11" spans="1:14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3.1466786983113004</v>
      </c>
      <c r="M11" s="23"/>
      <c r="N11" s="14"/>
    </row>
    <row r="12" spans="1:14" ht="15" customHeight="1" x14ac:dyDescent="0.25">
      <c r="A12" s="7" t="s">
        <v>47</v>
      </c>
      <c r="B12" s="7">
        <v>2</v>
      </c>
      <c r="C12" s="13">
        <v>41631.412333183194</v>
      </c>
      <c r="D12" s="13">
        <v>20815.706166591597</v>
      </c>
      <c r="E12" s="13">
        <v>6.3558988797795228</v>
      </c>
      <c r="F12" s="13">
        <v>3.2225846248940043E-3</v>
      </c>
      <c r="K12" s="22" t="s">
        <v>48</v>
      </c>
      <c r="L12" s="23">
        <v>0.1758932216353741</v>
      </c>
    </row>
    <row r="13" spans="1:14" ht="15" customHeight="1" x14ac:dyDescent="0.25">
      <c r="A13" s="7" t="s">
        <v>49</v>
      </c>
      <c r="B13" s="7">
        <v>57</v>
      </c>
      <c r="C13" s="13">
        <v>186676.23162955022</v>
      </c>
      <c r="D13" s="13">
        <v>3275.021607535969</v>
      </c>
      <c r="E13" s="13"/>
      <c r="F13" s="13"/>
    </row>
    <row r="14" spans="1:14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</row>
    <row r="15" spans="1:14" ht="15" customHeight="1" thickBot="1" x14ac:dyDescent="0.3"/>
    <row r="16" spans="1:14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1353.1593777968426</v>
      </c>
      <c r="C17" s="13">
        <v>126.11544427971604</v>
      </c>
      <c r="D17" s="13">
        <v>10.729529484078263</v>
      </c>
      <c r="E17" s="13">
        <v>2.6723994271154566E-15</v>
      </c>
      <c r="F17" s="13">
        <v>1100.6175567435716</v>
      </c>
      <c r="G17" s="13">
        <v>1605.7011988501135</v>
      </c>
      <c r="H17" s="13">
        <v>1100.6175567435716</v>
      </c>
      <c r="I17" s="13">
        <v>1605.7011988501135</v>
      </c>
    </row>
    <row r="18" spans="1:9" ht="15" customHeight="1" x14ac:dyDescent="0.25">
      <c r="A18" s="7" t="s">
        <v>5</v>
      </c>
      <c r="B18" s="13">
        <v>-5.0972436714441871</v>
      </c>
      <c r="C18" s="13">
        <v>1.5714022350355119</v>
      </c>
      <c r="D18" s="13">
        <v>-3.2437548819758395</v>
      </c>
      <c r="E18" s="13">
        <v>1.9748686497083408E-3</v>
      </c>
      <c r="F18" s="13">
        <v>-8.243922369755488</v>
      </c>
      <c r="G18" s="13">
        <v>-1.9505649731328867</v>
      </c>
      <c r="H18" s="13">
        <v>-8.243922369755488</v>
      </c>
      <c r="I18" s="13">
        <v>-1.9505649731328867</v>
      </c>
    </row>
    <row r="19" spans="1:9" ht="15" customHeight="1" thickBot="1" x14ac:dyDescent="0.3">
      <c r="A19" s="24" t="s">
        <v>9</v>
      </c>
      <c r="B19" s="28">
        <v>-9.668908711268678E-3</v>
      </c>
      <c r="C19" s="28">
        <v>8.7838329904402407E-2</v>
      </c>
      <c r="D19" s="28">
        <v>-0.11007619022119042</v>
      </c>
      <c r="E19" s="28">
        <v>0.91273559912892821</v>
      </c>
      <c r="F19" s="28">
        <v>-0.18556213034664279</v>
      </c>
      <c r="G19" s="28">
        <v>0.16622431292410542</v>
      </c>
      <c r="H19" s="28">
        <v>-0.18556213034664279</v>
      </c>
      <c r="I19" s="28">
        <v>0.16622431292410542</v>
      </c>
    </row>
    <row r="20" spans="1:9" ht="15" customHeight="1" x14ac:dyDescent="0.25"/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6"/>
  <dimension ref="A1:O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5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5" ht="15" customHeight="1" thickBot="1" x14ac:dyDescent="0.3">
      <c r="K2" s="3" t="s">
        <v>74</v>
      </c>
      <c r="L2" s="59">
        <v>-5.2005710527271436E-4</v>
      </c>
      <c r="M2" s="60">
        <v>-2.1350757435369316</v>
      </c>
      <c r="N2" s="60">
        <v>-4.5116204200518917</v>
      </c>
      <c r="O2" s="66">
        <v>1403.8162131376546</v>
      </c>
    </row>
    <row r="3" spans="1:15" ht="15" customHeight="1" x14ac:dyDescent="0.25">
      <c r="A3" s="18" t="s">
        <v>28</v>
      </c>
      <c r="B3" s="19"/>
      <c r="D3" s="1" t="s">
        <v>68</v>
      </c>
      <c r="K3" s="20" t="s">
        <v>75</v>
      </c>
      <c r="L3" s="58">
        <v>8.7724902510183514E-2</v>
      </c>
      <c r="M3" s="17">
        <v>1.7143480848354598</v>
      </c>
      <c r="N3" s="17">
        <v>1.633025064746666</v>
      </c>
      <c r="O3" s="67">
        <v>131.93649357534227</v>
      </c>
    </row>
    <row r="4" spans="1:15" ht="15" customHeight="1" x14ac:dyDescent="0.25">
      <c r="A4" s="7" t="s">
        <v>30</v>
      </c>
      <c r="B4" s="13">
        <v>0.45208896165584023</v>
      </c>
      <c r="D4" s="1" t="s">
        <v>69</v>
      </c>
      <c r="K4" s="3" t="s">
        <v>31</v>
      </c>
      <c r="L4" s="58">
        <v>0.20438442925105577</v>
      </c>
      <c r="M4" s="17">
        <v>56.953163159639487</v>
      </c>
      <c r="N4" s="17" t="e">
        <v>#N/A</v>
      </c>
      <c r="O4" s="67" t="e">
        <v>#N/A</v>
      </c>
    </row>
    <row r="5" spans="1:15" ht="15" customHeight="1" x14ac:dyDescent="0.25">
      <c r="A5" s="7" t="s">
        <v>22</v>
      </c>
      <c r="B5" s="13">
        <v>0.20438442925105577</v>
      </c>
      <c r="D5" s="1" t="s">
        <v>70</v>
      </c>
      <c r="K5" s="20" t="s">
        <v>32</v>
      </c>
      <c r="L5" s="58">
        <v>4.7952505618951111</v>
      </c>
      <c r="M5" s="21">
        <v>56</v>
      </c>
      <c r="N5" s="17" t="e">
        <v>#N/A</v>
      </c>
      <c r="O5" s="67" t="e">
        <v>#N/A</v>
      </c>
    </row>
    <row r="6" spans="1:15" ht="15" customHeight="1" thickBot="1" x14ac:dyDescent="0.3">
      <c r="A6" s="7" t="s">
        <v>33</v>
      </c>
      <c r="B6" s="13">
        <v>0.16176216653236231</v>
      </c>
      <c r="D6" s="1" t="s">
        <v>71</v>
      </c>
      <c r="K6" s="3" t="s">
        <v>34</v>
      </c>
      <c r="L6" s="62">
        <v>46662.527504976519</v>
      </c>
      <c r="M6" s="63">
        <v>181645.1164577569</v>
      </c>
      <c r="N6" s="64" t="e">
        <v>#N/A</v>
      </c>
      <c r="O6" s="68" t="e">
        <v>#N/A</v>
      </c>
    </row>
    <row r="7" spans="1:15" ht="15" customHeight="1" x14ac:dyDescent="0.25">
      <c r="A7" s="7" t="s">
        <v>35</v>
      </c>
      <c r="B7" s="13">
        <v>56.953163159639487</v>
      </c>
      <c r="K7" s="22"/>
      <c r="L7" s="23"/>
      <c r="M7" s="23"/>
      <c r="N7" s="14"/>
    </row>
    <row r="8" spans="1:15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5" ht="15" customHeight="1" x14ac:dyDescent="0.25">
      <c r="K9" s="26" t="s">
        <v>38</v>
      </c>
      <c r="L9" s="23">
        <v>2.0032407188478727</v>
      </c>
      <c r="M9" s="23"/>
      <c r="N9" s="14"/>
    </row>
    <row r="10" spans="1:15" ht="15" customHeight="1" thickBot="1" x14ac:dyDescent="0.3">
      <c r="A10" s="1" t="s">
        <v>39</v>
      </c>
      <c r="K10" s="22" t="s">
        <v>40</v>
      </c>
      <c r="L10" s="23">
        <v>264.30055623213639</v>
      </c>
      <c r="M10" s="23"/>
      <c r="N10" s="14"/>
    </row>
    <row r="11" spans="1:15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3.2713423045997052</v>
      </c>
      <c r="M11" s="23"/>
      <c r="N11" s="14"/>
    </row>
    <row r="12" spans="1:15" ht="15" customHeight="1" x14ac:dyDescent="0.25">
      <c r="A12" s="7" t="s">
        <v>47</v>
      </c>
      <c r="B12" s="7">
        <v>3</v>
      </c>
      <c r="C12" s="13">
        <v>46662.527504976519</v>
      </c>
      <c r="D12" s="13">
        <v>15554.175834992173</v>
      </c>
      <c r="E12" s="13">
        <v>4.7952505618951111</v>
      </c>
      <c r="F12" s="13">
        <v>4.8238656726349322E-3</v>
      </c>
      <c r="K12" s="22" t="s">
        <v>48</v>
      </c>
      <c r="L12" s="23">
        <v>3.4342518898212604</v>
      </c>
    </row>
    <row r="13" spans="1:15" ht="15" customHeight="1" x14ac:dyDescent="0.25">
      <c r="A13" s="7" t="s">
        <v>49</v>
      </c>
      <c r="B13" s="7">
        <v>56</v>
      </c>
      <c r="C13" s="13">
        <v>181645.1164577569</v>
      </c>
      <c r="D13" s="13">
        <v>3243.6627938885163</v>
      </c>
      <c r="E13" s="13"/>
      <c r="F13" s="13"/>
      <c r="K13" s="22" t="s">
        <v>58</v>
      </c>
      <c r="L13" s="23">
        <v>0.17573409676535959</v>
      </c>
    </row>
    <row r="14" spans="1:15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</row>
    <row r="15" spans="1:15" ht="15" customHeight="1" thickBot="1" x14ac:dyDescent="0.3"/>
    <row r="16" spans="1:15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1403.8162131376546</v>
      </c>
      <c r="C17" s="13">
        <v>131.93649357534227</v>
      </c>
      <c r="D17" s="13">
        <v>10.640090357835726</v>
      </c>
      <c r="E17" s="13">
        <v>4.6001579289582521E-15</v>
      </c>
      <c r="F17" s="13">
        <v>1139.5156569055182</v>
      </c>
      <c r="G17" s="13">
        <v>1668.116769369791</v>
      </c>
      <c r="H17" s="13">
        <v>1139.5156569055182</v>
      </c>
      <c r="I17" s="13">
        <v>1668.116769369791</v>
      </c>
    </row>
    <row r="18" spans="1:9" ht="15" customHeight="1" x14ac:dyDescent="0.25">
      <c r="A18" s="7" t="s">
        <v>5</v>
      </c>
      <c r="B18" s="13">
        <v>-4.5116204200518917</v>
      </c>
      <c r="C18" s="13">
        <v>1.633025064746666</v>
      </c>
      <c r="D18" s="13">
        <v>-2.7627380114657254</v>
      </c>
      <c r="E18" s="13">
        <v>7.7405329364612181E-3</v>
      </c>
      <c r="F18" s="13">
        <v>-7.7829627246515969</v>
      </c>
      <c r="G18" s="13">
        <v>-1.2402781154521865</v>
      </c>
      <c r="H18" s="13">
        <v>-7.7829627246515969</v>
      </c>
      <c r="I18" s="13">
        <v>-1.2402781154521865</v>
      </c>
    </row>
    <row r="19" spans="1:9" ht="15" customHeight="1" x14ac:dyDescent="0.25">
      <c r="A19" s="7" t="s">
        <v>8</v>
      </c>
      <c r="B19" s="13">
        <v>-2.1350757435369316</v>
      </c>
      <c r="C19" s="13">
        <v>1.7143480848354598</v>
      </c>
      <c r="D19" s="13">
        <v>-1.2454155386663219</v>
      </c>
      <c r="E19" s="13">
        <v>0.21816503605988583</v>
      </c>
      <c r="F19" s="13">
        <v>-5.569327633358192</v>
      </c>
      <c r="G19" s="13">
        <v>1.2991761462843288</v>
      </c>
      <c r="H19" s="13">
        <v>-5.569327633358192</v>
      </c>
      <c r="I19" s="13">
        <v>1.2991761462843288</v>
      </c>
    </row>
    <row r="20" spans="1:9" ht="15" customHeight="1" thickBot="1" x14ac:dyDescent="0.3">
      <c r="A20" s="24" t="s">
        <v>9</v>
      </c>
      <c r="B20" s="28">
        <v>-5.2005710527271436E-4</v>
      </c>
      <c r="C20" s="28">
        <v>8.7724902510183514E-2</v>
      </c>
      <c r="D20" s="28">
        <v>-5.9282722509990107E-3</v>
      </c>
      <c r="E20" s="28">
        <v>0.99529101940675235</v>
      </c>
      <c r="F20" s="28">
        <v>-0.17625415387063231</v>
      </c>
      <c r="G20" s="28">
        <v>0.17521403966008686</v>
      </c>
      <c r="H20" s="28">
        <v>-0.17625415387063231</v>
      </c>
      <c r="I20" s="28">
        <v>0.17521403966008686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5"/>
  <dimension ref="A1:N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4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4" ht="15" customHeight="1" thickBot="1" x14ac:dyDescent="0.3">
      <c r="A2" s="3" t="s">
        <v>203</v>
      </c>
      <c r="K2" s="3" t="s">
        <v>27</v>
      </c>
      <c r="L2" s="59">
        <v>-2.1359267964367419</v>
      </c>
      <c r="M2" s="60">
        <v>-4.5149601037469518</v>
      </c>
      <c r="N2" s="69">
        <v>1404.1059718523111</v>
      </c>
    </row>
    <row r="3" spans="1:14" ht="15" customHeight="1" x14ac:dyDescent="0.25">
      <c r="A3" s="18" t="s">
        <v>28</v>
      </c>
      <c r="B3" s="19"/>
      <c r="D3" s="1" t="s">
        <v>68</v>
      </c>
      <c r="K3" s="20" t="s">
        <v>29</v>
      </c>
      <c r="L3" s="58">
        <v>1.6932756727951064</v>
      </c>
      <c r="M3" s="17">
        <v>1.5192738374661023</v>
      </c>
      <c r="N3" s="70">
        <v>121.46920012796649</v>
      </c>
    </row>
    <row r="4" spans="1:14" ht="15" customHeight="1" x14ac:dyDescent="0.25">
      <c r="A4" s="7" t="s">
        <v>30</v>
      </c>
      <c r="B4" s="13">
        <v>0.45208840942851447</v>
      </c>
      <c r="D4" s="1" t="s">
        <v>69</v>
      </c>
      <c r="K4" s="3" t="s">
        <v>31</v>
      </c>
      <c r="L4" s="58">
        <v>0.20438392993960411</v>
      </c>
      <c r="M4" s="17">
        <v>56.451381108208295</v>
      </c>
      <c r="N4" s="70" t="e">
        <v>#N/A</v>
      </c>
    </row>
    <row r="5" spans="1:14" ht="15" customHeight="1" x14ac:dyDescent="0.25">
      <c r="A5" s="7" t="s">
        <v>22</v>
      </c>
      <c r="B5" s="13">
        <v>0.20438392993960411</v>
      </c>
      <c r="D5" s="1" t="s">
        <v>70</v>
      </c>
      <c r="K5" s="20" t="s">
        <v>32</v>
      </c>
      <c r="L5" s="58">
        <v>7.3212975736356611</v>
      </c>
      <c r="M5" s="21">
        <v>57</v>
      </c>
      <c r="N5" s="70" t="e">
        <v>#N/A</v>
      </c>
    </row>
    <row r="6" spans="1:14" ht="15" customHeight="1" thickBot="1" x14ac:dyDescent="0.3">
      <c r="A6" s="7" t="s">
        <v>33</v>
      </c>
      <c r="B6" s="13">
        <v>0.17646757660415147</v>
      </c>
      <c r="D6" s="1" t="s">
        <v>71</v>
      </c>
      <c r="K6" s="3" t="s">
        <v>34</v>
      </c>
      <c r="L6" s="62">
        <v>46662.413508355385</v>
      </c>
      <c r="M6" s="63">
        <v>181645.23045437803</v>
      </c>
      <c r="N6" s="71" t="e">
        <v>#N/A</v>
      </c>
    </row>
    <row r="7" spans="1:14" ht="15" customHeight="1" x14ac:dyDescent="0.25">
      <c r="A7" s="7" t="s">
        <v>35</v>
      </c>
      <c r="B7" s="13">
        <v>56.451381108208295</v>
      </c>
      <c r="K7" s="22"/>
      <c r="L7" s="23"/>
      <c r="M7" s="23"/>
      <c r="N7" s="14"/>
    </row>
    <row r="8" spans="1:14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4" ht="15" customHeight="1" x14ac:dyDescent="0.25">
      <c r="K9" s="26" t="s">
        <v>38</v>
      </c>
      <c r="L9" s="23">
        <v>2.0024654592910065</v>
      </c>
      <c r="M9" s="23"/>
      <c r="N9" s="14"/>
    </row>
    <row r="10" spans="1:14" ht="15" customHeight="1" thickBot="1" x14ac:dyDescent="0.3">
      <c r="A10" s="1" t="s">
        <v>39</v>
      </c>
      <c r="K10" s="22" t="s">
        <v>40</v>
      </c>
      <c r="L10" s="23">
        <v>243.2378776239596</v>
      </c>
      <c r="M10" s="23"/>
      <c r="N10" s="14"/>
    </row>
    <row r="11" spans="1:14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3.0422933827303686</v>
      </c>
      <c r="M11" s="23"/>
      <c r="N11" s="14"/>
    </row>
    <row r="12" spans="1:14" ht="15" customHeight="1" x14ac:dyDescent="0.25">
      <c r="A12" s="7" t="s">
        <v>47</v>
      </c>
      <c r="B12" s="7">
        <v>2</v>
      </c>
      <c r="C12" s="13">
        <v>46662.413508355385</v>
      </c>
      <c r="D12" s="13">
        <v>23331.206754177692</v>
      </c>
      <c r="E12" s="13">
        <v>7.3212975736356611</v>
      </c>
      <c r="F12" s="13">
        <v>1.4792823523951473E-3</v>
      </c>
      <c r="K12" s="22" t="s">
        <v>48</v>
      </c>
      <c r="L12" s="23">
        <v>3.3907260478299408</v>
      </c>
    </row>
    <row r="13" spans="1:14" ht="15" customHeight="1" x14ac:dyDescent="0.25">
      <c r="A13" s="7" t="s">
        <v>49</v>
      </c>
      <c r="B13" s="7">
        <v>57</v>
      </c>
      <c r="C13" s="13">
        <v>181645.23045437803</v>
      </c>
      <c r="D13" s="13">
        <v>3186.7584290241762</v>
      </c>
      <c r="E13" s="13"/>
      <c r="F13" s="13"/>
    </row>
    <row r="14" spans="1:14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</row>
    <row r="15" spans="1:14" ht="15" customHeight="1" thickBot="1" x14ac:dyDescent="0.3"/>
    <row r="16" spans="1:14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1404.1059718523111</v>
      </c>
      <c r="C17" s="13">
        <v>121.46920012796649</v>
      </c>
      <c r="D17" s="13">
        <v>11.559358013167952</v>
      </c>
      <c r="E17" s="13">
        <v>1.4251892997316418E-16</v>
      </c>
      <c r="F17" s="13">
        <v>1160.8680942283515</v>
      </c>
      <c r="G17" s="13">
        <v>1647.3438494762706</v>
      </c>
      <c r="H17" s="13">
        <v>1160.8680942283515</v>
      </c>
      <c r="I17" s="13">
        <v>1647.3438494762706</v>
      </c>
    </row>
    <row r="18" spans="1:9" ht="15" customHeight="1" x14ac:dyDescent="0.25">
      <c r="A18" s="7" t="s">
        <v>5</v>
      </c>
      <c r="B18" s="13">
        <v>-4.5149601037469518</v>
      </c>
      <c r="C18" s="13">
        <v>1.5192738374661023</v>
      </c>
      <c r="D18" s="13">
        <v>-2.9717882269842537</v>
      </c>
      <c r="E18" s="13">
        <v>4.3302385183116932E-3</v>
      </c>
      <c r="F18" s="13">
        <v>-7.55725348647732</v>
      </c>
      <c r="G18" s="13">
        <v>-1.4726667210165831</v>
      </c>
      <c r="H18" s="13">
        <v>-7.55725348647732</v>
      </c>
      <c r="I18" s="13">
        <v>-1.4726667210165831</v>
      </c>
    </row>
    <row r="19" spans="1:9" ht="15" customHeight="1" thickBot="1" x14ac:dyDescent="0.3">
      <c r="A19" s="24" t="s">
        <v>8</v>
      </c>
      <c r="B19" s="28">
        <v>-2.1359267964367419</v>
      </c>
      <c r="C19" s="28">
        <v>1.6932756727951064</v>
      </c>
      <c r="D19" s="28">
        <v>-1.2614170455251077</v>
      </c>
      <c r="E19" s="28">
        <v>0.21229669113562316</v>
      </c>
      <c r="F19" s="28">
        <v>-5.5266528442666827</v>
      </c>
      <c r="G19" s="28">
        <v>1.2547992513931989</v>
      </c>
      <c r="H19" s="28">
        <v>-5.5266528442666827</v>
      </c>
      <c r="I19" s="28">
        <v>1.2547992513931989</v>
      </c>
    </row>
    <row r="20" spans="1:9" ht="15" customHeight="1" x14ac:dyDescent="0.25"/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4"/>
  <dimension ref="A1:O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5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5" ht="15" customHeight="1" thickBot="1" x14ac:dyDescent="0.3">
      <c r="K2" s="3" t="s">
        <v>74</v>
      </c>
      <c r="L2" s="59">
        <v>-7.0968918051767721E-2</v>
      </c>
      <c r="M2" s="60">
        <v>4.0460045229028214</v>
      </c>
      <c r="N2" s="60">
        <v>-1.7923491489059475</v>
      </c>
      <c r="O2" s="66">
        <v>1040.0434773298796</v>
      </c>
    </row>
    <row r="3" spans="1:15" ht="15" customHeight="1" x14ac:dyDescent="0.25">
      <c r="A3" s="18" t="s">
        <v>28</v>
      </c>
      <c r="B3" s="19"/>
      <c r="D3" s="1" t="s">
        <v>68</v>
      </c>
      <c r="K3" s="20" t="s">
        <v>75</v>
      </c>
      <c r="L3" s="58">
        <v>7.3246230869103618E-2</v>
      </c>
      <c r="M3" s="17">
        <v>0.76365564140716957</v>
      </c>
      <c r="N3" s="17">
        <v>1.4364128399993634</v>
      </c>
      <c r="O3" s="67">
        <v>119.48333844661903</v>
      </c>
    </row>
    <row r="4" spans="1:15" ht="15" customHeight="1" x14ac:dyDescent="0.25">
      <c r="A4" s="7" t="s">
        <v>30</v>
      </c>
      <c r="B4" s="13">
        <v>0.67480279434151114</v>
      </c>
      <c r="D4" s="1" t="s">
        <v>69</v>
      </c>
      <c r="K4" s="3" t="s">
        <v>31</v>
      </c>
      <c r="L4" s="58">
        <v>0.45535881125111177</v>
      </c>
      <c r="M4" s="17">
        <v>47.121754645416971</v>
      </c>
      <c r="N4" s="17" t="e">
        <v>#N/A</v>
      </c>
      <c r="O4" s="67" t="e">
        <v>#N/A</v>
      </c>
    </row>
    <row r="5" spans="1:15" ht="15" customHeight="1" x14ac:dyDescent="0.25">
      <c r="A5" s="7" t="s">
        <v>22</v>
      </c>
      <c r="B5" s="13">
        <v>0.45535881125111177</v>
      </c>
      <c r="D5" s="1" t="s">
        <v>70</v>
      </c>
      <c r="K5" s="20" t="s">
        <v>32</v>
      </c>
      <c r="L5" s="58">
        <v>15.606662365877552</v>
      </c>
      <c r="M5" s="21">
        <v>56</v>
      </c>
      <c r="N5" s="17" t="e">
        <v>#N/A</v>
      </c>
      <c r="O5" s="67" t="e">
        <v>#N/A</v>
      </c>
    </row>
    <row r="6" spans="1:15" ht="15" customHeight="1" thickBot="1" x14ac:dyDescent="0.3">
      <c r="A6" s="7" t="s">
        <v>33</v>
      </c>
      <c r="B6" s="13">
        <v>0.42618160471099276</v>
      </c>
      <c r="D6" s="1" t="s">
        <v>71</v>
      </c>
      <c r="K6" s="3" t="s">
        <v>34</v>
      </c>
      <c r="L6" s="62">
        <v>103961.89735441236</v>
      </c>
      <c r="M6" s="63">
        <v>124345.74660832106</v>
      </c>
      <c r="N6" s="64" t="e">
        <v>#N/A</v>
      </c>
      <c r="O6" s="68" t="e">
        <v>#N/A</v>
      </c>
    </row>
    <row r="7" spans="1:15" ht="15" customHeight="1" x14ac:dyDescent="0.25">
      <c r="A7" s="7" t="s">
        <v>35</v>
      </c>
      <c r="B7" s="13">
        <v>47.121754645416971</v>
      </c>
      <c r="K7" s="22"/>
      <c r="L7" s="23"/>
      <c r="M7" s="23"/>
      <c r="N7" s="14"/>
    </row>
    <row r="8" spans="1:15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5" ht="15" customHeight="1" x14ac:dyDescent="0.25">
      <c r="K9" s="26" t="s">
        <v>38</v>
      </c>
      <c r="L9" s="23">
        <v>2.0032407188478727</v>
      </c>
      <c r="M9" s="23"/>
      <c r="N9" s="14"/>
    </row>
    <row r="10" spans="1:15" ht="15" customHeight="1" thickBot="1" x14ac:dyDescent="0.3">
      <c r="A10" s="1" t="s">
        <v>39</v>
      </c>
      <c r="K10" s="22" t="s">
        <v>40</v>
      </c>
      <c r="L10" s="23">
        <v>239.35388880014878</v>
      </c>
      <c r="M10" s="23"/>
      <c r="N10" s="14"/>
    </row>
    <row r="11" spans="1:15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2.8774806901626393</v>
      </c>
      <c r="M11" s="23"/>
      <c r="N11" s="14"/>
    </row>
    <row r="12" spans="1:15" ht="15" customHeight="1" x14ac:dyDescent="0.25">
      <c r="A12" s="7" t="s">
        <v>47</v>
      </c>
      <c r="B12" s="7">
        <v>3</v>
      </c>
      <c r="C12" s="13">
        <v>103961.89735441236</v>
      </c>
      <c r="D12" s="13">
        <v>34653.965784804117</v>
      </c>
      <c r="E12" s="13">
        <v>15.606662365877552</v>
      </c>
      <c r="F12" s="13">
        <v>1.7011858756442893E-7</v>
      </c>
      <c r="K12" s="22" t="s">
        <v>48</v>
      </c>
      <c r="L12" s="23">
        <v>1.5297860760447317</v>
      </c>
    </row>
    <row r="13" spans="1:15" ht="15" customHeight="1" x14ac:dyDescent="0.25">
      <c r="A13" s="7" t="s">
        <v>49</v>
      </c>
      <c r="B13" s="7">
        <v>56</v>
      </c>
      <c r="C13" s="13">
        <v>124345.74660832106</v>
      </c>
      <c r="D13" s="13">
        <v>2220.459760862876</v>
      </c>
      <c r="E13" s="13"/>
      <c r="F13" s="13"/>
      <c r="K13" s="22" t="s">
        <v>58</v>
      </c>
      <c r="L13" s="23">
        <v>0.14672983217912036</v>
      </c>
    </row>
    <row r="14" spans="1:15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</row>
    <row r="15" spans="1:15" ht="15" customHeight="1" thickBot="1" x14ac:dyDescent="0.3"/>
    <row r="16" spans="1:15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1040.0434773298796</v>
      </c>
      <c r="C17" s="13">
        <v>119.48333844661903</v>
      </c>
      <c r="D17" s="13">
        <v>8.7045063424850202</v>
      </c>
      <c r="E17" s="13">
        <v>5.4355195835145315E-12</v>
      </c>
      <c r="F17" s="13">
        <v>800.68958852973083</v>
      </c>
      <c r="G17" s="13">
        <v>1279.3973661300283</v>
      </c>
      <c r="H17" s="13">
        <v>800.68958852973083</v>
      </c>
      <c r="I17" s="13">
        <v>1279.3973661300283</v>
      </c>
    </row>
    <row r="18" spans="1:9" ht="15" customHeight="1" x14ac:dyDescent="0.25">
      <c r="A18" s="7" t="s">
        <v>5</v>
      </c>
      <c r="B18" s="13">
        <v>-1.7923491489059475</v>
      </c>
      <c r="C18" s="13">
        <v>1.4364128399993634</v>
      </c>
      <c r="D18" s="13">
        <v>-1.2477952709659306</v>
      </c>
      <c r="E18" s="13">
        <v>0.21729861141733733</v>
      </c>
      <c r="F18" s="13">
        <v>-4.6698298390685871</v>
      </c>
      <c r="G18" s="13">
        <v>1.0851315412566918</v>
      </c>
      <c r="H18" s="13">
        <v>-4.6698298390685871</v>
      </c>
      <c r="I18" s="13">
        <v>1.0851315412566918</v>
      </c>
    </row>
    <row r="19" spans="1:9" ht="15" customHeight="1" x14ac:dyDescent="0.25">
      <c r="A19" s="7" t="s">
        <v>7</v>
      </c>
      <c r="B19" s="13">
        <v>4.0460045229028214</v>
      </c>
      <c r="C19" s="13">
        <v>0.76365564140716957</v>
      </c>
      <c r="D19" s="13">
        <v>5.2982055045744803</v>
      </c>
      <c r="E19" s="13">
        <v>2.0389660727790794E-6</v>
      </c>
      <c r="F19" s="13">
        <v>2.5162184468580895</v>
      </c>
      <c r="G19" s="13">
        <v>5.5757905989475534</v>
      </c>
      <c r="H19" s="13">
        <v>2.5162184468580895</v>
      </c>
      <c r="I19" s="13">
        <v>5.5757905989475534</v>
      </c>
    </row>
    <row r="20" spans="1:9" ht="15" customHeight="1" thickBot="1" x14ac:dyDescent="0.3">
      <c r="A20" s="24" t="s">
        <v>9</v>
      </c>
      <c r="B20" s="28">
        <v>-7.0968918051767721E-2</v>
      </c>
      <c r="C20" s="28">
        <v>7.3246230869103618E-2</v>
      </c>
      <c r="D20" s="28">
        <v>-0.96890880540453173</v>
      </c>
      <c r="E20" s="28">
        <v>0.33675691446058076</v>
      </c>
      <c r="F20" s="28">
        <v>-0.21769875023088808</v>
      </c>
      <c r="G20" s="28">
        <v>7.5760914127352641E-2</v>
      </c>
      <c r="H20" s="28">
        <v>-0.21769875023088808</v>
      </c>
      <c r="I20" s="28">
        <v>7.5760914127352641E-2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3"/>
  <dimension ref="A1:P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6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6" ht="15" customHeight="1" thickBot="1" x14ac:dyDescent="0.3">
      <c r="K2" s="3" t="s">
        <v>77</v>
      </c>
      <c r="L2" s="59">
        <v>-6.0750101599389233E-2</v>
      </c>
      <c r="M2" s="60">
        <v>-3.3026527040118361</v>
      </c>
      <c r="N2" s="60">
        <v>4.3056042447053544</v>
      </c>
      <c r="O2" s="61">
        <v>-0.67442623720592898</v>
      </c>
      <c r="P2" s="66">
        <v>1098.3121182560456</v>
      </c>
    </row>
    <row r="3" spans="1:16" ht="15" customHeight="1" x14ac:dyDescent="0.25">
      <c r="A3" s="18" t="s">
        <v>28</v>
      </c>
      <c r="B3" s="19"/>
      <c r="D3" s="1" t="s">
        <v>68</v>
      </c>
      <c r="K3" s="20" t="s">
        <v>78</v>
      </c>
      <c r="L3" s="58">
        <v>7.0449437255657887E-2</v>
      </c>
      <c r="M3" s="17">
        <v>1.376506807801386</v>
      </c>
      <c r="N3" s="17">
        <v>0.7410940345631859</v>
      </c>
      <c r="O3" s="57">
        <v>1.4556252322548229</v>
      </c>
      <c r="P3" s="67">
        <v>117.25345591477077</v>
      </c>
    </row>
    <row r="4" spans="1:16" ht="15" customHeight="1" x14ac:dyDescent="0.25">
      <c r="A4" s="7" t="s">
        <v>30</v>
      </c>
      <c r="B4" s="13">
        <v>0.7120134146790712</v>
      </c>
      <c r="D4" s="1" t="s">
        <v>69</v>
      </c>
      <c r="K4" s="3" t="s">
        <v>31</v>
      </c>
      <c r="L4" s="58">
        <v>0.50696310268295097</v>
      </c>
      <c r="M4" s="17">
        <v>45.239582912061664</v>
      </c>
      <c r="N4" s="17" t="e">
        <v>#N/A</v>
      </c>
      <c r="O4" s="57" t="e">
        <v>#N/A</v>
      </c>
      <c r="P4" s="67" t="e">
        <v>#N/A</v>
      </c>
    </row>
    <row r="5" spans="1:16" ht="15" customHeight="1" x14ac:dyDescent="0.25">
      <c r="A5" s="7" t="s">
        <v>22</v>
      </c>
      <c r="B5" s="13">
        <v>0.50696310268295097</v>
      </c>
      <c r="D5" s="1" t="s">
        <v>70</v>
      </c>
      <c r="K5" s="20" t="s">
        <v>32</v>
      </c>
      <c r="L5" s="58">
        <v>14.138379297418011</v>
      </c>
      <c r="M5" s="21">
        <v>55</v>
      </c>
      <c r="N5" s="17" t="e">
        <v>#N/A</v>
      </c>
      <c r="O5" s="57" t="e">
        <v>#N/A</v>
      </c>
      <c r="P5" s="67" t="e">
        <v>#N/A</v>
      </c>
    </row>
    <row r="6" spans="1:16" ht="15" customHeight="1" thickBot="1" x14ac:dyDescent="0.3">
      <c r="A6" s="7" t="s">
        <v>33</v>
      </c>
      <c r="B6" s="13">
        <v>0.47110587378716551</v>
      </c>
      <c r="D6" s="1" t="s">
        <v>71</v>
      </c>
      <c r="K6" s="3" t="s">
        <v>34</v>
      </c>
      <c r="L6" s="62">
        <v>115743.55154958183</v>
      </c>
      <c r="M6" s="63">
        <v>112564.09241315159</v>
      </c>
      <c r="N6" s="64" t="e">
        <v>#N/A</v>
      </c>
      <c r="O6" s="65" t="e">
        <v>#N/A</v>
      </c>
      <c r="P6" s="68" t="e">
        <v>#N/A</v>
      </c>
    </row>
    <row r="7" spans="1:16" ht="15" customHeight="1" x14ac:dyDescent="0.25">
      <c r="A7" s="7" t="s">
        <v>35</v>
      </c>
      <c r="B7" s="13">
        <v>45.239582912061664</v>
      </c>
      <c r="K7" s="22"/>
      <c r="L7" s="23"/>
      <c r="M7" s="23"/>
      <c r="N7" s="14"/>
    </row>
    <row r="8" spans="1:16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6" ht="15" customHeight="1" x14ac:dyDescent="0.25">
      <c r="K9" s="26" t="s">
        <v>38</v>
      </c>
      <c r="L9" s="23">
        <v>2.0040447832891455</v>
      </c>
      <c r="M9" s="23"/>
      <c r="N9" s="14"/>
    </row>
    <row r="10" spans="1:16" ht="15" customHeight="1" thickBot="1" x14ac:dyDescent="0.3">
      <c r="A10" s="1" t="s">
        <v>39</v>
      </c>
      <c r="K10" s="22" t="s">
        <v>40</v>
      </c>
      <c r="L10" s="23">
        <v>234.98117664862016</v>
      </c>
      <c r="M10" s="23"/>
      <c r="N10" s="14"/>
    </row>
    <row r="11" spans="1:16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2.9171381531243288</v>
      </c>
      <c r="M11" s="23"/>
      <c r="N11" s="14"/>
    </row>
    <row r="12" spans="1:16" ht="15" customHeight="1" x14ac:dyDescent="0.25">
      <c r="A12" s="7" t="s">
        <v>47</v>
      </c>
      <c r="B12" s="7">
        <v>4</v>
      </c>
      <c r="C12" s="13">
        <v>115743.55154958183</v>
      </c>
      <c r="D12" s="13">
        <v>28935.887887395456</v>
      </c>
      <c r="E12" s="13">
        <v>14.138379297418011</v>
      </c>
      <c r="F12" s="13">
        <v>5.3527612106135151E-8</v>
      </c>
      <c r="K12" s="22" t="s">
        <v>48</v>
      </c>
      <c r="L12" s="23">
        <v>1.4851856338930585</v>
      </c>
    </row>
    <row r="13" spans="1:16" ht="15" customHeight="1" x14ac:dyDescent="0.25">
      <c r="A13" s="7" t="s">
        <v>49</v>
      </c>
      <c r="B13" s="7">
        <v>55</v>
      </c>
      <c r="C13" s="13">
        <v>112564.09241315159</v>
      </c>
      <c r="D13" s="13">
        <v>2046.6198620573016</v>
      </c>
      <c r="E13" s="13"/>
      <c r="F13" s="13"/>
      <c r="K13" s="22" t="s">
        <v>58</v>
      </c>
      <c r="L13" s="23">
        <v>2.7585812873363622</v>
      </c>
    </row>
    <row r="14" spans="1:16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  <c r="K14" s="22" t="s">
        <v>61</v>
      </c>
      <c r="L14" s="23">
        <v>0.14118382721785716</v>
      </c>
    </row>
    <row r="15" spans="1:16" ht="15" customHeight="1" thickBot="1" x14ac:dyDescent="0.3"/>
    <row r="16" spans="1:16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1098.3121182560456</v>
      </c>
      <c r="C17" s="13">
        <v>117.25345591477077</v>
      </c>
      <c r="D17" s="13">
        <v>9.3669914433429327</v>
      </c>
      <c r="E17" s="13">
        <v>5.5045957191985841E-13</v>
      </c>
      <c r="F17" s="13">
        <v>863.33094160742542</v>
      </c>
      <c r="G17" s="13">
        <v>1333.2932949046658</v>
      </c>
      <c r="H17" s="13">
        <v>863.33094160742542</v>
      </c>
      <c r="I17" s="13">
        <v>1333.2932949046658</v>
      </c>
    </row>
    <row r="18" spans="1:9" ht="15" customHeight="1" x14ac:dyDescent="0.25">
      <c r="A18" s="7" t="s">
        <v>5</v>
      </c>
      <c r="B18" s="13">
        <v>-0.67442623720592898</v>
      </c>
      <c r="C18" s="13">
        <v>1.4556252322548229</v>
      </c>
      <c r="D18" s="13">
        <v>-0.46332409074911074</v>
      </c>
      <c r="E18" s="13">
        <v>0.64496035931954121</v>
      </c>
      <c r="F18" s="13">
        <v>-3.5915643903302579</v>
      </c>
      <c r="G18" s="13">
        <v>2.2427119159183997</v>
      </c>
      <c r="H18" s="13">
        <v>-3.5915643903302579</v>
      </c>
      <c r="I18" s="13">
        <v>2.2427119159183997</v>
      </c>
    </row>
    <row r="19" spans="1:9" ht="15" customHeight="1" x14ac:dyDescent="0.25">
      <c r="A19" s="7" t="s">
        <v>7</v>
      </c>
      <c r="B19" s="13">
        <v>4.3056042447053544</v>
      </c>
      <c r="C19" s="13">
        <v>0.7410940345631859</v>
      </c>
      <c r="D19" s="13">
        <v>5.80979476814053</v>
      </c>
      <c r="E19" s="13">
        <v>3.2576375623179294E-7</v>
      </c>
      <c r="F19" s="13">
        <v>2.8204186108122959</v>
      </c>
      <c r="G19" s="13">
        <v>5.7907898785984129</v>
      </c>
      <c r="H19" s="13">
        <v>2.8204186108122959</v>
      </c>
      <c r="I19" s="13">
        <v>5.7907898785984129</v>
      </c>
    </row>
    <row r="20" spans="1:9" ht="15" customHeight="1" x14ac:dyDescent="0.25">
      <c r="A20" s="7" t="s">
        <v>8</v>
      </c>
      <c r="B20" s="13">
        <v>-3.3026527040118361</v>
      </c>
      <c r="C20" s="13">
        <v>1.376506807801386</v>
      </c>
      <c r="D20" s="13">
        <v>-2.3992999419210794</v>
      </c>
      <c r="E20" s="13">
        <v>1.9841966713153202E-2</v>
      </c>
      <c r="F20" s="13">
        <v>-6.0612339913481978</v>
      </c>
      <c r="G20" s="13">
        <v>-0.54407141667547387</v>
      </c>
      <c r="H20" s="13">
        <v>-6.0612339913481978</v>
      </c>
      <c r="I20" s="13">
        <v>-0.54407141667547387</v>
      </c>
    </row>
    <row r="21" spans="1:9" ht="15" customHeight="1" thickBot="1" x14ac:dyDescent="0.3">
      <c r="A21" s="24" t="s">
        <v>9</v>
      </c>
      <c r="B21" s="28">
        <v>-6.0750101599389233E-2</v>
      </c>
      <c r="C21" s="28">
        <v>7.0449437255657887E-2</v>
      </c>
      <c r="D21" s="28">
        <v>-0.86232202790960277</v>
      </c>
      <c r="E21" s="28">
        <v>0.39225475368002005</v>
      </c>
      <c r="F21" s="28">
        <v>-0.20193392881724639</v>
      </c>
      <c r="G21" s="28">
        <v>8.0433725618467927E-2</v>
      </c>
      <c r="H21" s="28">
        <v>-0.20193392881724639</v>
      </c>
      <c r="I21" s="28">
        <v>8.0433725618467927E-2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2"/>
  <dimension ref="A1:O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5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5" ht="15" customHeight="1" thickBot="1" x14ac:dyDescent="0.3">
      <c r="K2" s="3" t="s">
        <v>74</v>
      </c>
      <c r="L2" s="59">
        <v>-3.3744133551217614</v>
      </c>
      <c r="M2" s="60">
        <v>4.2115631529895978</v>
      </c>
      <c r="N2" s="60">
        <v>-1.1399113607822313</v>
      </c>
      <c r="O2" s="66">
        <v>1138.0997980390425</v>
      </c>
    </row>
    <row r="3" spans="1:15" ht="15" customHeight="1" x14ac:dyDescent="0.25">
      <c r="A3" s="18" t="s">
        <v>28</v>
      </c>
      <c r="B3" s="19"/>
      <c r="D3" s="1" t="s">
        <v>68</v>
      </c>
      <c r="K3" s="20" t="s">
        <v>75</v>
      </c>
      <c r="L3" s="58">
        <v>1.3708399278040209</v>
      </c>
      <c r="M3" s="17">
        <v>0.73134604300727368</v>
      </c>
      <c r="N3" s="17">
        <v>1.348736071779155</v>
      </c>
      <c r="O3" s="67">
        <v>107.54653654064329</v>
      </c>
    </row>
    <row r="4" spans="1:15" ht="15" customHeight="1" x14ac:dyDescent="0.25">
      <c r="A4" s="7" t="s">
        <v>30</v>
      </c>
      <c r="B4" s="13">
        <v>0.70731693765041159</v>
      </c>
      <c r="D4" s="1" t="s">
        <v>69</v>
      </c>
      <c r="K4" s="3" t="s">
        <v>31</v>
      </c>
      <c r="L4" s="58">
        <v>0.50029725028715621</v>
      </c>
      <c r="M4" s="17">
        <v>45.135897470986528</v>
      </c>
      <c r="N4" s="17" t="e">
        <v>#N/A</v>
      </c>
      <c r="O4" s="67" t="e">
        <v>#N/A</v>
      </c>
    </row>
    <row r="5" spans="1:15" ht="15" customHeight="1" x14ac:dyDescent="0.25">
      <c r="A5" s="7" t="s">
        <v>22</v>
      </c>
      <c r="B5" s="13">
        <v>0.50029725028715621</v>
      </c>
      <c r="D5" s="1" t="s">
        <v>70</v>
      </c>
      <c r="K5" s="20" t="s">
        <v>32</v>
      </c>
      <c r="L5" s="58">
        <v>18.68887455737811</v>
      </c>
      <c r="M5" s="21">
        <v>56</v>
      </c>
      <c r="N5" s="17" t="e">
        <v>#N/A</v>
      </c>
      <c r="O5" s="67" t="e">
        <v>#N/A</v>
      </c>
    </row>
    <row r="6" spans="1:15" ht="15" customHeight="1" thickBot="1" x14ac:dyDescent="0.3">
      <c r="A6" s="7" t="s">
        <v>33</v>
      </c>
      <c r="B6" s="13">
        <v>0.47352746012396807</v>
      </c>
      <c r="D6" s="1" t="s">
        <v>71</v>
      </c>
      <c r="K6" s="3" t="s">
        <v>34</v>
      </c>
      <c r="L6" s="62">
        <v>114221.68649409458</v>
      </c>
      <c r="M6" s="63">
        <v>114085.95746863884</v>
      </c>
      <c r="N6" s="64" t="e">
        <v>#N/A</v>
      </c>
      <c r="O6" s="68" t="e">
        <v>#N/A</v>
      </c>
    </row>
    <row r="7" spans="1:15" ht="15" customHeight="1" x14ac:dyDescent="0.25">
      <c r="A7" s="7" t="s">
        <v>35</v>
      </c>
      <c r="B7" s="13">
        <v>45.135897470986528</v>
      </c>
      <c r="K7" s="22"/>
      <c r="L7" s="23"/>
      <c r="M7" s="23"/>
      <c r="N7" s="14"/>
    </row>
    <row r="8" spans="1:15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5" ht="15" customHeight="1" x14ac:dyDescent="0.25">
      <c r="K9" s="26" t="s">
        <v>38</v>
      </c>
      <c r="L9" s="23">
        <v>2.0032407188478727</v>
      </c>
      <c r="M9" s="23"/>
      <c r="N9" s="14"/>
    </row>
    <row r="10" spans="1:15" ht="15" customHeight="1" thickBot="1" x14ac:dyDescent="0.3">
      <c r="A10" s="1" t="s">
        <v>39</v>
      </c>
      <c r="K10" s="22" t="s">
        <v>40</v>
      </c>
      <c r="L10" s="23">
        <v>215.44160116927728</v>
      </c>
      <c r="M10" s="23"/>
      <c r="N10" s="14"/>
    </row>
    <row r="11" spans="1:15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2.7018430179669304</v>
      </c>
      <c r="M11" s="23"/>
      <c r="N11" s="14"/>
    </row>
    <row r="12" spans="1:15" ht="15" customHeight="1" x14ac:dyDescent="0.25">
      <c r="A12" s="7" t="s">
        <v>47</v>
      </c>
      <c r="B12" s="7">
        <v>3</v>
      </c>
      <c r="C12" s="13">
        <v>114221.68649409458</v>
      </c>
      <c r="D12" s="13">
        <v>38073.895498031525</v>
      </c>
      <c r="E12" s="13">
        <v>18.68887455737811</v>
      </c>
      <c r="F12" s="13">
        <v>1.5944955363286929E-8</v>
      </c>
      <c r="K12" s="22" t="s">
        <v>48</v>
      </c>
      <c r="L12" s="23">
        <v>1.4650621729204381</v>
      </c>
    </row>
    <row r="13" spans="1:15" ht="15" customHeight="1" x14ac:dyDescent="0.25">
      <c r="A13" s="7" t="s">
        <v>49</v>
      </c>
      <c r="B13" s="7">
        <v>56</v>
      </c>
      <c r="C13" s="13">
        <v>114085.95746863884</v>
      </c>
      <c r="D13" s="13">
        <v>2037.2492405114078</v>
      </c>
      <c r="E13" s="13"/>
      <c r="F13" s="13"/>
      <c r="K13" s="22" t="s">
        <v>58</v>
      </c>
      <c r="L13" s="23">
        <v>2.7461223623994928</v>
      </c>
    </row>
    <row r="14" spans="1:15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</row>
    <row r="15" spans="1:15" ht="15" customHeight="1" thickBot="1" x14ac:dyDescent="0.3"/>
    <row r="16" spans="1:15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1138.0997980390425</v>
      </c>
      <c r="C17" s="13">
        <v>107.54653654064329</v>
      </c>
      <c r="D17" s="13">
        <v>10.58239376782663</v>
      </c>
      <c r="E17" s="13">
        <v>5.6472009779914392E-15</v>
      </c>
      <c r="F17" s="13">
        <v>922.65819686976522</v>
      </c>
      <c r="G17" s="13">
        <v>1353.5413992083197</v>
      </c>
      <c r="H17" s="13">
        <v>922.65819686976522</v>
      </c>
      <c r="I17" s="13">
        <v>1353.5413992083197</v>
      </c>
    </row>
    <row r="18" spans="1:9" ht="15" customHeight="1" x14ac:dyDescent="0.25">
      <c r="A18" s="7" t="s">
        <v>5</v>
      </c>
      <c r="B18" s="13">
        <v>-1.1399113607822313</v>
      </c>
      <c r="C18" s="13">
        <v>1.348736071779155</v>
      </c>
      <c r="D18" s="13">
        <v>-0.84517007043382686</v>
      </c>
      <c r="E18" s="13">
        <v>0.40161252380263324</v>
      </c>
      <c r="F18" s="13">
        <v>-3.8417543787491617</v>
      </c>
      <c r="G18" s="13">
        <v>1.5619316571846991</v>
      </c>
      <c r="H18" s="13">
        <v>-3.8417543787491617</v>
      </c>
      <c r="I18" s="13">
        <v>1.5619316571846991</v>
      </c>
    </row>
    <row r="19" spans="1:9" ht="15" customHeight="1" x14ac:dyDescent="0.25">
      <c r="A19" s="7" t="s">
        <v>7</v>
      </c>
      <c r="B19" s="13">
        <v>4.2115631529895978</v>
      </c>
      <c r="C19" s="13">
        <v>0.73134604300727368</v>
      </c>
      <c r="D19" s="13">
        <v>5.7586462568003682</v>
      </c>
      <c r="E19" s="13">
        <v>3.7414969446099863E-7</v>
      </c>
      <c r="F19" s="13">
        <v>2.7465009800691598</v>
      </c>
      <c r="G19" s="13">
        <v>5.6766253259100363</v>
      </c>
      <c r="H19" s="13">
        <v>2.7465009800691598</v>
      </c>
      <c r="I19" s="13">
        <v>5.6766253259100363</v>
      </c>
    </row>
    <row r="20" spans="1:9" ht="15" customHeight="1" thickBot="1" x14ac:dyDescent="0.3">
      <c r="A20" s="24" t="s">
        <v>8</v>
      </c>
      <c r="B20" s="28">
        <v>-3.3744133551217614</v>
      </c>
      <c r="C20" s="28">
        <v>1.3708399278040209</v>
      </c>
      <c r="D20" s="28">
        <v>-2.461566289893022</v>
      </c>
      <c r="E20" s="28">
        <v>1.6939068583638552E-2</v>
      </c>
      <c r="F20" s="28">
        <v>-6.1205357175212542</v>
      </c>
      <c r="G20" s="28">
        <v>-0.62829099272226863</v>
      </c>
      <c r="H20" s="28">
        <v>-6.1205357175212542</v>
      </c>
      <c r="I20" s="28">
        <v>-0.62829099272226863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1"/>
  <dimension ref="A1:N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4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4" ht="15" customHeight="1" thickBot="1" x14ac:dyDescent="0.3">
      <c r="A2" s="3" t="s">
        <v>198</v>
      </c>
      <c r="K2" s="3" t="s">
        <v>27</v>
      </c>
      <c r="L2" s="59">
        <v>3.9291280957934549</v>
      </c>
      <c r="M2" s="60">
        <v>-2.3666090636042187</v>
      </c>
      <c r="N2" s="69">
        <v>1085.2099108693612</v>
      </c>
    </row>
    <row r="3" spans="1:14" ht="15" customHeight="1" x14ac:dyDescent="0.25">
      <c r="A3" s="18" t="s">
        <v>28</v>
      </c>
      <c r="B3" s="19"/>
      <c r="D3" s="1" t="s">
        <v>68</v>
      </c>
      <c r="K3" s="20" t="s">
        <v>29</v>
      </c>
      <c r="L3" s="58">
        <v>0.75366333663799745</v>
      </c>
      <c r="M3" s="17">
        <v>1.3077327797842166</v>
      </c>
      <c r="N3" s="70">
        <v>109.95562477939721</v>
      </c>
    </row>
    <row r="4" spans="1:14" ht="15" customHeight="1" x14ac:dyDescent="0.25">
      <c r="A4" s="7" t="s">
        <v>30</v>
      </c>
      <c r="B4" s="13">
        <v>0.66800332611892554</v>
      </c>
      <c r="D4" s="1" t="s">
        <v>69</v>
      </c>
      <c r="K4" s="3" t="s">
        <v>31</v>
      </c>
      <c r="L4" s="58">
        <v>0.44622844370594766</v>
      </c>
      <c r="M4" s="17">
        <v>47.096444405420129</v>
      </c>
      <c r="N4" s="70" t="e">
        <v>#N/A</v>
      </c>
    </row>
    <row r="5" spans="1:14" ht="15" customHeight="1" x14ac:dyDescent="0.25">
      <c r="A5" s="7" t="s">
        <v>22</v>
      </c>
      <c r="B5" s="13">
        <v>0.44622844370594766</v>
      </c>
      <c r="D5" s="1" t="s">
        <v>70</v>
      </c>
      <c r="K5" s="20" t="s">
        <v>32</v>
      </c>
      <c r="L5" s="58">
        <v>22.965265191169408</v>
      </c>
      <c r="M5" s="21">
        <v>57</v>
      </c>
      <c r="N5" s="70" t="e">
        <v>#N/A</v>
      </c>
    </row>
    <row r="6" spans="1:14" ht="15" customHeight="1" thickBot="1" x14ac:dyDescent="0.3">
      <c r="A6" s="7" t="s">
        <v>33</v>
      </c>
      <c r="B6" s="13">
        <v>0.4267978627833493</v>
      </c>
      <c r="D6" s="1" t="s">
        <v>71</v>
      </c>
      <c r="K6" s="3" t="s">
        <v>34</v>
      </c>
      <c r="L6" s="62">
        <v>101877.36465166214</v>
      </c>
      <c r="M6" s="63">
        <v>126430.27931107128</v>
      </c>
      <c r="N6" s="71" t="e">
        <v>#N/A</v>
      </c>
    </row>
    <row r="7" spans="1:14" ht="15" customHeight="1" x14ac:dyDescent="0.25">
      <c r="A7" s="7" t="s">
        <v>35</v>
      </c>
      <c r="B7" s="13">
        <v>47.096444405420129</v>
      </c>
      <c r="K7" s="22"/>
      <c r="L7" s="23"/>
      <c r="M7" s="23"/>
      <c r="N7" s="14"/>
    </row>
    <row r="8" spans="1:14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4" ht="15" customHeight="1" x14ac:dyDescent="0.25">
      <c r="K9" s="26" t="s">
        <v>38</v>
      </c>
      <c r="L9" s="23">
        <v>2.0024654592910065</v>
      </c>
      <c r="M9" s="23"/>
      <c r="N9" s="14"/>
    </row>
    <row r="10" spans="1:14" ht="15" customHeight="1" thickBot="1" x14ac:dyDescent="0.3">
      <c r="A10" s="1" t="s">
        <v>39</v>
      </c>
      <c r="K10" s="22" t="s">
        <v>40</v>
      </c>
      <c r="L10" s="23">
        <v>220.1823406755052</v>
      </c>
      <c r="M10" s="23"/>
      <c r="N10" s="14"/>
    </row>
    <row r="11" spans="1:14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2.6186897215005058</v>
      </c>
      <c r="M11" s="23"/>
      <c r="N11" s="14"/>
    </row>
    <row r="12" spans="1:14" ht="15" customHeight="1" x14ac:dyDescent="0.25">
      <c r="A12" s="7" t="s">
        <v>47</v>
      </c>
      <c r="B12" s="7">
        <v>2</v>
      </c>
      <c r="C12" s="13">
        <v>101877.36465166214</v>
      </c>
      <c r="D12" s="13">
        <v>50938.682325831069</v>
      </c>
      <c r="E12" s="13">
        <v>22.965265191169408</v>
      </c>
      <c r="F12" s="13">
        <v>4.8408695984234754E-8</v>
      </c>
      <c r="K12" s="22" t="s">
        <v>48</v>
      </c>
      <c r="L12" s="23">
        <v>1.5091847995516001</v>
      </c>
    </row>
    <row r="13" spans="1:14" ht="15" customHeight="1" x14ac:dyDescent="0.25">
      <c r="A13" s="7" t="s">
        <v>49</v>
      </c>
      <c r="B13" s="7">
        <v>57</v>
      </c>
      <c r="C13" s="13">
        <v>126430.27931107128</v>
      </c>
      <c r="D13" s="13">
        <v>2218.0750756328293</v>
      </c>
      <c r="E13" s="13"/>
      <c r="F13" s="13"/>
    </row>
    <row r="14" spans="1:14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</row>
    <row r="15" spans="1:14" ht="15" customHeight="1" thickBot="1" x14ac:dyDescent="0.3"/>
    <row r="16" spans="1:14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1085.2099108693612</v>
      </c>
      <c r="C17" s="13">
        <v>109.95562477939721</v>
      </c>
      <c r="D17" s="13">
        <v>9.8695261206200797</v>
      </c>
      <c r="E17" s="13">
        <v>6.0716574719686125E-14</v>
      </c>
      <c r="F17" s="13">
        <v>865.02757019385604</v>
      </c>
      <c r="G17" s="13">
        <v>1305.3922515448664</v>
      </c>
      <c r="H17" s="13">
        <v>865.02757019385604</v>
      </c>
      <c r="I17" s="13">
        <v>1305.3922515448664</v>
      </c>
    </row>
    <row r="18" spans="1:9" ht="15" customHeight="1" x14ac:dyDescent="0.25">
      <c r="A18" s="7" t="s">
        <v>5</v>
      </c>
      <c r="B18" s="13">
        <v>-2.3666090636042187</v>
      </c>
      <c r="C18" s="13">
        <v>1.3077327797842166</v>
      </c>
      <c r="D18" s="13">
        <v>-1.8097038631965183</v>
      </c>
      <c r="E18" s="13">
        <v>7.5615071559393232E-2</v>
      </c>
      <c r="F18" s="13">
        <v>-4.9852987851047246</v>
      </c>
      <c r="G18" s="13">
        <v>0.25208065789628709</v>
      </c>
      <c r="H18" s="13">
        <v>-4.9852987851047246</v>
      </c>
      <c r="I18" s="13">
        <v>0.25208065789628709</v>
      </c>
    </row>
    <row r="19" spans="1:9" ht="15" customHeight="1" thickBot="1" x14ac:dyDescent="0.3">
      <c r="A19" s="24" t="s">
        <v>7</v>
      </c>
      <c r="B19" s="28">
        <v>3.9291280957934549</v>
      </c>
      <c r="C19" s="28">
        <v>0.75366333663799745</v>
      </c>
      <c r="D19" s="28">
        <v>5.2133730072645275</v>
      </c>
      <c r="E19" s="28">
        <v>2.6753106657319128E-6</v>
      </c>
      <c r="F19" s="28">
        <v>2.419943296241855</v>
      </c>
      <c r="G19" s="28">
        <v>5.4383128953450548</v>
      </c>
      <c r="H19" s="28">
        <v>2.419943296241855</v>
      </c>
      <c r="I19" s="28">
        <v>5.4383128953450548</v>
      </c>
    </row>
    <row r="20" spans="1:9" ht="15" customHeight="1" x14ac:dyDescent="0.25"/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0"/>
  <dimension ref="A1:O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5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5" ht="15" customHeight="1" thickBot="1" x14ac:dyDescent="0.3">
      <c r="K2" s="3" t="s">
        <v>74</v>
      </c>
      <c r="L2" s="59">
        <v>-2.3834373641722792E-2</v>
      </c>
      <c r="M2" s="60">
        <v>1.5259030558867225E-2</v>
      </c>
      <c r="N2" s="60">
        <v>-5.7841591044202181</v>
      </c>
      <c r="O2" s="66">
        <v>1350.1313926469636</v>
      </c>
    </row>
    <row r="3" spans="1:15" ht="15" customHeight="1" x14ac:dyDescent="0.25">
      <c r="A3" s="18" t="s">
        <v>28</v>
      </c>
      <c r="B3" s="19"/>
      <c r="D3" s="1" t="s">
        <v>68</v>
      </c>
      <c r="K3" s="20" t="s">
        <v>75</v>
      </c>
      <c r="L3" s="58">
        <v>8.1827191841755992E-2</v>
      </c>
      <c r="M3" s="17">
        <v>4.8540534807035313E-3</v>
      </c>
      <c r="N3" s="17">
        <v>1.4778870003679492</v>
      </c>
      <c r="O3" s="67">
        <v>117.31052031522339</v>
      </c>
    </row>
    <row r="4" spans="1:15" ht="15" customHeight="1" x14ac:dyDescent="0.25">
      <c r="A4" s="7" t="s">
        <v>30</v>
      </c>
      <c r="B4" s="13">
        <v>0.55226075961458443</v>
      </c>
      <c r="D4" s="1" t="s">
        <v>69</v>
      </c>
      <c r="K4" s="3" t="s">
        <v>31</v>
      </c>
      <c r="L4" s="58">
        <v>0.30499194661007778</v>
      </c>
      <c r="M4" s="17">
        <v>53.230571775158829</v>
      </c>
      <c r="N4" s="17" t="e">
        <v>#N/A</v>
      </c>
      <c r="O4" s="67" t="e">
        <v>#N/A</v>
      </c>
    </row>
    <row r="5" spans="1:15" ht="15" customHeight="1" x14ac:dyDescent="0.25">
      <c r="A5" s="7" t="s">
        <v>22</v>
      </c>
      <c r="B5" s="13">
        <v>0.30499194661007778</v>
      </c>
      <c r="D5" s="1" t="s">
        <v>70</v>
      </c>
      <c r="K5" s="20" t="s">
        <v>32</v>
      </c>
      <c r="L5" s="58">
        <v>8.1915353003745075</v>
      </c>
      <c r="M5" s="21">
        <v>56</v>
      </c>
      <c r="N5" s="17" t="e">
        <v>#N/A</v>
      </c>
      <c r="O5" s="67" t="e">
        <v>#N/A</v>
      </c>
    </row>
    <row r="6" spans="1:15" ht="15" customHeight="1" thickBot="1" x14ac:dyDescent="0.3">
      <c r="A6" s="7" t="s">
        <v>33</v>
      </c>
      <c r="B6" s="13">
        <v>0.26775937232133196</v>
      </c>
      <c r="D6" s="1" t="s">
        <v>71</v>
      </c>
      <c r="K6" s="3" t="s">
        <v>34</v>
      </c>
      <c r="L6" s="62">
        <v>69631.992758154636</v>
      </c>
      <c r="M6" s="63">
        <v>158675.65120457878</v>
      </c>
      <c r="N6" s="64" t="e">
        <v>#N/A</v>
      </c>
      <c r="O6" s="68" t="e">
        <v>#N/A</v>
      </c>
    </row>
    <row r="7" spans="1:15" ht="15" customHeight="1" x14ac:dyDescent="0.25">
      <c r="A7" s="7" t="s">
        <v>35</v>
      </c>
      <c r="B7" s="13">
        <v>53.230571775158829</v>
      </c>
      <c r="K7" s="22"/>
      <c r="L7" s="23"/>
      <c r="M7" s="23"/>
      <c r="N7" s="14"/>
    </row>
    <row r="8" spans="1:15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5" ht="15" customHeight="1" x14ac:dyDescent="0.25">
      <c r="K9" s="26" t="s">
        <v>38</v>
      </c>
      <c r="L9" s="23">
        <v>2.0032407188478727</v>
      </c>
      <c r="M9" s="23"/>
      <c r="N9" s="14"/>
    </row>
    <row r="10" spans="1:15" ht="15" customHeight="1" thickBot="1" x14ac:dyDescent="0.3">
      <c r="A10" s="1" t="s">
        <v>39</v>
      </c>
      <c r="K10" s="22" t="s">
        <v>40</v>
      </c>
      <c r="L10" s="23">
        <v>235.00121104468607</v>
      </c>
      <c r="M10" s="23"/>
      <c r="N10" s="14"/>
    </row>
    <row r="11" spans="1:15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2.9605634169930166</v>
      </c>
      <c r="M11" s="23"/>
      <c r="N11" s="14"/>
    </row>
    <row r="12" spans="1:15" ht="15" customHeight="1" x14ac:dyDescent="0.25">
      <c r="A12" s="7" t="s">
        <v>47</v>
      </c>
      <c r="B12" s="7">
        <v>3</v>
      </c>
      <c r="C12" s="13">
        <v>69631.992758154636</v>
      </c>
      <c r="D12" s="13">
        <v>23210.664252718212</v>
      </c>
      <c r="E12" s="13">
        <v>8.1915353003745075</v>
      </c>
      <c r="F12" s="13">
        <v>1.3056089848276754E-4</v>
      </c>
      <c r="K12" s="22" t="s">
        <v>48</v>
      </c>
      <c r="L12" s="23">
        <v>9.7238375840105612E-3</v>
      </c>
    </row>
    <row r="13" spans="1:15" ht="15" customHeight="1" x14ac:dyDescent="0.25">
      <c r="A13" s="7" t="s">
        <v>49</v>
      </c>
      <c r="B13" s="7">
        <v>56</v>
      </c>
      <c r="C13" s="13">
        <v>158675.65120457878</v>
      </c>
      <c r="D13" s="13">
        <v>2833.4937715103356</v>
      </c>
      <c r="E13" s="13"/>
      <c r="F13" s="13"/>
      <c r="K13" s="22" t="s">
        <v>58</v>
      </c>
      <c r="L13" s="23">
        <v>0.16391956260638205</v>
      </c>
    </row>
    <row r="14" spans="1:15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</row>
    <row r="15" spans="1:15" ht="15" customHeight="1" thickBot="1" x14ac:dyDescent="0.3"/>
    <row r="16" spans="1:15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1350.1313926469636</v>
      </c>
      <c r="C17" s="13">
        <v>117.31052031522339</v>
      </c>
      <c r="D17" s="13">
        <v>11.509039334401086</v>
      </c>
      <c r="E17" s="13">
        <v>2.2010044840206016E-16</v>
      </c>
      <c r="F17" s="13">
        <v>1115.1301816022776</v>
      </c>
      <c r="G17" s="13">
        <v>1585.1326036916496</v>
      </c>
      <c r="H17" s="13">
        <v>1115.1301816022776</v>
      </c>
      <c r="I17" s="13">
        <v>1585.1326036916496</v>
      </c>
    </row>
    <row r="18" spans="1:9" ht="15" customHeight="1" x14ac:dyDescent="0.25">
      <c r="A18" s="7" t="s">
        <v>5</v>
      </c>
      <c r="B18" s="13">
        <v>-5.7841591044202181</v>
      </c>
      <c r="C18" s="13">
        <v>1.4778870003679492</v>
      </c>
      <c r="D18" s="13">
        <v>-3.9138033577534257</v>
      </c>
      <c r="E18" s="13">
        <v>2.4861039796729082E-4</v>
      </c>
      <c r="F18" s="13">
        <v>-8.7447225214132338</v>
      </c>
      <c r="G18" s="13">
        <v>-2.8235956874272015</v>
      </c>
      <c r="H18" s="13">
        <v>-8.7447225214132338</v>
      </c>
      <c r="I18" s="13">
        <v>-2.8235956874272015</v>
      </c>
    </row>
    <row r="19" spans="1:9" ht="15" customHeight="1" x14ac:dyDescent="0.25">
      <c r="A19" s="7" t="s">
        <v>6</v>
      </c>
      <c r="B19" s="13">
        <v>1.5259030558867225E-2</v>
      </c>
      <c r="C19" s="13">
        <v>4.8540534807035313E-3</v>
      </c>
      <c r="D19" s="13">
        <v>3.1435645733049542</v>
      </c>
      <c r="E19" s="13">
        <v>2.6690007089547308E-3</v>
      </c>
      <c r="F19" s="13">
        <v>5.5351929748566637E-3</v>
      </c>
      <c r="G19" s="13">
        <v>2.4982868142877784E-2</v>
      </c>
      <c r="H19" s="13">
        <v>5.5351929748566637E-3</v>
      </c>
      <c r="I19" s="13">
        <v>2.4982868142877784E-2</v>
      </c>
    </row>
    <row r="20" spans="1:9" ht="15" customHeight="1" thickBot="1" x14ac:dyDescent="0.3">
      <c r="A20" s="24" t="s">
        <v>9</v>
      </c>
      <c r="B20" s="28">
        <v>-2.3834373641722792E-2</v>
      </c>
      <c r="C20" s="28">
        <v>8.1827191841755992E-2</v>
      </c>
      <c r="D20" s="28">
        <v>-0.29127693502931912</v>
      </c>
      <c r="E20" s="28">
        <v>0.77191570807225085</v>
      </c>
      <c r="F20" s="28">
        <v>-0.18775393624810482</v>
      </c>
      <c r="G20" s="28">
        <v>0.14008518896465927</v>
      </c>
      <c r="H20" s="28">
        <v>-0.18775393624810482</v>
      </c>
      <c r="I20" s="28">
        <v>0.14008518896465927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9"/>
  <dimension ref="A1:P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6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6" ht="15" customHeight="1" thickBot="1" x14ac:dyDescent="0.3">
      <c r="K2" s="3" t="s">
        <v>77</v>
      </c>
      <c r="L2" s="59">
        <v>-1.641388332518124E-2</v>
      </c>
      <c r="M2" s="60">
        <v>-1.6190158917117947</v>
      </c>
      <c r="N2" s="60">
        <v>1.4738777974762331E-2</v>
      </c>
      <c r="O2" s="61">
        <v>-5.3166640977761297</v>
      </c>
      <c r="P2" s="66">
        <v>1388.6474234627392</v>
      </c>
    </row>
    <row r="3" spans="1:16" ht="15" customHeight="1" x14ac:dyDescent="0.25">
      <c r="A3" s="18" t="s">
        <v>28</v>
      </c>
      <c r="B3" s="19"/>
      <c r="D3" s="1" t="s">
        <v>68</v>
      </c>
      <c r="K3" s="20" t="s">
        <v>78</v>
      </c>
      <c r="L3" s="58">
        <v>8.2152723600537353E-2</v>
      </c>
      <c r="M3" s="17">
        <v>1.611245934238817</v>
      </c>
      <c r="N3" s="17">
        <v>4.8811719098818653E-3</v>
      </c>
      <c r="O3" s="57">
        <v>1.549268166685023</v>
      </c>
      <c r="P3" s="67">
        <v>123.40446710353346</v>
      </c>
    </row>
    <row r="4" spans="1:16" ht="15" customHeight="1" x14ac:dyDescent="0.25">
      <c r="A4" s="7" t="s">
        <v>30</v>
      </c>
      <c r="B4" s="13">
        <v>0.56348968830401125</v>
      </c>
      <c r="D4" s="1" t="s">
        <v>69</v>
      </c>
      <c r="K4" s="3" t="s">
        <v>31</v>
      </c>
      <c r="L4" s="58">
        <v>0.31752062882495175</v>
      </c>
      <c r="M4" s="17">
        <v>53.22597747275173</v>
      </c>
      <c r="N4" s="17" t="e">
        <v>#N/A</v>
      </c>
      <c r="O4" s="57" t="e">
        <v>#N/A</v>
      </c>
      <c r="P4" s="67" t="e">
        <v>#N/A</v>
      </c>
    </row>
    <row r="5" spans="1:16" ht="15" customHeight="1" x14ac:dyDescent="0.25">
      <c r="A5" s="7" t="s">
        <v>22</v>
      </c>
      <c r="B5" s="13">
        <v>0.31752062882495175</v>
      </c>
      <c r="D5" s="1" t="s">
        <v>70</v>
      </c>
      <c r="K5" s="20" t="s">
        <v>32</v>
      </c>
      <c r="L5" s="58">
        <v>6.3971291012447029</v>
      </c>
      <c r="M5" s="21">
        <v>55</v>
      </c>
      <c r="N5" s="17" t="e">
        <v>#N/A</v>
      </c>
      <c r="O5" s="57" t="e">
        <v>#N/A</v>
      </c>
      <c r="P5" s="67" t="e">
        <v>#N/A</v>
      </c>
    </row>
    <row r="6" spans="1:16" ht="15" customHeight="1" thickBot="1" x14ac:dyDescent="0.3">
      <c r="A6" s="7" t="s">
        <v>33</v>
      </c>
      <c r="B6" s="13">
        <v>0.26788576546676635</v>
      </c>
      <c r="D6" s="1" t="s">
        <v>71</v>
      </c>
      <c r="K6" s="3" t="s">
        <v>34</v>
      </c>
      <c r="L6" s="62">
        <v>72492.386676590308</v>
      </c>
      <c r="M6" s="63">
        <v>155815.25728614311</v>
      </c>
      <c r="N6" s="64" t="e">
        <v>#N/A</v>
      </c>
      <c r="O6" s="65" t="e">
        <v>#N/A</v>
      </c>
      <c r="P6" s="68" t="e">
        <v>#N/A</v>
      </c>
    </row>
    <row r="7" spans="1:16" ht="15" customHeight="1" x14ac:dyDescent="0.25">
      <c r="A7" s="7" t="s">
        <v>35</v>
      </c>
      <c r="B7" s="13">
        <v>53.22597747275173</v>
      </c>
      <c r="K7" s="22"/>
      <c r="L7" s="23"/>
      <c r="M7" s="23"/>
      <c r="N7" s="14"/>
    </row>
    <row r="8" spans="1:16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6" ht="15" customHeight="1" x14ac:dyDescent="0.25">
      <c r="K9" s="26" t="s">
        <v>38</v>
      </c>
      <c r="L9" s="23">
        <v>2.0040447832891455</v>
      </c>
      <c r="M9" s="23"/>
      <c r="N9" s="14"/>
    </row>
    <row r="10" spans="1:16" ht="15" customHeight="1" thickBot="1" x14ac:dyDescent="0.3">
      <c r="A10" s="1" t="s">
        <v>39</v>
      </c>
      <c r="K10" s="22" t="s">
        <v>40</v>
      </c>
      <c r="L10" s="23">
        <v>247.30807853341321</v>
      </c>
      <c r="M10" s="23"/>
      <c r="N10" s="14"/>
    </row>
    <row r="11" spans="1:16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3.1048027873610584</v>
      </c>
      <c r="M11" s="23"/>
      <c r="N11" s="14"/>
    </row>
    <row r="12" spans="1:16" ht="15" customHeight="1" x14ac:dyDescent="0.25">
      <c r="A12" s="7" t="s">
        <v>47</v>
      </c>
      <c r="B12" s="7">
        <v>4</v>
      </c>
      <c r="C12" s="13">
        <v>72492.386676590308</v>
      </c>
      <c r="D12" s="13">
        <v>18123.096669147577</v>
      </c>
      <c r="E12" s="13">
        <v>6.3971291012447029</v>
      </c>
      <c r="F12" s="13">
        <v>2.6647470414443172E-4</v>
      </c>
      <c r="K12" s="22" t="s">
        <v>48</v>
      </c>
      <c r="L12" s="23">
        <v>9.7820871023362663E-3</v>
      </c>
    </row>
    <row r="13" spans="1:16" ht="15" customHeight="1" x14ac:dyDescent="0.25">
      <c r="A13" s="7" t="s">
        <v>49</v>
      </c>
      <c r="B13" s="7">
        <v>55</v>
      </c>
      <c r="C13" s="13">
        <v>155815.25728614311</v>
      </c>
      <c r="D13" s="13">
        <v>2833.0046779298746</v>
      </c>
      <c r="E13" s="13"/>
      <c r="F13" s="13"/>
      <c r="K13" s="22" t="s">
        <v>58</v>
      </c>
      <c r="L13" s="23">
        <v>3.2290090091071466</v>
      </c>
    </row>
    <row r="14" spans="1:16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  <c r="K14" s="22" t="s">
        <v>61</v>
      </c>
      <c r="L14" s="23">
        <v>0.16463773716465194</v>
      </c>
    </row>
    <row r="15" spans="1:16" ht="15" customHeight="1" thickBot="1" x14ac:dyDescent="0.3"/>
    <row r="16" spans="1:16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1388.6474234627392</v>
      </c>
      <c r="C17" s="13">
        <v>123.40446710353346</v>
      </c>
      <c r="D17" s="13">
        <v>11.252813257543558</v>
      </c>
      <c r="E17" s="13">
        <v>6.8778497825959436E-16</v>
      </c>
      <c r="F17" s="13">
        <v>1141.339344929326</v>
      </c>
      <c r="G17" s="13">
        <v>1635.9555019961524</v>
      </c>
      <c r="H17" s="13">
        <v>1141.339344929326</v>
      </c>
      <c r="I17" s="13">
        <v>1635.9555019961524</v>
      </c>
    </row>
    <row r="18" spans="1:9" ht="15" customHeight="1" x14ac:dyDescent="0.25">
      <c r="A18" s="7" t="s">
        <v>5</v>
      </c>
      <c r="B18" s="13">
        <v>-5.3166640977761297</v>
      </c>
      <c r="C18" s="13">
        <v>1.549268166685023</v>
      </c>
      <c r="D18" s="13">
        <v>-3.4317261608442022</v>
      </c>
      <c r="E18" s="13">
        <v>1.1455320080140401E-3</v>
      </c>
      <c r="F18" s="13">
        <v>-8.421466885137189</v>
      </c>
      <c r="G18" s="13">
        <v>-2.2118613104150713</v>
      </c>
      <c r="H18" s="13">
        <v>-8.421466885137189</v>
      </c>
      <c r="I18" s="13">
        <v>-2.2118613104150713</v>
      </c>
    </row>
    <row r="19" spans="1:9" ht="15" customHeight="1" x14ac:dyDescent="0.25">
      <c r="A19" s="7" t="s">
        <v>6</v>
      </c>
      <c r="B19" s="13">
        <v>1.4738777974762331E-2</v>
      </c>
      <c r="C19" s="13">
        <v>4.8811719098818653E-3</v>
      </c>
      <c r="D19" s="13">
        <v>3.0195162651255694</v>
      </c>
      <c r="E19" s="13">
        <v>3.8341238930768903E-3</v>
      </c>
      <c r="F19" s="13">
        <v>4.9566908724260651E-3</v>
      </c>
      <c r="G19" s="13">
        <v>2.4520865077098598E-2</v>
      </c>
      <c r="H19" s="13">
        <v>4.9566908724260651E-3</v>
      </c>
      <c r="I19" s="13">
        <v>2.4520865077098598E-2</v>
      </c>
    </row>
    <row r="20" spans="1:9" ht="15" customHeight="1" x14ac:dyDescent="0.25">
      <c r="A20" s="7" t="s">
        <v>8</v>
      </c>
      <c r="B20" s="13">
        <v>-1.6190158917117947</v>
      </c>
      <c r="C20" s="13">
        <v>1.611245934238817</v>
      </c>
      <c r="D20" s="13">
        <v>-1.00482232867613</v>
      </c>
      <c r="E20" s="13">
        <v>0.31938282469734558</v>
      </c>
      <c r="F20" s="13">
        <v>-4.8480249008189418</v>
      </c>
      <c r="G20" s="13">
        <v>1.6099931173953519</v>
      </c>
      <c r="H20" s="13">
        <v>-4.8480249008189418</v>
      </c>
      <c r="I20" s="13">
        <v>1.6099931173953519</v>
      </c>
    </row>
    <row r="21" spans="1:9" ht="15" customHeight="1" thickBot="1" x14ac:dyDescent="0.3">
      <c r="A21" s="24" t="s">
        <v>9</v>
      </c>
      <c r="B21" s="28">
        <v>-1.641388332518124E-2</v>
      </c>
      <c r="C21" s="28">
        <v>8.2152723600537353E-2</v>
      </c>
      <c r="D21" s="28">
        <v>-0.19979718998718476</v>
      </c>
      <c r="E21" s="28">
        <v>0.84237608344304082</v>
      </c>
      <c r="F21" s="28">
        <v>-0.18105162048983317</v>
      </c>
      <c r="G21" s="28">
        <v>0.1482238538394707</v>
      </c>
      <c r="H21" s="28">
        <v>-0.18105162048983317</v>
      </c>
      <c r="I21" s="28">
        <v>0.1482238538394707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8"/>
  <dimension ref="A1:O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5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5" ht="15" customHeight="1" thickBot="1" x14ac:dyDescent="0.3">
      <c r="K2" s="3" t="s">
        <v>74</v>
      </c>
      <c r="L2" s="59">
        <v>-1.6479541620678413</v>
      </c>
      <c r="M2" s="60">
        <v>1.467629199268127E-2</v>
      </c>
      <c r="N2" s="60">
        <v>-5.4182244227440055</v>
      </c>
      <c r="O2" s="66">
        <v>1397.8194649257509</v>
      </c>
    </row>
    <row r="3" spans="1:15" ht="15" customHeight="1" x14ac:dyDescent="0.25">
      <c r="A3" s="18" t="s">
        <v>28</v>
      </c>
      <c r="B3" s="19"/>
      <c r="D3" s="1" t="s">
        <v>68</v>
      </c>
      <c r="K3" s="20" t="s">
        <v>75</v>
      </c>
      <c r="L3" s="58">
        <v>1.5909074276046435</v>
      </c>
      <c r="M3" s="17">
        <v>4.8292057252469905E-3</v>
      </c>
      <c r="N3" s="17">
        <v>1.4509049384308006</v>
      </c>
      <c r="O3" s="67">
        <v>113.56177864701354</v>
      </c>
    </row>
    <row r="4" spans="1:15" ht="15" customHeight="1" x14ac:dyDescent="0.25">
      <c r="A4" s="7" t="s">
        <v>30</v>
      </c>
      <c r="B4" s="13">
        <v>0.5630499856368909</v>
      </c>
      <c r="D4" s="1" t="s">
        <v>69</v>
      </c>
      <c r="K4" s="3" t="s">
        <v>31</v>
      </c>
      <c r="L4" s="58">
        <v>0.31702528632570309</v>
      </c>
      <c r="M4" s="17">
        <v>52.767743759987162</v>
      </c>
      <c r="N4" s="17" t="e">
        <v>#N/A</v>
      </c>
      <c r="O4" s="67" t="e">
        <v>#N/A</v>
      </c>
    </row>
    <row r="5" spans="1:15" ht="15" customHeight="1" x14ac:dyDescent="0.25">
      <c r="A5" s="7" t="s">
        <v>22</v>
      </c>
      <c r="B5" s="13">
        <v>0.31702528632570309</v>
      </c>
      <c r="D5" s="1" t="s">
        <v>70</v>
      </c>
      <c r="K5" s="20" t="s">
        <v>32</v>
      </c>
      <c r="L5" s="58">
        <v>8.6647502846914968</v>
      </c>
      <c r="M5" s="21">
        <v>56</v>
      </c>
      <c r="N5" s="17" t="e">
        <v>#N/A</v>
      </c>
      <c r="O5" s="67" t="e">
        <v>#N/A</v>
      </c>
    </row>
    <row r="6" spans="1:15" ht="15" customHeight="1" thickBot="1" x14ac:dyDescent="0.3">
      <c r="A6" s="7" t="s">
        <v>33</v>
      </c>
      <c r="B6" s="13">
        <v>0.28043735523600855</v>
      </c>
      <c r="D6" s="1" t="s">
        <v>71</v>
      </c>
      <c r="K6" s="3" t="s">
        <v>34</v>
      </c>
      <c r="L6" s="62">
        <v>72379.29619763224</v>
      </c>
      <c r="M6" s="63">
        <v>155928.34776510118</v>
      </c>
      <c r="N6" s="64" t="e">
        <v>#N/A</v>
      </c>
      <c r="O6" s="68" t="e">
        <v>#N/A</v>
      </c>
    </row>
    <row r="7" spans="1:15" ht="15" customHeight="1" x14ac:dyDescent="0.25">
      <c r="A7" s="7" t="s">
        <v>35</v>
      </c>
      <c r="B7" s="13">
        <v>52.767743759987162</v>
      </c>
      <c r="K7" s="22"/>
      <c r="L7" s="23"/>
      <c r="M7" s="23"/>
      <c r="N7" s="14"/>
    </row>
    <row r="8" spans="1:15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5" ht="15" customHeight="1" x14ac:dyDescent="0.25">
      <c r="K9" s="26" t="s">
        <v>38</v>
      </c>
      <c r="L9" s="23">
        <v>2.0032407188478727</v>
      </c>
      <c r="M9" s="23"/>
      <c r="N9" s="14"/>
    </row>
    <row r="10" spans="1:15" ht="15" customHeight="1" thickBot="1" x14ac:dyDescent="0.3">
      <c r="A10" s="1" t="s">
        <v>39</v>
      </c>
      <c r="K10" s="22" t="s">
        <v>40</v>
      </c>
      <c r="L10" s="23">
        <v>227.4915790904864</v>
      </c>
      <c r="M10" s="23"/>
      <c r="N10" s="14"/>
    </row>
    <row r="11" spans="1:15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2.9065118518420454</v>
      </c>
      <c r="M11" s="23"/>
      <c r="N11" s="14"/>
    </row>
    <row r="12" spans="1:15" ht="15" customHeight="1" x14ac:dyDescent="0.25">
      <c r="A12" s="7" t="s">
        <v>47</v>
      </c>
      <c r="B12" s="7">
        <v>3</v>
      </c>
      <c r="C12" s="13">
        <v>72379.29619763224</v>
      </c>
      <c r="D12" s="13">
        <v>24126.432065877412</v>
      </c>
      <c r="E12" s="13">
        <v>8.6647502846914968</v>
      </c>
      <c r="F12" s="13">
        <v>8.1468347017869247E-5</v>
      </c>
      <c r="K12" s="22" t="s">
        <v>48</v>
      </c>
      <c r="L12" s="23">
        <v>9.674061548508044E-3</v>
      </c>
    </row>
    <row r="13" spans="1:15" ht="15" customHeight="1" x14ac:dyDescent="0.25">
      <c r="A13" s="7" t="s">
        <v>49</v>
      </c>
      <c r="B13" s="7">
        <v>56</v>
      </c>
      <c r="C13" s="13">
        <v>155928.34776510118</v>
      </c>
      <c r="D13" s="13">
        <v>2784.4347815196638</v>
      </c>
      <c r="E13" s="13"/>
      <c r="F13" s="13"/>
      <c r="K13" s="22" t="s">
        <v>58</v>
      </c>
      <c r="L13" s="23">
        <v>3.1869705388951459</v>
      </c>
    </row>
    <row r="14" spans="1:15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</row>
    <row r="15" spans="1:15" ht="15" customHeight="1" thickBot="1" x14ac:dyDescent="0.3"/>
    <row r="16" spans="1:15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1397.8194649257509</v>
      </c>
      <c r="C17" s="13">
        <v>113.56177864701354</v>
      </c>
      <c r="D17" s="13">
        <v>12.308890205661735</v>
      </c>
      <c r="E17" s="13">
        <v>1.4578864707078806E-17</v>
      </c>
      <c r="F17" s="13">
        <v>1170.3278858352646</v>
      </c>
      <c r="G17" s="13">
        <v>1625.3110440162372</v>
      </c>
      <c r="H17" s="13">
        <v>1170.3278858352646</v>
      </c>
      <c r="I17" s="13">
        <v>1625.3110440162372</v>
      </c>
    </row>
    <row r="18" spans="1:9" ht="15" customHeight="1" x14ac:dyDescent="0.25">
      <c r="A18" s="7" t="s">
        <v>5</v>
      </c>
      <c r="B18" s="13">
        <v>-5.4182244227440055</v>
      </c>
      <c r="C18" s="13">
        <v>1.4509049384308006</v>
      </c>
      <c r="D18" s="13">
        <v>-3.7343758913688623</v>
      </c>
      <c r="E18" s="13">
        <v>4.4244181344877895E-4</v>
      </c>
      <c r="F18" s="13">
        <v>-8.3247362745860514</v>
      </c>
      <c r="G18" s="13">
        <v>-2.5117125709019601</v>
      </c>
      <c r="H18" s="13">
        <v>-8.3247362745860514</v>
      </c>
      <c r="I18" s="13">
        <v>-2.5117125709019601</v>
      </c>
    </row>
    <row r="19" spans="1:9" ht="15" customHeight="1" x14ac:dyDescent="0.25">
      <c r="A19" s="7" t="s">
        <v>6</v>
      </c>
      <c r="B19" s="13">
        <v>1.467629199268127E-2</v>
      </c>
      <c r="C19" s="13">
        <v>4.8292057252469905E-3</v>
      </c>
      <c r="D19" s="13">
        <v>3.039069533930582</v>
      </c>
      <c r="E19" s="13">
        <v>3.6028139264206666E-3</v>
      </c>
      <c r="F19" s="13">
        <v>5.0022304441732258E-3</v>
      </c>
      <c r="G19" s="13">
        <v>2.4350353541189314E-2</v>
      </c>
      <c r="H19" s="13">
        <v>5.0022304441732258E-3</v>
      </c>
      <c r="I19" s="13">
        <v>2.4350353541189314E-2</v>
      </c>
    </row>
    <row r="20" spans="1:9" ht="15" customHeight="1" thickBot="1" x14ac:dyDescent="0.3">
      <c r="A20" s="24" t="s">
        <v>8</v>
      </c>
      <c r="B20" s="28">
        <v>-1.6479541620678413</v>
      </c>
      <c r="C20" s="28">
        <v>1.5909074276046435</v>
      </c>
      <c r="D20" s="28">
        <v>-1.035857984866593</v>
      </c>
      <c r="E20" s="28">
        <v>0.3047208665443249</v>
      </c>
      <c r="F20" s="28">
        <v>-4.8349247009629872</v>
      </c>
      <c r="G20" s="28">
        <v>1.5390163768273046</v>
      </c>
      <c r="H20" s="28">
        <v>-4.8349247009629872</v>
      </c>
      <c r="I20" s="28">
        <v>1.5390163768273046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7"/>
  <dimension ref="A1:P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6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6" ht="15" customHeight="1" thickBot="1" x14ac:dyDescent="0.3">
      <c r="K2" s="3" t="s">
        <v>77</v>
      </c>
      <c r="L2" s="59">
        <v>-8.1172782761492396E-2</v>
      </c>
      <c r="M2" s="60">
        <v>3.8769820301866682</v>
      </c>
      <c r="N2" s="60">
        <v>1.3750108547457115E-2</v>
      </c>
      <c r="O2" s="61">
        <v>-2.5493999765778597</v>
      </c>
      <c r="P2" s="66">
        <v>1050.3953883320057</v>
      </c>
    </row>
    <row r="3" spans="1:16" ht="15" customHeight="1" x14ac:dyDescent="0.25">
      <c r="A3" s="18" t="s">
        <v>28</v>
      </c>
      <c r="B3" s="19"/>
      <c r="D3" s="1" t="s">
        <v>68</v>
      </c>
      <c r="K3" s="20" t="s">
        <v>78</v>
      </c>
      <c r="L3" s="58">
        <v>6.6910516489771532E-2</v>
      </c>
      <c r="M3" s="17">
        <v>0.69861015807493287</v>
      </c>
      <c r="N3" s="17">
        <v>3.93099246376458E-3</v>
      </c>
      <c r="O3" s="57">
        <v>1.3286634041210033</v>
      </c>
      <c r="P3" s="67">
        <v>109.08453795194288</v>
      </c>
    </row>
    <row r="4" spans="1:16" ht="15" customHeight="1" x14ac:dyDescent="0.25">
      <c r="A4" s="7" t="s">
        <v>30</v>
      </c>
      <c r="B4" s="13">
        <v>0.74462734953093546</v>
      </c>
      <c r="D4" s="1" t="s">
        <v>69</v>
      </c>
      <c r="K4" s="3" t="s">
        <v>31</v>
      </c>
      <c r="L4" s="58">
        <v>0.55446988966946598</v>
      </c>
      <c r="M4" s="17">
        <v>43.004847465461992</v>
      </c>
      <c r="N4" s="17" t="e">
        <v>#N/A</v>
      </c>
      <c r="O4" s="57" t="e">
        <v>#N/A</v>
      </c>
      <c r="P4" s="67" t="e">
        <v>#N/A</v>
      </c>
    </row>
    <row r="5" spans="1:16" ht="15" customHeight="1" x14ac:dyDescent="0.25">
      <c r="A5" s="7" t="s">
        <v>22</v>
      </c>
      <c r="B5" s="13">
        <v>0.55446988966946598</v>
      </c>
      <c r="D5" s="1" t="s">
        <v>70</v>
      </c>
      <c r="K5" s="20" t="s">
        <v>32</v>
      </c>
      <c r="L5" s="58">
        <v>17.112111631016415</v>
      </c>
      <c r="M5" s="21">
        <v>55</v>
      </c>
      <c r="N5" s="17" t="e">
        <v>#N/A</v>
      </c>
      <c r="O5" s="57" t="e">
        <v>#N/A</v>
      </c>
      <c r="P5" s="67" t="e">
        <v>#N/A</v>
      </c>
    </row>
    <row r="6" spans="1:16" ht="15" customHeight="1" thickBot="1" x14ac:dyDescent="0.3">
      <c r="A6" s="7" t="s">
        <v>33</v>
      </c>
      <c r="B6" s="13">
        <v>0.52206769982724532</v>
      </c>
      <c r="D6" s="1" t="s">
        <v>71</v>
      </c>
      <c r="K6" s="3" t="s">
        <v>34</v>
      </c>
      <c r="L6" s="62">
        <v>126589.71415871252</v>
      </c>
      <c r="M6" s="63">
        <v>101717.9298040209</v>
      </c>
      <c r="N6" s="64" t="e">
        <v>#N/A</v>
      </c>
      <c r="O6" s="65" t="e">
        <v>#N/A</v>
      </c>
      <c r="P6" s="68" t="e">
        <v>#N/A</v>
      </c>
    </row>
    <row r="7" spans="1:16" ht="15" customHeight="1" x14ac:dyDescent="0.25">
      <c r="A7" s="7" t="s">
        <v>35</v>
      </c>
      <c r="B7" s="13">
        <v>43.004847465461992</v>
      </c>
      <c r="K7" s="22"/>
      <c r="L7" s="23"/>
      <c r="M7" s="23"/>
      <c r="N7" s="14"/>
    </row>
    <row r="8" spans="1:16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6" ht="15" customHeight="1" x14ac:dyDescent="0.25">
      <c r="K9" s="26" t="s">
        <v>38</v>
      </c>
      <c r="L9" s="23">
        <v>2.0040447832891455</v>
      </c>
      <c r="M9" s="23"/>
      <c r="N9" s="14"/>
    </row>
    <row r="10" spans="1:16" ht="15" customHeight="1" thickBot="1" x14ac:dyDescent="0.3">
      <c r="A10" s="1" t="s">
        <v>39</v>
      </c>
      <c r="K10" s="22" t="s">
        <v>40</v>
      </c>
      <c r="L10" s="23">
        <v>218.61029922009794</v>
      </c>
      <c r="M10" s="23"/>
      <c r="N10" s="14"/>
    </row>
    <row r="11" spans="1:16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2.6627009637758943</v>
      </c>
      <c r="M11" s="23"/>
      <c r="N11" s="14"/>
    </row>
    <row r="12" spans="1:16" ht="15" customHeight="1" x14ac:dyDescent="0.25">
      <c r="A12" s="7" t="s">
        <v>47</v>
      </c>
      <c r="B12" s="7">
        <v>4</v>
      </c>
      <c r="C12" s="13">
        <v>126589.71415871252</v>
      </c>
      <c r="D12" s="13">
        <v>31647.428539678131</v>
      </c>
      <c r="E12" s="13">
        <v>17.112111631016415</v>
      </c>
      <c r="F12" s="13">
        <v>3.5885333310260323E-9</v>
      </c>
      <c r="K12" s="22" t="s">
        <v>48</v>
      </c>
      <c r="L12" s="23">
        <v>7.877884940156352E-3</v>
      </c>
    </row>
    <row r="13" spans="1:16" ht="15" customHeight="1" x14ac:dyDescent="0.25">
      <c r="A13" s="7" t="s">
        <v>49</v>
      </c>
      <c r="B13" s="7">
        <v>55</v>
      </c>
      <c r="C13" s="13">
        <v>101717.9298040209</v>
      </c>
      <c r="D13" s="13">
        <v>1849.4169055276527</v>
      </c>
      <c r="E13" s="13"/>
      <c r="F13" s="13"/>
      <c r="K13" s="22" t="s">
        <v>58</v>
      </c>
      <c r="L13" s="23">
        <v>1.4000460428428745</v>
      </c>
    </row>
    <row r="14" spans="1:16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  <c r="K14" s="22" t="s">
        <v>61</v>
      </c>
      <c r="L14" s="23">
        <v>0.13409167151850898</v>
      </c>
    </row>
    <row r="15" spans="1:16" ht="15" customHeight="1" thickBot="1" x14ac:dyDescent="0.3"/>
    <row r="16" spans="1:16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1050.3953883320057</v>
      </c>
      <c r="C17" s="13">
        <v>109.08453795194288</v>
      </c>
      <c r="D17" s="13">
        <v>9.6291867578405732</v>
      </c>
      <c r="E17" s="13">
        <v>2.122257270491354E-13</v>
      </c>
      <c r="F17" s="13">
        <v>831.78508911190784</v>
      </c>
      <c r="G17" s="13">
        <v>1269.0056875521036</v>
      </c>
      <c r="H17" s="13">
        <v>831.78508911190784</v>
      </c>
      <c r="I17" s="13">
        <v>1269.0056875521036</v>
      </c>
    </row>
    <row r="18" spans="1:9" ht="15" customHeight="1" x14ac:dyDescent="0.25">
      <c r="A18" s="7" t="s">
        <v>5</v>
      </c>
      <c r="B18" s="13">
        <v>-2.5493999765778597</v>
      </c>
      <c r="C18" s="13">
        <v>1.3286634041210033</v>
      </c>
      <c r="D18" s="13">
        <v>-1.9187703737986617</v>
      </c>
      <c r="E18" s="13">
        <v>6.0209009670550012E-2</v>
      </c>
      <c r="F18" s="13">
        <v>-5.2121009403537535</v>
      </c>
      <c r="G18" s="13">
        <v>0.11330098719803461</v>
      </c>
      <c r="H18" s="13">
        <v>-5.2121009403537535</v>
      </c>
      <c r="I18" s="13">
        <v>0.11330098719803461</v>
      </c>
    </row>
    <row r="19" spans="1:9" ht="15" customHeight="1" x14ac:dyDescent="0.25">
      <c r="A19" s="7" t="s">
        <v>6</v>
      </c>
      <c r="B19" s="13">
        <v>1.3750108547457115E-2</v>
      </c>
      <c r="C19" s="13">
        <v>3.93099246376458E-3</v>
      </c>
      <c r="D19" s="13">
        <v>3.4978720193956048</v>
      </c>
      <c r="E19" s="13">
        <v>9.3647069583657674E-4</v>
      </c>
      <c r="F19" s="13">
        <v>5.8722236073007628E-3</v>
      </c>
      <c r="G19" s="13">
        <v>2.1627993487613469E-2</v>
      </c>
      <c r="H19" s="13">
        <v>5.8722236073007628E-3</v>
      </c>
      <c r="I19" s="13">
        <v>2.1627993487613469E-2</v>
      </c>
    </row>
    <row r="20" spans="1:9" ht="15" customHeight="1" x14ac:dyDescent="0.25">
      <c r="A20" s="7" t="s">
        <v>7</v>
      </c>
      <c r="B20" s="13">
        <v>3.8769820301866682</v>
      </c>
      <c r="C20" s="13">
        <v>0.69861015807493287</v>
      </c>
      <c r="D20" s="13">
        <v>5.5495643534155761</v>
      </c>
      <c r="E20" s="13">
        <v>8.4909264202650762E-7</v>
      </c>
      <c r="F20" s="13">
        <v>2.4769359873437935</v>
      </c>
      <c r="G20" s="13">
        <v>5.2770280730295429</v>
      </c>
      <c r="H20" s="13">
        <v>2.4769359873437935</v>
      </c>
      <c r="I20" s="13">
        <v>5.2770280730295429</v>
      </c>
    </row>
    <row r="21" spans="1:9" ht="15" customHeight="1" thickBot="1" x14ac:dyDescent="0.3">
      <c r="A21" s="24" t="s">
        <v>9</v>
      </c>
      <c r="B21" s="28">
        <v>-8.1172782761492396E-2</v>
      </c>
      <c r="C21" s="28">
        <v>6.6910516489771532E-2</v>
      </c>
      <c r="D21" s="28">
        <v>-1.2131543293930649</v>
      </c>
      <c r="E21" s="28">
        <v>0.23025546145904388</v>
      </c>
      <c r="F21" s="28">
        <v>-0.21526445428000138</v>
      </c>
      <c r="G21" s="28">
        <v>5.2918888757016586E-2</v>
      </c>
      <c r="H21" s="28">
        <v>-0.21526445428000138</v>
      </c>
      <c r="I21" s="28">
        <v>5.2918888757016586E-2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6"/>
  <dimension ref="A1:Q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7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7" ht="15" customHeight="1" thickBot="1" x14ac:dyDescent="0.3">
      <c r="K2" s="3" t="s">
        <v>80</v>
      </c>
      <c r="L2" s="59">
        <v>-7.1765309518771553E-2</v>
      </c>
      <c r="M2" s="60">
        <v>-2.8027250637691212</v>
      </c>
      <c r="N2" s="60">
        <v>4.1094688866018547</v>
      </c>
      <c r="O2" s="61">
        <v>1.2759000386681953E-2</v>
      </c>
      <c r="P2" s="61">
        <v>-1.5461305402858081</v>
      </c>
      <c r="Q2" s="66">
        <v>1099.0976490957696</v>
      </c>
    </row>
    <row r="3" spans="1:17" ht="15" customHeight="1" x14ac:dyDescent="0.25">
      <c r="A3" s="18" t="s">
        <v>28</v>
      </c>
      <c r="B3" s="19"/>
      <c r="D3" s="1" t="s">
        <v>68</v>
      </c>
      <c r="K3" s="20" t="s">
        <v>81</v>
      </c>
      <c r="L3" s="58">
        <v>6.4831427276869066E-2</v>
      </c>
      <c r="M3" s="17">
        <v>1.2739472810017525</v>
      </c>
      <c r="N3" s="17">
        <v>0.68364517362406418</v>
      </c>
      <c r="O3" s="57">
        <v>3.8271588154079089E-3</v>
      </c>
      <c r="P3" s="57">
        <v>1.3631183378565119</v>
      </c>
      <c r="Q3" s="67">
        <v>107.7630808378161</v>
      </c>
    </row>
    <row r="4" spans="1:17" ht="15" customHeight="1" x14ac:dyDescent="0.25">
      <c r="A4" s="7" t="s">
        <v>30</v>
      </c>
      <c r="B4" s="13">
        <v>0.7688425266940343</v>
      </c>
      <c r="D4" s="1" t="s">
        <v>69</v>
      </c>
      <c r="K4" s="3" t="s">
        <v>31</v>
      </c>
      <c r="L4" s="58">
        <v>0.59111883085326689</v>
      </c>
      <c r="M4" s="17">
        <v>41.577837844087469</v>
      </c>
      <c r="N4" s="17" t="e">
        <v>#N/A</v>
      </c>
      <c r="O4" s="57" t="e">
        <v>#N/A</v>
      </c>
      <c r="P4" s="57" t="e">
        <v>#N/A</v>
      </c>
      <c r="Q4" s="67" t="e">
        <v>#N/A</v>
      </c>
    </row>
    <row r="5" spans="1:17" ht="15" customHeight="1" x14ac:dyDescent="0.25">
      <c r="A5" s="7" t="s">
        <v>22</v>
      </c>
      <c r="B5" s="13">
        <v>0.59111883085326689</v>
      </c>
      <c r="D5" s="1" t="s">
        <v>70</v>
      </c>
      <c r="K5" s="20" t="s">
        <v>32</v>
      </c>
      <c r="L5" s="58">
        <v>15.613542160764702</v>
      </c>
      <c r="M5" s="21">
        <v>54</v>
      </c>
      <c r="N5" s="17" t="e">
        <v>#N/A</v>
      </c>
      <c r="O5" s="57" t="e">
        <v>#N/A</v>
      </c>
      <c r="P5" s="57" t="e">
        <v>#N/A</v>
      </c>
      <c r="Q5" s="67" t="e">
        <v>#N/A</v>
      </c>
    </row>
    <row r="6" spans="1:17" ht="15" customHeight="1" thickBot="1" x14ac:dyDescent="0.3">
      <c r="A6" s="7" t="s">
        <v>33</v>
      </c>
      <c r="B6" s="13">
        <v>0.55325946333968057</v>
      </c>
      <c r="D6" s="1" t="s">
        <v>71</v>
      </c>
      <c r="K6" s="3" t="s">
        <v>34</v>
      </c>
      <c r="L6" s="62">
        <v>134956.94757411489</v>
      </c>
      <c r="M6" s="63">
        <v>93350.69638861854</v>
      </c>
      <c r="N6" s="64" t="e">
        <v>#N/A</v>
      </c>
      <c r="O6" s="65" t="e">
        <v>#N/A</v>
      </c>
      <c r="P6" s="65" t="e">
        <v>#N/A</v>
      </c>
      <c r="Q6" s="68" t="e">
        <v>#N/A</v>
      </c>
    </row>
    <row r="7" spans="1:17" ht="15" customHeight="1" x14ac:dyDescent="0.25">
      <c r="A7" s="7" t="s">
        <v>35</v>
      </c>
      <c r="B7" s="13">
        <v>41.577837844087469</v>
      </c>
      <c r="K7" s="22"/>
      <c r="L7" s="23"/>
      <c r="M7" s="23"/>
      <c r="N7" s="14"/>
    </row>
    <row r="8" spans="1:17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7" ht="15" customHeight="1" x14ac:dyDescent="0.25">
      <c r="K9" s="26" t="s">
        <v>38</v>
      </c>
      <c r="L9" s="23">
        <v>2.0048792881880577</v>
      </c>
      <c r="M9" s="23"/>
      <c r="N9" s="14"/>
    </row>
    <row r="10" spans="1:17" ht="15" customHeight="1" thickBot="1" x14ac:dyDescent="0.3">
      <c r="A10" s="1" t="s">
        <v>39</v>
      </c>
      <c r="K10" s="22" t="s">
        <v>40</v>
      </c>
      <c r="L10" s="23">
        <v>216.05196880307287</v>
      </c>
      <c r="M10" s="23"/>
      <c r="N10" s="14"/>
    </row>
    <row r="11" spans="1:17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2.7328877229178521</v>
      </c>
      <c r="M11" s="23"/>
      <c r="N11" s="14"/>
    </row>
    <row r="12" spans="1:17" ht="15" customHeight="1" x14ac:dyDescent="0.25">
      <c r="A12" s="7" t="s">
        <v>47</v>
      </c>
      <c r="B12" s="7">
        <v>5</v>
      </c>
      <c r="C12" s="13">
        <v>134956.94757411489</v>
      </c>
      <c r="D12" s="13">
        <v>26991.389514822979</v>
      </c>
      <c r="E12" s="13">
        <v>15.613542160764702</v>
      </c>
      <c r="F12" s="13">
        <v>1.735674109379509E-9</v>
      </c>
      <c r="K12" s="22" t="s">
        <v>48</v>
      </c>
      <c r="L12" s="23">
        <v>7.6729914416176588E-3</v>
      </c>
    </row>
    <row r="13" spans="1:17" ht="15" customHeight="1" x14ac:dyDescent="0.25">
      <c r="A13" s="7" t="s">
        <v>49</v>
      </c>
      <c r="B13" s="7">
        <v>54</v>
      </c>
      <c r="C13" s="13">
        <v>93350.69638861854</v>
      </c>
      <c r="D13" s="13">
        <v>1728.7165997892323</v>
      </c>
      <c r="E13" s="13"/>
      <c r="F13" s="13"/>
      <c r="K13" s="22" t="s">
        <v>58</v>
      </c>
      <c r="L13" s="23">
        <v>1.3706260490686148</v>
      </c>
    </row>
    <row r="14" spans="1:17" ht="15" customHeight="1" thickBot="1" x14ac:dyDescent="0.3">
      <c r="A14" s="24" t="s">
        <v>50</v>
      </c>
      <c r="B14" s="24">
        <v>59</v>
      </c>
      <c r="C14" s="28">
        <v>228307.64396273345</v>
      </c>
      <c r="D14" s="28"/>
      <c r="E14" s="28"/>
      <c r="F14" s="28"/>
      <c r="K14" s="22" t="s">
        <v>61</v>
      </c>
      <c r="L14" s="23">
        <v>2.5541105179239052</v>
      </c>
    </row>
    <row r="15" spans="1:17" ht="15" customHeight="1" thickBot="1" x14ac:dyDescent="0.3">
      <c r="K15" s="22" t="s">
        <v>62</v>
      </c>
      <c r="L15" s="23">
        <v>0.12997918577106507</v>
      </c>
    </row>
    <row r="16" spans="1:17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1099.0976490957696</v>
      </c>
      <c r="C17" s="13">
        <v>107.7630808378161</v>
      </c>
      <c r="D17" s="13">
        <v>10.199204036769478</v>
      </c>
      <c r="E17" s="13">
        <v>3.3862134889794056E-14</v>
      </c>
      <c r="F17" s="13">
        <v>883.04568029269672</v>
      </c>
      <c r="G17" s="13">
        <v>1315.1496178988425</v>
      </c>
      <c r="H17" s="13">
        <v>883.04568029269672</v>
      </c>
      <c r="I17" s="13">
        <v>1315.1496178988425</v>
      </c>
    </row>
    <row r="18" spans="1:9" ht="15" customHeight="1" x14ac:dyDescent="0.25">
      <c r="A18" s="7" t="s">
        <v>5</v>
      </c>
      <c r="B18" s="13">
        <v>-1.5461305402858081</v>
      </c>
      <c r="C18" s="13">
        <v>1.3631183378565119</v>
      </c>
      <c r="D18" s="13">
        <v>-1.1342599518667476</v>
      </c>
      <c r="E18" s="13">
        <v>0.2616957284226028</v>
      </c>
      <c r="F18" s="13">
        <v>-4.2790182632036604</v>
      </c>
      <c r="G18" s="13">
        <v>1.186757182632044</v>
      </c>
      <c r="H18" s="13">
        <v>-4.2790182632036604</v>
      </c>
      <c r="I18" s="13">
        <v>1.186757182632044</v>
      </c>
    </row>
    <row r="19" spans="1:9" ht="15" customHeight="1" x14ac:dyDescent="0.25">
      <c r="A19" s="7" t="s">
        <v>6</v>
      </c>
      <c r="B19" s="13">
        <v>1.2759000386681953E-2</v>
      </c>
      <c r="C19" s="13">
        <v>3.8271588154079089E-3</v>
      </c>
      <c r="D19" s="13">
        <v>3.3338047888984885</v>
      </c>
      <c r="E19" s="13">
        <v>1.5527667006727235E-3</v>
      </c>
      <c r="F19" s="13">
        <v>5.0860089450642946E-3</v>
      </c>
      <c r="G19" s="13">
        <v>2.0431991828299613E-2</v>
      </c>
      <c r="H19" s="13">
        <v>5.0860089450642946E-3</v>
      </c>
      <c r="I19" s="13">
        <v>2.0431991828299613E-2</v>
      </c>
    </row>
    <row r="20" spans="1:9" ht="15" customHeight="1" x14ac:dyDescent="0.25">
      <c r="A20" s="7" t="s">
        <v>7</v>
      </c>
      <c r="B20" s="13">
        <v>4.1094688866018547</v>
      </c>
      <c r="C20" s="13">
        <v>0.68364517362406418</v>
      </c>
      <c r="D20" s="13">
        <v>6.0111137255854414</v>
      </c>
      <c r="E20" s="13">
        <v>1.6368137153411247E-7</v>
      </c>
      <c r="F20" s="13">
        <v>2.7388428375332401</v>
      </c>
      <c r="G20" s="13">
        <v>5.4800949356704693</v>
      </c>
      <c r="H20" s="13">
        <v>2.7388428375332401</v>
      </c>
      <c r="I20" s="13">
        <v>5.4800949356704693</v>
      </c>
    </row>
    <row r="21" spans="1:9" ht="15" customHeight="1" x14ac:dyDescent="0.25">
      <c r="A21" s="7" t="s">
        <v>8</v>
      </c>
      <c r="B21" s="13">
        <v>-2.8027250637691212</v>
      </c>
      <c r="C21" s="13">
        <v>1.2739472810017525</v>
      </c>
      <c r="D21" s="13">
        <v>-2.2000322192023782</v>
      </c>
      <c r="E21" s="13">
        <v>3.2103502366822335E-2</v>
      </c>
      <c r="F21" s="13">
        <v>-5.3568355816930264</v>
      </c>
      <c r="G21" s="13">
        <v>-0.24861454584521603</v>
      </c>
      <c r="H21" s="13">
        <v>-5.3568355816930264</v>
      </c>
      <c r="I21" s="13">
        <v>-0.24861454584521603</v>
      </c>
    </row>
    <row r="22" spans="1:9" ht="15" customHeight="1" thickBot="1" x14ac:dyDescent="0.3">
      <c r="A22" s="24" t="s">
        <v>9</v>
      </c>
      <c r="B22" s="28">
        <v>-7.1765309518771553E-2</v>
      </c>
      <c r="C22" s="28">
        <v>6.4831427276869066E-2</v>
      </c>
      <c r="D22" s="28">
        <v>-1.1069524848233041</v>
      </c>
      <c r="E22" s="28">
        <v>0.27322125811725478</v>
      </c>
      <c r="F22" s="28">
        <v>-0.20174449528983662</v>
      </c>
      <c r="G22" s="28">
        <v>5.8213876252293517E-2</v>
      </c>
      <c r="H22" s="28">
        <v>-0.20174449528983662</v>
      </c>
      <c r="I22" s="28">
        <v>5.8213876252293517E-2</v>
      </c>
    </row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5"/>
  <dimension ref="A1:P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6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6" ht="15" customHeight="1" thickBot="1" x14ac:dyDescent="0.3">
      <c r="K2" s="3" t="s">
        <v>77</v>
      </c>
      <c r="L2" s="59">
        <v>-2.8957370253631027</v>
      </c>
      <c r="M2" s="60">
        <v>4.0019838472670592</v>
      </c>
      <c r="N2" s="60">
        <v>1.2543090557282401E-2</v>
      </c>
      <c r="O2" s="61">
        <v>-2.0798380441051338</v>
      </c>
      <c r="P2" s="66">
        <v>1145.9642562108531</v>
      </c>
    </row>
    <row r="3" spans="1:16" ht="15" customHeight="1" x14ac:dyDescent="0.25">
      <c r="A3" s="18" t="s">
        <v>28</v>
      </c>
      <c r="B3" s="19"/>
      <c r="D3" s="1" t="s">
        <v>68</v>
      </c>
      <c r="K3" s="20" t="s">
        <v>78</v>
      </c>
      <c r="L3" s="58">
        <v>1.2737746883403951</v>
      </c>
      <c r="M3" s="17">
        <v>0.67809924395163423</v>
      </c>
      <c r="N3" s="17">
        <v>3.830007357782452E-3</v>
      </c>
      <c r="O3" s="57">
        <v>1.277611774849662</v>
      </c>
      <c r="P3" s="67">
        <v>99.300434125526991</v>
      </c>
    </row>
    <row r="4" spans="1:16" ht="15" customHeight="1" x14ac:dyDescent="0.25">
      <c r="A4" s="7" t="s">
        <v>30</v>
      </c>
      <c r="B4" s="13">
        <v>0.76278482062416619</v>
      </c>
      <c r="D4" s="1" t="s">
        <v>69</v>
      </c>
      <c r="K4" s="3" t="s">
        <v>31</v>
      </c>
      <c r="L4" s="58">
        <v>0.58184068257464128</v>
      </c>
      <c r="M4" s="17">
        <v>41.662926306347622</v>
      </c>
      <c r="N4" s="17" t="e">
        <v>#N/A</v>
      </c>
      <c r="O4" s="57" t="e">
        <v>#N/A</v>
      </c>
      <c r="P4" s="67" t="e">
        <v>#N/A</v>
      </c>
    </row>
    <row r="5" spans="1:16" ht="15" customHeight="1" x14ac:dyDescent="0.25">
      <c r="A5" s="7" t="s">
        <v>22</v>
      </c>
      <c r="B5" s="13">
        <v>0.58184068257464128</v>
      </c>
      <c r="D5" s="1" t="s">
        <v>70</v>
      </c>
      <c r="K5" s="20" t="s">
        <v>32</v>
      </c>
      <c r="L5" s="58">
        <v>19.132204047634001</v>
      </c>
      <c r="M5" s="21">
        <v>55</v>
      </c>
      <c r="N5" s="17" t="e">
        <v>#N/A</v>
      </c>
      <c r="O5" s="57" t="e">
        <v>#N/A</v>
      </c>
      <c r="P5" s="67" t="e">
        <v>#N/A</v>
      </c>
    </row>
    <row r="6" spans="1:16" ht="15" customHeight="1" thickBot="1" x14ac:dyDescent="0.3">
      <c r="A6" s="7" t="s">
        <v>33</v>
      </c>
      <c r="B6" s="13">
        <v>0.55142909585279698</v>
      </c>
      <c r="D6" s="1" t="s">
        <v>71</v>
      </c>
      <c r="K6" s="3" t="s">
        <v>34</v>
      </c>
      <c r="L6" s="62">
        <v>132838.67540028499</v>
      </c>
      <c r="M6" s="63">
        <v>95468.968562448412</v>
      </c>
      <c r="N6" s="64" t="e">
        <v>#N/A</v>
      </c>
      <c r="O6" s="65" t="e">
        <v>#N/A</v>
      </c>
      <c r="P6" s="68" t="e">
        <v>#N/A</v>
      </c>
    </row>
    <row r="7" spans="1:16" ht="15" customHeight="1" x14ac:dyDescent="0.25">
      <c r="A7" s="7" t="s">
        <v>35</v>
      </c>
      <c r="B7" s="13">
        <v>41.662926306347622</v>
      </c>
      <c r="K7" s="22"/>
      <c r="L7" s="23"/>
      <c r="M7" s="23"/>
      <c r="N7" s="14"/>
    </row>
    <row r="8" spans="1:16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6" ht="15" customHeight="1" x14ac:dyDescent="0.25">
      <c r="K9" s="26" t="s">
        <v>38</v>
      </c>
      <c r="L9" s="23">
        <v>2.0040447832891455</v>
      </c>
      <c r="M9" s="23"/>
      <c r="N9" s="14"/>
    </row>
    <row r="10" spans="1:16" ht="15" customHeight="1" thickBot="1" x14ac:dyDescent="0.3">
      <c r="A10" s="1" t="s">
        <v>39</v>
      </c>
      <c r="K10" s="22" t="s">
        <v>40</v>
      </c>
      <c r="L10" s="23">
        <v>199.00251698760979</v>
      </c>
      <c r="M10" s="23"/>
      <c r="N10" s="14"/>
    </row>
    <row r="11" spans="1:16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2.5603912124562513</v>
      </c>
      <c r="M11" s="23"/>
      <c r="N11" s="14"/>
    </row>
    <row r="12" spans="1:16" ht="15" customHeight="1" x14ac:dyDescent="0.25">
      <c r="A12" s="7" t="s">
        <v>47</v>
      </c>
      <c r="B12" s="7">
        <v>4</v>
      </c>
      <c r="C12" s="13">
        <v>132838.67540028499</v>
      </c>
      <c r="D12" s="13">
        <v>33209.668850071248</v>
      </c>
      <c r="E12" s="13">
        <v>19.132204047634001</v>
      </c>
      <c r="F12" s="13">
        <v>6.5669487739673653E-10</v>
      </c>
      <c r="K12" s="22" t="s">
        <v>48</v>
      </c>
      <c r="L12" s="23">
        <v>7.6755062653229662E-3</v>
      </c>
    </row>
    <row r="13" spans="1:16" ht="15" customHeight="1" x14ac:dyDescent="0.25">
      <c r="A13" s="7" t="s">
        <v>49</v>
      </c>
      <c r="B13" s="7">
        <v>55</v>
      </c>
      <c r="C13" s="13">
        <v>95468.968562448412</v>
      </c>
      <c r="D13" s="13">
        <v>1735.7994284081528</v>
      </c>
      <c r="E13" s="13"/>
      <c r="F13" s="13"/>
      <c r="K13" s="22" t="s">
        <v>58</v>
      </c>
      <c r="L13" s="23">
        <v>1.3589412523935862</v>
      </c>
    </row>
    <row r="14" spans="1:16" ht="15" customHeight="1" thickBot="1" x14ac:dyDescent="0.3">
      <c r="A14" s="24" t="s">
        <v>50</v>
      </c>
      <c r="B14" s="24">
        <v>59</v>
      </c>
      <c r="C14" s="28">
        <v>228307.64396273339</v>
      </c>
      <c r="D14" s="28"/>
      <c r="E14" s="28"/>
      <c r="F14" s="28"/>
      <c r="K14" s="22" t="s">
        <v>61</v>
      </c>
      <c r="L14" s="23">
        <v>2.5527015192543261</v>
      </c>
    </row>
    <row r="15" spans="1:16" ht="15" customHeight="1" thickBot="1" x14ac:dyDescent="0.3"/>
    <row r="16" spans="1:16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1145.9642562108531</v>
      </c>
      <c r="C17" s="13">
        <v>99.300434125526991</v>
      </c>
      <c r="D17" s="13">
        <v>11.540375088010437</v>
      </c>
      <c r="E17" s="13">
        <v>2.57599874006571E-16</v>
      </c>
      <c r="F17" s="13">
        <v>946.96173922324328</v>
      </c>
      <c r="G17" s="13">
        <v>1344.966773198463</v>
      </c>
      <c r="H17" s="13">
        <v>946.96173922324328</v>
      </c>
      <c r="I17" s="13">
        <v>1344.966773198463</v>
      </c>
    </row>
    <row r="18" spans="1:9" ht="15" customHeight="1" x14ac:dyDescent="0.25">
      <c r="A18" s="7" t="s">
        <v>5</v>
      </c>
      <c r="B18" s="13">
        <v>-2.0798380441051338</v>
      </c>
      <c r="C18" s="13">
        <v>1.277611774849662</v>
      </c>
      <c r="D18" s="13">
        <v>-1.6279108294457216</v>
      </c>
      <c r="E18" s="13">
        <v>0.10925956537658627</v>
      </c>
      <c r="F18" s="13">
        <v>-4.6402292565613852</v>
      </c>
      <c r="G18" s="13">
        <v>0.4805531683511175</v>
      </c>
      <c r="H18" s="13">
        <v>-4.6402292565613852</v>
      </c>
      <c r="I18" s="13">
        <v>0.4805531683511175</v>
      </c>
    </row>
    <row r="19" spans="1:9" ht="15" customHeight="1" x14ac:dyDescent="0.25">
      <c r="A19" s="7" t="s">
        <v>6</v>
      </c>
      <c r="B19" s="13">
        <v>1.2543090557282401E-2</v>
      </c>
      <c r="C19" s="13">
        <v>3.830007357782452E-3</v>
      </c>
      <c r="D19" s="13">
        <v>3.2749520785633068</v>
      </c>
      <c r="E19" s="13">
        <v>1.8317278070988422E-3</v>
      </c>
      <c r="F19" s="13">
        <v>4.8675842919594344E-3</v>
      </c>
      <c r="G19" s="13">
        <v>2.0218596822605368E-2</v>
      </c>
      <c r="H19" s="13">
        <v>4.8675842919594344E-3</v>
      </c>
      <c r="I19" s="13">
        <v>2.0218596822605368E-2</v>
      </c>
    </row>
    <row r="20" spans="1:9" ht="15" customHeight="1" x14ac:dyDescent="0.25">
      <c r="A20" s="7" t="s">
        <v>7</v>
      </c>
      <c r="B20" s="13">
        <v>4.0019838472670592</v>
      </c>
      <c r="C20" s="13">
        <v>0.67809924395163423</v>
      </c>
      <c r="D20" s="13">
        <v>5.9017671571869537</v>
      </c>
      <c r="E20" s="13">
        <v>2.317228499070573E-7</v>
      </c>
      <c r="F20" s="13">
        <v>2.643042594873473</v>
      </c>
      <c r="G20" s="13">
        <v>5.3609250996606459</v>
      </c>
      <c r="H20" s="13">
        <v>2.643042594873473</v>
      </c>
      <c r="I20" s="13">
        <v>5.3609250996606459</v>
      </c>
    </row>
    <row r="21" spans="1:9" ht="15" customHeight="1" thickBot="1" x14ac:dyDescent="0.3">
      <c r="A21" s="24" t="s">
        <v>8</v>
      </c>
      <c r="B21" s="28">
        <v>-2.8957370253631027</v>
      </c>
      <c r="C21" s="28">
        <v>1.2737746883403951</v>
      </c>
      <c r="D21" s="28">
        <v>-2.2733510501264296</v>
      </c>
      <c r="E21" s="28">
        <v>2.6932047441050905E-2</v>
      </c>
      <c r="F21" s="28">
        <v>-5.4484385446174288</v>
      </c>
      <c r="G21" s="28">
        <v>-0.34303550610877664</v>
      </c>
      <c r="H21" s="28">
        <v>-5.4484385446174288</v>
      </c>
      <c r="I21" s="28">
        <v>-0.34303550610877664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4"/>
  <dimension ref="A1:O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5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5" ht="15" customHeight="1" thickBot="1" x14ac:dyDescent="0.3">
      <c r="K2" s="3" t="s">
        <v>74</v>
      </c>
      <c r="L2" s="59">
        <v>3.7461110625506113</v>
      </c>
      <c r="M2" s="60">
        <v>1.3542194105104613E-2</v>
      </c>
      <c r="N2" s="60">
        <v>-3.1935308080158959</v>
      </c>
      <c r="O2" s="66">
        <v>1101.8010963390268</v>
      </c>
    </row>
    <row r="3" spans="1:15" ht="15" customHeight="1" x14ac:dyDescent="0.25">
      <c r="A3" s="18" t="s">
        <v>28</v>
      </c>
      <c r="B3" s="19"/>
      <c r="D3" s="1" t="s">
        <v>68</v>
      </c>
      <c r="K3" s="20" t="s">
        <v>75</v>
      </c>
      <c r="L3" s="58">
        <v>0.69313212201902019</v>
      </c>
      <c r="M3" s="17">
        <v>3.9437615889419712E-3</v>
      </c>
      <c r="N3" s="17">
        <v>1.2230818602809912</v>
      </c>
      <c r="O3" s="67">
        <v>100.94072666043539</v>
      </c>
    </row>
    <row r="4" spans="1:15" ht="15" customHeight="1" x14ac:dyDescent="0.25">
      <c r="A4" s="7" t="s">
        <v>30</v>
      </c>
      <c r="B4" s="13">
        <v>0.73657855126924432</v>
      </c>
      <c r="D4" s="1" t="s">
        <v>69</v>
      </c>
      <c r="K4" s="3" t="s">
        <v>31</v>
      </c>
      <c r="L4" s="58">
        <v>0.54254796218989876</v>
      </c>
      <c r="M4" s="17">
        <v>43.185603788923082</v>
      </c>
      <c r="N4" s="17" t="e">
        <v>#N/A</v>
      </c>
      <c r="O4" s="67" t="e">
        <v>#N/A</v>
      </c>
    </row>
    <row r="5" spans="1:15" ht="15" customHeight="1" x14ac:dyDescent="0.25">
      <c r="A5" s="7" t="s">
        <v>22</v>
      </c>
      <c r="B5" s="13">
        <v>0.54254796218989876</v>
      </c>
      <c r="D5" s="1" t="s">
        <v>70</v>
      </c>
      <c r="K5" s="20" t="s">
        <v>32</v>
      </c>
      <c r="L5" s="58">
        <v>22.139068413292961</v>
      </c>
      <c r="M5" s="21">
        <v>56</v>
      </c>
      <c r="N5" s="17" t="e">
        <v>#N/A</v>
      </c>
      <c r="O5" s="67" t="e">
        <v>#N/A</v>
      </c>
    </row>
    <row r="6" spans="1:15" ht="15" customHeight="1" thickBot="1" x14ac:dyDescent="0.3">
      <c r="A6" s="7" t="s">
        <v>33</v>
      </c>
      <c r="B6" s="13">
        <v>0.51804160302150049</v>
      </c>
      <c r="D6" s="1" t="s">
        <v>71</v>
      </c>
      <c r="K6" s="3" t="s">
        <v>34</v>
      </c>
      <c r="L6" s="62">
        <v>123867.84698435795</v>
      </c>
      <c r="M6" s="63">
        <v>104439.79697837547</v>
      </c>
      <c r="N6" s="64" t="e">
        <v>#N/A</v>
      </c>
      <c r="O6" s="68" t="e">
        <v>#N/A</v>
      </c>
    </row>
    <row r="7" spans="1:15" ht="15" customHeight="1" x14ac:dyDescent="0.25">
      <c r="A7" s="7" t="s">
        <v>35</v>
      </c>
      <c r="B7" s="13">
        <v>43.185603788923082</v>
      </c>
      <c r="K7" s="22"/>
      <c r="L7" s="23"/>
      <c r="M7" s="23"/>
      <c r="N7" s="14"/>
    </row>
    <row r="8" spans="1:15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5" ht="15" customHeight="1" x14ac:dyDescent="0.25">
      <c r="K9" s="26" t="s">
        <v>38</v>
      </c>
      <c r="L9" s="23">
        <v>2.0032407188478727</v>
      </c>
      <c r="M9" s="23"/>
      <c r="N9" s="14"/>
    </row>
    <row r="10" spans="1:15" ht="15" customHeight="1" thickBot="1" x14ac:dyDescent="0.3">
      <c r="A10" s="1" t="s">
        <v>39</v>
      </c>
      <c r="K10" s="22" t="s">
        <v>40</v>
      </c>
      <c r="L10" s="23">
        <v>202.20857383627722</v>
      </c>
      <c r="M10" s="23"/>
      <c r="N10" s="14"/>
    </row>
    <row r="11" spans="1:15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2.4501273849990861</v>
      </c>
      <c r="M11" s="23"/>
      <c r="N11" s="14"/>
    </row>
    <row r="12" spans="1:15" ht="15" customHeight="1" x14ac:dyDescent="0.25">
      <c r="A12" s="7" t="s">
        <v>47</v>
      </c>
      <c r="B12" s="7">
        <v>3</v>
      </c>
      <c r="C12" s="13">
        <v>123867.84698435795</v>
      </c>
      <c r="D12" s="13">
        <v>41289.28232811932</v>
      </c>
      <c r="E12" s="13">
        <v>22.139068413292961</v>
      </c>
      <c r="F12" s="13">
        <v>1.3959214367970701E-9</v>
      </c>
      <c r="K12" s="22" t="s">
        <v>48</v>
      </c>
      <c r="L12" s="23">
        <v>7.9003038003967428E-3</v>
      </c>
    </row>
    <row r="13" spans="1:15" ht="15" customHeight="1" x14ac:dyDescent="0.25">
      <c r="A13" s="7" t="s">
        <v>49</v>
      </c>
      <c r="B13" s="7">
        <v>56</v>
      </c>
      <c r="C13" s="13">
        <v>104439.79697837547</v>
      </c>
      <c r="D13" s="13">
        <v>1864.9963746138476</v>
      </c>
      <c r="E13" s="13"/>
      <c r="F13" s="13"/>
      <c r="K13" s="22" t="s">
        <v>58</v>
      </c>
      <c r="L13" s="23">
        <v>1.3885104903699335</v>
      </c>
    </row>
    <row r="14" spans="1:15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</row>
    <row r="15" spans="1:15" ht="15" customHeight="1" thickBot="1" x14ac:dyDescent="0.3"/>
    <row r="16" spans="1:15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1101.8010963390268</v>
      </c>
      <c r="C17" s="13">
        <v>100.94072666043539</v>
      </c>
      <c r="D17" s="13">
        <v>10.915327566894637</v>
      </c>
      <c r="E17" s="13">
        <v>1.7389477783356926E-15</v>
      </c>
      <c r="F17" s="13">
        <v>899.5925225027496</v>
      </c>
      <c r="G17" s="13">
        <v>1304.0096701753041</v>
      </c>
      <c r="H17" s="13">
        <v>899.5925225027496</v>
      </c>
      <c r="I17" s="13">
        <v>1304.0096701753041</v>
      </c>
    </row>
    <row r="18" spans="1:9" ht="15" customHeight="1" x14ac:dyDescent="0.25">
      <c r="A18" s="7" t="s">
        <v>5</v>
      </c>
      <c r="B18" s="13">
        <v>-3.1935308080158959</v>
      </c>
      <c r="C18" s="13">
        <v>1.2230818602809912</v>
      </c>
      <c r="D18" s="13">
        <v>-2.6110523847375293</v>
      </c>
      <c r="E18" s="13">
        <v>1.1561889206437631E-2</v>
      </c>
      <c r="F18" s="13">
        <v>-5.6436581930149821</v>
      </c>
      <c r="G18" s="13">
        <v>-0.74340342301680984</v>
      </c>
      <c r="H18" s="13">
        <v>-5.6436581930149821</v>
      </c>
      <c r="I18" s="13">
        <v>-0.74340342301680984</v>
      </c>
    </row>
    <row r="19" spans="1:9" ht="15" customHeight="1" x14ac:dyDescent="0.25">
      <c r="A19" s="7" t="s">
        <v>6</v>
      </c>
      <c r="B19" s="13">
        <v>1.3542194105104613E-2</v>
      </c>
      <c r="C19" s="13">
        <v>3.9437615889419712E-3</v>
      </c>
      <c r="D19" s="13">
        <v>3.4338267665763489</v>
      </c>
      <c r="E19" s="13">
        <v>1.1266630336901591E-3</v>
      </c>
      <c r="F19" s="13">
        <v>5.6418903047078701E-3</v>
      </c>
      <c r="G19" s="13">
        <v>2.1442497905501356E-2</v>
      </c>
      <c r="H19" s="13">
        <v>5.6418903047078701E-3</v>
      </c>
      <c r="I19" s="13">
        <v>2.1442497905501356E-2</v>
      </c>
    </row>
    <row r="20" spans="1:9" ht="15" customHeight="1" thickBot="1" x14ac:dyDescent="0.3">
      <c r="A20" s="24" t="s">
        <v>7</v>
      </c>
      <c r="B20" s="28">
        <v>3.7461110625506113</v>
      </c>
      <c r="C20" s="28">
        <v>0.69313212201902019</v>
      </c>
      <c r="D20" s="28">
        <v>5.4046132671482434</v>
      </c>
      <c r="E20" s="28">
        <v>1.3822254404715179E-6</v>
      </c>
      <c r="F20" s="28">
        <v>2.3576005721806776</v>
      </c>
      <c r="G20" s="28">
        <v>5.134621552920545</v>
      </c>
      <c r="H20" s="28">
        <v>2.3576005721806776</v>
      </c>
      <c r="I20" s="28">
        <v>5.134621552920545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3"/>
  <dimension ref="A1:N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4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4" ht="15" customHeight="1" thickBot="1" x14ac:dyDescent="0.3">
      <c r="A2" s="3" t="s">
        <v>189</v>
      </c>
      <c r="K2" s="3" t="s">
        <v>27</v>
      </c>
      <c r="L2" s="59">
        <v>1.5181169294248032E-2</v>
      </c>
      <c r="M2" s="60">
        <v>-5.9450673165688848</v>
      </c>
      <c r="N2" s="69">
        <v>1362.5506755650072</v>
      </c>
    </row>
    <row r="3" spans="1:14" ht="15" customHeight="1" x14ac:dyDescent="0.25">
      <c r="A3" s="18" t="s">
        <v>28</v>
      </c>
      <c r="B3" s="19"/>
      <c r="D3" s="1" t="s">
        <v>68</v>
      </c>
      <c r="K3" s="20" t="s">
        <v>29</v>
      </c>
      <c r="L3" s="58">
        <v>4.8076223930597229E-3</v>
      </c>
      <c r="M3" s="17">
        <v>1.3597097339425073</v>
      </c>
      <c r="N3" s="70">
        <v>108.40687265950642</v>
      </c>
    </row>
    <row r="4" spans="1:14" ht="15" customHeight="1" x14ac:dyDescent="0.25">
      <c r="A4" s="7" t="s">
        <v>30</v>
      </c>
      <c r="B4" s="13">
        <v>0.55130661291972294</v>
      </c>
      <c r="D4" s="1" t="s">
        <v>69</v>
      </c>
      <c r="K4" s="3" t="s">
        <v>31</v>
      </c>
      <c r="L4" s="58">
        <v>0.30393898144901721</v>
      </c>
      <c r="M4" s="17">
        <v>52.801523635591415</v>
      </c>
      <c r="N4" s="70" t="e">
        <v>#N/A</v>
      </c>
    </row>
    <row r="5" spans="1:14" ht="15" customHeight="1" x14ac:dyDescent="0.25">
      <c r="A5" s="7" t="s">
        <v>22</v>
      </c>
      <c r="B5" s="13">
        <v>0.30393898144901721</v>
      </c>
      <c r="D5" s="1" t="s">
        <v>70</v>
      </c>
      <c r="K5" s="20" t="s">
        <v>32</v>
      </c>
      <c r="L5" s="58">
        <v>12.444686227838982</v>
      </c>
      <c r="M5" s="21">
        <v>57</v>
      </c>
      <c r="N5" s="70" t="e">
        <v>#N/A</v>
      </c>
    </row>
    <row r="6" spans="1:14" ht="15" customHeight="1" thickBot="1" x14ac:dyDescent="0.3">
      <c r="A6" s="7" t="s">
        <v>33</v>
      </c>
      <c r="B6" s="13">
        <v>0.27951578781564934</v>
      </c>
      <c r="D6" s="1" t="s">
        <v>71</v>
      </c>
      <c r="K6" s="3" t="s">
        <v>34</v>
      </c>
      <c r="L6" s="62">
        <v>69391.592763058055</v>
      </c>
      <c r="M6" s="63">
        <v>158916.05119967536</v>
      </c>
      <c r="N6" s="71" t="e">
        <v>#N/A</v>
      </c>
    </row>
    <row r="7" spans="1:14" ht="15" customHeight="1" x14ac:dyDescent="0.25">
      <c r="A7" s="7" t="s">
        <v>35</v>
      </c>
      <c r="B7" s="13">
        <v>52.801523635591415</v>
      </c>
      <c r="K7" s="22"/>
      <c r="L7" s="23"/>
      <c r="M7" s="23"/>
      <c r="N7" s="14"/>
    </row>
    <row r="8" spans="1:14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4" ht="15" customHeight="1" x14ac:dyDescent="0.25">
      <c r="K9" s="26" t="s">
        <v>38</v>
      </c>
      <c r="L9" s="23">
        <v>2.0024654592910065</v>
      </c>
      <c r="M9" s="23"/>
      <c r="N9" s="14"/>
    </row>
    <row r="10" spans="1:14" ht="15" customHeight="1" thickBot="1" x14ac:dyDescent="0.3">
      <c r="A10" s="1" t="s">
        <v>39</v>
      </c>
      <c r="K10" s="22" t="s">
        <v>40</v>
      </c>
      <c r="L10" s="23">
        <v>217.08101805042017</v>
      </c>
      <c r="M10" s="23"/>
      <c r="N10" s="14"/>
    </row>
    <row r="11" spans="1:14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2.7227717768816349</v>
      </c>
      <c r="M11" s="23"/>
      <c r="N11" s="14"/>
    </row>
    <row r="12" spans="1:14" ht="15" customHeight="1" x14ac:dyDescent="0.25">
      <c r="A12" s="7" t="s">
        <v>47</v>
      </c>
      <c r="B12" s="7">
        <v>2</v>
      </c>
      <c r="C12" s="13">
        <v>69391.592763058055</v>
      </c>
      <c r="D12" s="13">
        <v>34695.796381529028</v>
      </c>
      <c r="E12" s="13">
        <v>12.444686227838982</v>
      </c>
      <c r="F12" s="13">
        <v>3.2767885050886427E-5</v>
      </c>
      <c r="K12" s="22" t="s">
        <v>48</v>
      </c>
      <c r="L12" s="23">
        <v>9.6270977834160658E-3</v>
      </c>
    </row>
    <row r="13" spans="1:14" ht="15" customHeight="1" x14ac:dyDescent="0.25">
      <c r="A13" s="7" t="s">
        <v>49</v>
      </c>
      <c r="B13" s="7">
        <v>57</v>
      </c>
      <c r="C13" s="13">
        <v>158916.05119967536</v>
      </c>
      <c r="D13" s="13">
        <v>2788.0008982399186</v>
      </c>
      <c r="E13" s="13"/>
      <c r="F13" s="13"/>
    </row>
    <row r="14" spans="1:14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</row>
    <row r="15" spans="1:14" ht="15" customHeight="1" thickBot="1" x14ac:dyDescent="0.3"/>
    <row r="16" spans="1:14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1362.5506755650072</v>
      </c>
      <c r="C17" s="13">
        <v>108.40687265950642</v>
      </c>
      <c r="D17" s="13">
        <v>12.568858801458306</v>
      </c>
      <c r="E17" s="13">
        <v>4.5257040992868032E-18</v>
      </c>
      <c r="F17" s="13">
        <v>1145.469657514587</v>
      </c>
      <c r="G17" s="13">
        <v>1579.6316936154274</v>
      </c>
      <c r="H17" s="13">
        <v>1145.469657514587</v>
      </c>
      <c r="I17" s="13">
        <v>1579.6316936154274</v>
      </c>
    </row>
    <row r="18" spans="1:9" ht="15" customHeight="1" x14ac:dyDescent="0.25">
      <c r="A18" s="7" t="s">
        <v>5</v>
      </c>
      <c r="B18" s="13">
        <v>-5.9450673165688848</v>
      </c>
      <c r="C18" s="13">
        <v>1.3597097339425073</v>
      </c>
      <c r="D18" s="13">
        <v>-4.3723062122465182</v>
      </c>
      <c r="E18" s="13">
        <v>5.279199627342948E-5</v>
      </c>
      <c r="F18" s="13">
        <v>-8.6678390934505192</v>
      </c>
      <c r="G18" s="13">
        <v>-3.2222955396872499</v>
      </c>
      <c r="H18" s="13">
        <v>-8.6678390934505192</v>
      </c>
      <c r="I18" s="13">
        <v>-3.2222955396872499</v>
      </c>
    </row>
    <row r="19" spans="1:9" ht="15" customHeight="1" thickBot="1" x14ac:dyDescent="0.3">
      <c r="A19" s="24" t="s">
        <v>6</v>
      </c>
      <c r="B19" s="28">
        <v>1.5181169294248032E-2</v>
      </c>
      <c r="C19" s="28">
        <v>4.8076223930597229E-3</v>
      </c>
      <c r="D19" s="28">
        <v>3.1577291336698048</v>
      </c>
      <c r="E19" s="28">
        <v>2.5422581596939763E-3</v>
      </c>
      <c r="F19" s="28">
        <v>5.554071510831966E-3</v>
      </c>
      <c r="G19" s="28">
        <v>2.4808267077664099E-2</v>
      </c>
      <c r="H19" s="28">
        <v>5.554071510831966E-3</v>
      </c>
      <c r="I19" s="28">
        <v>2.4808267077664099E-2</v>
      </c>
    </row>
    <row r="20" spans="1:9" ht="15" customHeight="1" x14ac:dyDescent="0.25"/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P38"/>
  <sheetViews>
    <sheetView workbookViewId="0"/>
  </sheetViews>
  <sheetFormatPr defaultRowHeight="15" x14ac:dyDescent="0.25"/>
  <cols>
    <col min="1" max="1" width="18.85546875" style="34" bestFit="1" customWidth="1"/>
    <col min="2" max="2" width="11.85546875" style="34" customWidth="1"/>
    <col min="3" max="3" width="14.85546875" style="34" bestFit="1" customWidth="1"/>
    <col min="4" max="4" width="9.5703125" style="34" customWidth="1"/>
    <col min="5" max="5" width="8.5703125" style="34" customWidth="1"/>
    <col min="6" max="6" width="14.42578125" style="34" bestFit="1" customWidth="1"/>
    <col min="7" max="7" width="11" style="34" customWidth="1"/>
    <col min="8" max="8" width="12.7109375" style="34" bestFit="1" customWidth="1"/>
    <col min="9" max="9" width="12.5703125" style="34" bestFit="1" customWidth="1"/>
    <col min="10" max="10" width="2.85546875" style="34" customWidth="1"/>
    <col min="11" max="11" width="25.42578125" style="34" customWidth="1"/>
    <col min="12" max="12" width="12.5703125" style="34" customWidth="1"/>
    <col min="13" max="14" width="9.140625" style="34"/>
    <col min="15" max="15" width="22.7109375" style="34" customWidth="1"/>
    <col min="16" max="16384" width="9.140625" style="34"/>
  </cols>
  <sheetData>
    <row r="1" spans="1:16" ht="15" customHeight="1" thickBot="1" x14ac:dyDescent="0.3">
      <c r="A1" s="29" t="s">
        <v>57</v>
      </c>
      <c r="B1" s="29"/>
      <c r="C1" s="29"/>
      <c r="D1" s="29"/>
      <c r="E1" s="29"/>
      <c r="F1" s="29"/>
      <c r="G1" s="29"/>
      <c r="H1" s="29"/>
      <c r="I1" s="29"/>
      <c r="J1" s="29"/>
      <c r="K1" s="30" t="s">
        <v>26</v>
      </c>
      <c r="L1" s="31"/>
      <c r="M1" s="31"/>
      <c r="N1" s="32"/>
      <c r="O1" s="33"/>
    </row>
    <row r="2" spans="1:16" ht="15" customHeight="1" thickBot="1" x14ac:dyDescent="0.3">
      <c r="A2" s="29" t="s">
        <v>187</v>
      </c>
      <c r="B2" s="29"/>
      <c r="C2" s="29"/>
      <c r="D2" s="29"/>
      <c r="E2" s="29"/>
      <c r="F2" s="29"/>
      <c r="G2" s="29"/>
      <c r="H2" s="29"/>
      <c r="I2" s="29"/>
      <c r="J2" s="29"/>
      <c r="K2" s="20" t="s">
        <v>55</v>
      </c>
      <c r="L2" s="35">
        <v>-5.1641442234365984</v>
      </c>
      <c r="M2" s="36">
        <v>1358.2065562656669</v>
      </c>
      <c r="N2" s="37"/>
      <c r="O2" s="33"/>
      <c r="P2" s="33"/>
    </row>
    <row r="3" spans="1:16" ht="15" customHeight="1" x14ac:dyDescent="0.25">
      <c r="A3" s="38" t="s">
        <v>28</v>
      </c>
      <c r="B3" s="38"/>
      <c r="C3" s="29"/>
      <c r="D3" s="29" t="s">
        <v>68</v>
      </c>
      <c r="E3" s="29"/>
      <c r="F3" s="29"/>
      <c r="G3" s="29"/>
      <c r="H3" s="29"/>
      <c r="I3" s="29"/>
      <c r="J3" s="29"/>
      <c r="K3" s="20" t="s">
        <v>56</v>
      </c>
      <c r="L3" s="39">
        <v>1.4367180332435021</v>
      </c>
      <c r="M3" s="40">
        <v>116.48018711857377</v>
      </c>
      <c r="N3" s="37"/>
      <c r="O3" s="33"/>
      <c r="P3" s="33"/>
    </row>
    <row r="4" spans="1:16" ht="15" customHeight="1" x14ac:dyDescent="0.25">
      <c r="A4" s="41" t="s">
        <v>30</v>
      </c>
      <c r="B4" s="42">
        <v>0.42681852890514405</v>
      </c>
      <c r="C4" s="29"/>
      <c r="D4" s="29" t="s">
        <v>69</v>
      </c>
      <c r="E4" s="29"/>
      <c r="F4" s="43"/>
      <c r="G4" s="29"/>
      <c r="H4" s="29"/>
      <c r="I4" s="29"/>
      <c r="J4" s="29"/>
      <c r="K4" s="3" t="s">
        <v>31</v>
      </c>
      <c r="L4" s="39">
        <v>0.18217405661675129</v>
      </c>
      <c r="M4" s="40">
        <v>56.738345955955985</v>
      </c>
      <c r="N4" s="37"/>
      <c r="O4" s="32"/>
      <c r="P4" s="33"/>
    </row>
    <row r="5" spans="1:16" ht="15" customHeight="1" x14ac:dyDescent="0.25">
      <c r="A5" s="41" t="s">
        <v>22</v>
      </c>
      <c r="B5" s="42">
        <v>0.18217405661675129</v>
      </c>
      <c r="C5" s="29"/>
      <c r="D5" s="29" t="s">
        <v>70</v>
      </c>
      <c r="E5" s="29"/>
      <c r="F5" s="43"/>
      <c r="G5" s="29"/>
      <c r="H5" s="29"/>
      <c r="I5" s="29"/>
      <c r="J5" s="29"/>
      <c r="K5" s="20" t="s">
        <v>32</v>
      </c>
      <c r="L5" s="39">
        <v>12.919736001600652</v>
      </c>
      <c r="M5" s="40">
        <v>58</v>
      </c>
      <c r="N5" s="37"/>
      <c r="O5" s="33"/>
      <c r="P5" s="33"/>
    </row>
    <row r="6" spans="1:16" ht="15" customHeight="1" thickBot="1" x14ac:dyDescent="0.3">
      <c r="A6" s="41" t="s">
        <v>33</v>
      </c>
      <c r="B6" s="42">
        <v>0.16807360931704018</v>
      </c>
      <c r="C6" s="29"/>
      <c r="D6" s="29" t="s">
        <v>71</v>
      </c>
      <c r="E6" s="29"/>
      <c r="F6" s="29"/>
      <c r="G6" s="29"/>
      <c r="H6" s="29"/>
      <c r="I6" s="29"/>
      <c r="J6" s="29"/>
      <c r="K6" s="3" t="s">
        <v>34</v>
      </c>
      <c r="L6" s="44">
        <v>41591.729657304095</v>
      </c>
      <c r="M6" s="45">
        <v>186715.91430542932</v>
      </c>
      <c r="N6" s="37"/>
      <c r="O6" s="33"/>
      <c r="P6" s="33"/>
    </row>
    <row r="7" spans="1:16" ht="15" customHeight="1" x14ac:dyDescent="0.25">
      <c r="A7" s="41" t="s">
        <v>35</v>
      </c>
      <c r="B7" s="42">
        <v>56.738345955955985</v>
      </c>
      <c r="C7" s="29"/>
      <c r="D7" s="29"/>
      <c r="E7" s="29"/>
      <c r="F7" s="29"/>
      <c r="G7" s="29"/>
      <c r="H7" s="29"/>
      <c r="I7" s="29"/>
      <c r="J7" s="29"/>
      <c r="K7" s="33"/>
      <c r="L7" s="33"/>
      <c r="M7" s="33"/>
      <c r="N7" s="33"/>
      <c r="O7" s="33"/>
    </row>
    <row r="8" spans="1:16" ht="15" customHeight="1" thickBot="1" x14ac:dyDescent="0.3">
      <c r="A8" s="46" t="s">
        <v>36</v>
      </c>
      <c r="B8" s="46">
        <v>60</v>
      </c>
      <c r="C8" s="29"/>
      <c r="D8" s="29"/>
      <c r="E8" s="29"/>
      <c r="F8" s="29"/>
      <c r="G8" s="29"/>
      <c r="H8" s="29"/>
      <c r="I8" s="29"/>
      <c r="J8" s="29"/>
      <c r="K8" s="22" t="s">
        <v>37</v>
      </c>
      <c r="L8" s="47">
        <v>0.95</v>
      </c>
      <c r="M8" s="33"/>
      <c r="N8" s="33"/>
      <c r="O8" s="33"/>
    </row>
    <row r="9" spans="1:16" ht="15" customHeight="1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6" t="s">
        <v>38</v>
      </c>
      <c r="L9" s="23">
        <v>2.0017174841452352</v>
      </c>
      <c r="M9" s="33"/>
      <c r="N9" s="33"/>
      <c r="O9" s="33"/>
    </row>
    <row r="10" spans="1:16" ht="15" customHeight="1" thickBot="1" x14ac:dyDescent="0.3">
      <c r="A10" s="29" t="s">
        <v>39</v>
      </c>
      <c r="B10" s="29"/>
      <c r="C10" s="29"/>
      <c r="D10" s="29"/>
      <c r="E10" s="29"/>
      <c r="F10" s="29"/>
      <c r="G10" s="29"/>
      <c r="H10" s="29"/>
      <c r="I10" s="29"/>
      <c r="J10" s="29"/>
      <c r="K10" s="22" t="s">
        <v>40</v>
      </c>
      <c r="L10" s="23">
        <v>233.16042711175771</v>
      </c>
      <c r="M10" s="33"/>
      <c r="N10" s="33"/>
      <c r="O10" s="33"/>
    </row>
    <row r="11" spans="1:16" ht="15" customHeight="1" x14ac:dyDescent="0.25">
      <c r="A11" s="48"/>
      <c r="B11" s="48" t="s">
        <v>41</v>
      </c>
      <c r="C11" s="48" t="s">
        <v>42</v>
      </c>
      <c r="D11" s="48" t="s">
        <v>43</v>
      </c>
      <c r="E11" s="48" t="s">
        <v>44</v>
      </c>
      <c r="F11" s="48" t="s">
        <v>45</v>
      </c>
      <c r="K11" s="22" t="s">
        <v>46</v>
      </c>
      <c r="L11" s="23">
        <v>2.8759036069302732</v>
      </c>
    </row>
    <row r="12" spans="1:16" ht="15" customHeight="1" x14ac:dyDescent="0.25">
      <c r="A12" s="41" t="s">
        <v>47</v>
      </c>
      <c r="B12" s="41">
        <v>1</v>
      </c>
      <c r="C12" s="42">
        <v>41591.729657304095</v>
      </c>
      <c r="D12" s="42">
        <v>41591.729657304095</v>
      </c>
      <c r="E12" s="42">
        <v>12.919736001600652</v>
      </c>
      <c r="F12" s="42">
        <v>6.7179535269809045E-4</v>
      </c>
    </row>
    <row r="13" spans="1:16" ht="15" customHeight="1" x14ac:dyDescent="0.25">
      <c r="A13" s="41" t="s">
        <v>49</v>
      </c>
      <c r="B13" s="41">
        <v>58</v>
      </c>
      <c r="C13" s="42">
        <v>186715.91430542932</v>
      </c>
      <c r="D13" s="42">
        <v>3219.2399018177471</v>
      </c>
      <c r="E13" s="42"/>
      <c r="F13" s="42"/>
    </row>
    <row r="14" spans="1:16" ht="15" customHeight="1" thickBot="1" x14ac:dyDescent="0.3">
      <c r="A14" s="46" t="s">
        <v>50</v>
      </c>
      <c r="B14" s="49">
        <v>59</v>
      </c>
      <c r="C14" s="50">
        <v>228307.64396273342</v>
      </c>
      <c r="D14" s="46"/>
      <c r="E14" s="46"/>
      <c r="F14" s="46"/>
    </row>
    <row r="15" spans="1:16" ht="15" customHeight="1" thickBot="1" x14ac:dyDescent="0.3">
      <c r="A15" s="29"/>
      <c r="B15" s="29"/>
      <c r="C15" s="29"/>
      <c r="D15" s="37"/>
      <c r="E15" s="37"/>
      <c r="F15" s="29"/>
      <c r="G15" s="29"/>
      <c r="H15" s="29"/>
      <c r="I15" s="29"/>
      <c r="J15" s="29"/>
    </row>
    <row r="16" spans="1:16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  <c r="J16" s="51"/>
    </row>
    <row r="17" spans="1:10" ht="15" customHeight="1" x14ac:dyDescent="0.25">
      <c r="A17" s="7" t="s">
        <v>54</v>
      </c>
      <c r="B17" s="13">
        <v>1358.2065562656669</v>
      </c>
      <c r="C17" s="13">
        <v>116.48018711857377</v>
      </c>
      <c r="D17" s="13">
        <v>11.660408433951504</v>
      </c>
      <c r="E17" s="13">
        <v>7.7248781052913908E-17</v>
      </c>
      <c r="F17" s="13">
        <v>1125.0461291539091</v>
      </c>
      <c r="G17" s="13">
        <v>1591.3669833774247</v>
      </c>
      <c r="H17" s="13">
        <v>1125.0461291539091</v>
      </c>
      <c r="I17" s="52">
        <v>1591.3669833774247</v>
      </c>
      <c r="J17" s="53"/>
    </row>
    <row r="18" spans="1:10" ht="15" customHeight="1" thickBot="1" x14ac:dyDescent="0.3">
      <c r="A18" s="54" t="s">
        <v>5</v>
      </c>
      <c r="B18" s="28">
        <v>-5.1641442234365984</v>
      </c>
      <c r="C18" s="28">
        <v>1.4367180332435021</v>
      </c>
      <c r="D18" s="28">
        <v>-3.5944034277749988</v>
      </c>
      <c r="E18" s="28">
        <v>6.7179535269809045E-4</v>
      </c>
      <c r="F18" s="28">
        <v>-8.0400478303668717</v>
      </c>
      <c r="G18" s="28">
        <v>-2.2882406165063252</v>
      </c>
      <c r="H18" s="28">
        <v>-8.0400478303668717</v>
      </c>
      <c r="I18" s="55">
        <v>-2.2882406165063252</v>
      </c>
      <c r="J18" s="53"/>
    </row>
    <row r="19" spans="1:10" x14ac:dyDescent="0.25">
      <c r="J19" s="29"/>
    </row>
    <row r="20" spans="1:10" x14ac:dyDescent="0.25">
      <c r="J20" s="29"/>
    </row>
    <row r="21" spans="1:10" x14ac:dyDescent="0.25">
      <c r="J21" s="29"/>
    </row>
    <row r="22" spans="1:10" x14ac:dyDescent="0.25">
      <c r="J22" s="29"/>
    </row>
    <row r="23" spans="1:10" x14ac:dyDescent="0.25">
      <c r="F23" s="56"/>
      <c r="G23" s="56"/>
      <c r="J23" s="29"/>
    </row>
    <row r="24" spans="1:10" x14ac:dyDescent="0.25">
      <c r="J24" s="29"/>
    </row>
    <row r="25" spans="1:10" x14ac:dyDescent="0.25">
      <c r="J25" s="29"/>
    </row>
    <row r="26" spans="1:10" x14ac:dyDescent="0.25">
      <c r="J26" s="29"/>
    </row>
    <row r="27" spans="1:10" x14ac:dyDescent="0.25">
      <c r="J27" s="29"/>
    </row>
    <row r="28" spans="1:10" x14ac:dyDescent="0.25">
      <c r="J28" s="29"/>
    </row>
    <row r="29" spans="1:10" x14ac:dyDescent="0.25">
      <c r="J29" s="29"/>
    </row>
    <row r="30" spans="1:10" x14ac:dyDescent="0.25">
      <c r="J30" s="29"/>
    </row>
    <row r="31" spans="1:10" x14ac:dyDescent="0.25">
      <c r="J31" s="29"/>
    </row>
    <row r="32" spans="1:10" x14ac:dyDescent="0.25">
      <c r="J32" s="29"/>
    </row>
    <row r="33" spans="10:10" x14ac:dyDescent="0.25">
      <c r="J33" s="29"/>
    </row>
    <row r="34" spans="10:10" x14ac:dyDescent="0.25">
      <c r="J34" s="29"/>
    </row>
    <row r="35" spans="10:10" x14ac:dyDescent="0.25">
      <c r="J35" s="29"/>
    </row>
    <row r="36" spans="10:10" x14ac:dyDescent="0.25">
      <c r="J36" s="51"/>
    </row>
    <row r="37" spans="10:10" x14ac:dyDescent="0.25">
      <c r="J37" s="53"/>
    </row>
    <row r="38" spans="10:10" x14ac:dyDescent="0.25">
      <c r="J38" s="53"/>
    </row>
  </sheetData>
  <mergeCells count="1">
    <mergeCell ref="K1:M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2"/>
  <dimension ref="A1:N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4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4" ht="15" customHeight="1" thickBot="1" x14ac:dyDescent="0.3">
      <c r="A2" s="3" t="s">
        <v>185</v>
      </c>
      <c r="K2" s="3" t="s">
        <v>27</v>
      </c>
      <c r="L2" s="59">
        <v>-2.2601628664498396E-2</v>
      </c>
      <c r="M2" s="60">
        <v>-36.898296565288753</v>
      </c>
      <c r="N2" s="69">
        <v>1346.1112126213868</v>
      </c>
    </row>
    <row r="3" spans="1:14" ht="15" customHeight="1" x14ac:dyDescent="0.25">
      <c r="A3" s="18" t="s">
        <v>28</v>
      </c>
      <c r="B3" s="19"/>
      <c r="D3" s="1" t="s">
        <v>68</v>
      </c>
      <c r="K3" s="20" t="s">
        <v>29</v>
      </c>
      <c r="L3" s="58">
        <v>8.0324502048702201E-2</v>
      </c>
      <c r="M3" s="17">
        <v>8.7401704214794691</v>
      </c>
      <c r="N3" s="70">
        <v>95.340041315416101</v>
      </c>
    </row>
    <row r="4" spans="1:14" ht="15" customHeight="1" x14ac:dyDescent="0.25">
      <c r="A4" s="7" t="s">
        <v>30</v>
      </c>
      <c r="B4" s="13">
        <v>0.51198558013128503</v>
      </c>
      <c r="D4" s="1" t="s">
        <v>69</v>
      </c>
      <c r="K4" s="3" t="s">
        <v>31</v>
      </c>
      <c r="L4" s="58">
        <v>0.2621292342623685</v>
      </c>
      <c r="M4" s="17">
        <v>54.364193594380758</v>
      </c>
      <c r="N4" s="70" t="e">
        <v>#N/A</v>
      </c>
    </row>
    <row r="5" spans="1:14" ht="15" customHeight="1" x14ac:dyDescent="0.25">
      <c r="A5" s="7" t="s">
        <v>22</v>
      </c>
      <c r="B5" s="13">
        <v>0.2621292342623685</v>
      </c>
      <c r="D5" s="1" t="s">
        <v>70</v>
      </c>
      <c r="K5" s="20" t="s">
        <v>32</v>
      </c>
      <c r="L5" s="58">
        <v>10.124649902627922</v>
      </c>
      <c r="M5" s="21">
        <v>57</v>
      </c>
      <c r="N5" s="70" t="e">
        <v>#N/A</v>
      </c>
    </row>
    <row r="6" spans="1:14" ht="15" customHeight="1" thickBot="1" x14ac:dyDescent="0.3">
      <c r="A6" s="7" t="s">
        <v>33</v>
      </c>
      <c r="B6" s="13">
        <v>0.23623903195578477</v>
      </c>
      <c r="D6" s="1" t="s">
        <v>71</v>
      </c>
      <c r="K6" s="3" t="s">
        <v>34</v>
      </c>
      <c r="L6" s="62">
        <v>59846.10788819677</v>
      </c>
      <c r="M6" s="63">
        <v>168461.53607453665</v>
      </c>
      <c r="N6" s="71" t="e">
        <v>#N/A</v>
      </c>
    </row>
    <row r="7" spans="1:14" ht="15" customHeight="1" x14ac:dyDescent="0.25">
      <c r="A7" s="7" t="s">
        <v>35</v>
      </c>
      <c r="B7" s="13">
        <v>54.364193594380758</v>
      </c>
      <c r="K7" s="22"/>
      <c r="L7" s="23"/>
      <c r="M7" s="23"/>
      <c r="N7" s="14"/>
    </row>
    <row r="8" spans="1:14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4" ht="15" customHeight="1" x14ac:dyDescent="0.25">
      <c r="K9" s="26" t="s">
        <v>38</v>
      </c>
      <c r="L9" s="23">
        <v>2.0024654592910065</v>
      </c>
      <c r="M9" s="23"/>
      <c r="N9" s="14"/>
    </row>
    <row r="10" spans="1:14" ht="15" customHeight="1" thickBot="1" x14ac:dyDescent="0.3">
      <c r="A10" s="1" t="s">
        <v>39</v>
      </c>
      <c r="K10" s="22" t="s">
        <v>40</v>
      </c>
      <c r="L10" s="23">
        <v>190.91513962149824</v>
      </c>
      <c r="M10" s="23"/>
      <c r="N10" s="14"/>
    </row>
    <row r="11" spans="1:14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17.501889377329555</v>
      </c>
      <c r="M11" s="23"/>
      <c r="N11" s="14"/>
    </row>
    <row r="12" spans="1:14" ht="15" customHeight="1" x14ac:dyDescent="0.25">
      <c r="A12" s="7" t="s">
        <v>47</v>
      </c>
      <c r="B12" s="7">
        <v>2</v>
      </c>
      <c r="C12" s="13">
        <v>59846.10788819677</v>
      </c>
      <c r="D12" s="13">
        <v>29923.053944098385</v>
      </c>
      <c r="E12" s="13">
        <v>10.124649902627922</v>
      </c>
      <c r="F12" s="13">
        <v>1.7275819793824098E-4</v>
      </c>
      <c r="K12" s="22" t="s">
        <v>48</v>
      </c>
      <c r="L12" s="23">
        <v>0.16084704088727583</v>
      </c>
    </row>
    <row r="13" spans="1:14" ht="15" customHeight="1" x14ac:dyDescent="0.25">
      <c r="A13" s="7" t="s">
        <v>49</v>
      </c>
      <c r="B13" s="7">
        <v>57</v>
      </c>
      <c r="C13" s="13">
        <v>168461.53607453665</v>
      </c>
      <c r="D13" s="13">
        <v>2955.4655451673098</v>
      </c>
      <c r="E13" s="13"/>
      <c r="F13" s="13"/>
    </row>
    <row r="14" spans="1:14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</row>
    <row r="15" spans="1:14" ht="15" customHeight="1" thickBot="1" x14ac:dyDescent="0.3"/>
    <row r="16" spans="1:14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1346.1112126213868</v>
      </c>
      <c r="C17" s="13">
        <v>95.340041315416101</v>
      </c>
      <c r="D17" s="13">
        <v>14.1190542194964</v>
      </c>
      <c r="E17" s="13">
        <v>2.9202593521392132E-20</v>
      </c>
      <c r="F17" s="13">
        <v>1155.1960729998887</v>
      </c>
      <c r="G17" s="13">
        <v>1537.026352242885</v>
      </c>
      <c r="H17" s="13">
        <v>1155.1960729998887</v>
      </c>
      <c r="I17" s="13">
        <v>1537.026352242885</v>
      </c>
    </row>
    <row r="18" spans="1:9" ht="15" customHeight="1" x14ac:dyDescent="0.25">
      <c r="A18" s="7" t="s">
        <v>4</v>
      </c>
      <c r="B18" s="13">
        <v>-36.898296565288753</v>
      </c>
      <c r="C18" s="13">
        <v>8.7401704214794691</v>
      </c>
      <c r="D18" s="13">
        <v>-4.2216907435361986</v>
      </c>
      <c r="E18" s="13">
        <v>8.8117930815168145E-5</v>
      </c>
      <c r="F18" s="13">
        <v>-54.400185942618307</v>
      </c>
      <c r="G18" s="13">
        <v>-19.396407187959198</v>
      </c>
      <c r="H18" s="13">
        <v>-54.400185942618307</v>
      </c>
      <c r="I18" s="13">
        <v>-19.396407187959198</v>
      </c>
    </row>
    <row r="19" spans="1:9" ht="15" customHeight="1" thickBot="1" x14ac:dyDescent="0.3">
      <c r="A19" s="24" t="s">
        <v>9</v>
      </c>
      <c r="B19" s="28">
        <v>-2.2601628664498396E-2</v>
      </c>
      <c r="C19" s="28">
        <v>8.0324502048702201E-2</v>
      </c>
      <c r="D19" s="28">
        <v>-0.28137900750128048</v>
      </c>
      <c r="E19" s="28">
        <v>0.77943869321581694</v>
      </c>
      <c r="F19" s="28">
        <v>-0.18344866955177422</v>
      </c>
      <c r="G19" s="28">
        <v>0.13824541222277745</v>
      </c>
      <c r="H19" s="28">
        <v>-0.18344866955177422</v>
      </c>
      <c r="I19" s="28">
        <v>0.13824541222277745</v>
      </c>
    </row>
    <row r="20" spans="1:9" ht="15" customHeight="1" x14ac:dyDescent="0.25"/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1"/>
  <dimension ref="A1:O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5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5" ht="15" customHeight="1" thickBot="1" x14ac:dyDescent="0.3">
      <c r="K2" s="3" t="s">
        <v>74</v>
      </c>
      <c r="L2" s="59">
        <v>-2.2815968256370618E-2</v>
      </c>
      <c r="M2" s="60">
        <v>1.9896381706208726</v>
      </c>
      <c r="N2" s="60">
        <v>-44.526933027282482</v>
      </c>
      <c r="O2" s="66">
        <v>1338.1450531853895</v>
      </c>
    </row>
    <row r="3" spans="1:15" ht="15" customHeight="1" x14ac:dyDescent="0.25">
      <c r="A3" s="18" t="s">
        <v>28</v>
      </c>
      <c r="B3" s="19"/>
      <c r="D3" s="1" t="s">
        <v>68</v>
      </c>
      <c r="K3" s="20" t="s">
        <v>75</v>
      </c>
      <c r="L3" s="58">
        <v>8.0432259065705308E-2</v>
      </c>
      <c r="M3" s="17">
        <v>2.1608001904037106</v>
      </c>
      <c r="N3" s="17">
        <v>12.051333981056198</v>
      </c>
      <c r="O3" s="67">
        <v>95.858747143632229</v>
      </c>
    </row>
    <row r="4" spans="1:15" ht="15" customHeight="1" x14ac:dyDescent="0.25">
      <c r="A4" s="7" t="s">
        <v>30</v>
      </c>
      <c r="B4" s="13">
        <v>0.52262234233167126</v>
      </c>
      <c r="D4" s="1" t="s">
        <v>69</v>
      </c>
      <c r="K4" s="3" t="s">
        <v>31</v>
      </c>
      <c r="L4" s="58">
        <v>0.27313411270424259</v>
      </c>
      <c r="M4" s="17">
        <v>54.436896331797421</v>
      </c>
      <c r="N4" s="17" t="e">
        <v>#N/A</v>
      </c>
      <c r="O4" s="67" t="e">
        <v>#N/A</v>
      </c>
    </row>
    <row r="5" spans="1:15" ht="15" customHeight="1" x14ac:dyDescent="0.25">
      <c r="A5" s="7" t="s">
        <v>22</v>
      </c>
      <c r="B5" s="13">
        <v>0.27313411270424259</v>
      </c>
      <c r="D5" s="1" t="s">
        <v>70</v>
      </c>
      <c r="K5" s="20" t="s">
        <v>32</v>
      </c>
      <c r="L5" s="58">
        <v>7.014366097320111</v>
      </c>
      <c r="M5" s="21">
        <v>56</v>
      </c>
      <c r="N5" s="17" t="e">
        <v>#N/A</v>
      </c>
      <c r="O5" s="67" t="e">
        <v>#N/A</v>
      </c>
    </row>
    <row r="6" spans="1:15" ht="15" customHeight="1" thickBot="1" x14ac:dyDescent="0.3">
      <c r="A6" s="7" t="s">
        <v>33</v>
      </c>
      <c r="B6" s="13">
        <v>0.23419486874196982</v>
      </c>
      <c r="D6" s="1" t="s">
        <v>71</v>
      </c>
      <c r="K6" s="3" t="s">
        <v>34</v>
      </c>
      <c r="L6" s="62">
        <v>62358.60575735732</v>
      </c>
      <c r="M6" s="63">
        <v>165949.0382053761</v>
      </c>
      <c r="N6" s="64" t="e">
        <v>#N/A</v>
      </c>
      <c r="O6" s="68" t="e">
        <v>#N/A</v>
      </c>
    </row>
    <row r="7" spans="1:15" ht="15" customHeight="1" x14ac:dyDescent="0.25">
      <c r="A7" s="7" t="s">
        <v>35</v>
      </c>
      <c r="B7" s="13">
        <v>54.436896331797421</v>
      </c>
      <c r="K7" s="22"/>
      <c r="L7" s="23"/>
      <c r="M7" s="23"/>
      <c r="N7" s="14"/>
    </row>
    <row r="8" spans="1:15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5" ht="15" customHeight="1" x14ac:dyDescent="0.25">
      <c r="K9" s="26" t="s">
        <v>38</v>
      </c>
      <c r="L9" s="23">
        <v>2.0032407188478727</v>
      </c>
      <c r="M9" s="23"/>
      <c r="N9" s="14"/>
    </row>
    <row r="10" spans="1:15" ht="15" customHeight="1" thickBot="1" x14ac:dyDescent="0.3">
      <c r="A10" s="1" t="s">
        <v>39</v>
      </c>
      <c r="K10" s="22" t="s">
        <v>40</v>
      </c>
      <c r="L10" s="23">
        <v>192.02814553586629</v>
      </c>
      <c r="M10" s="23"/>
      <c r="N10" s="14"/>
    </row>
    <row r="11" spans="1:15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24.141722947286812</v>
      </c>
      <c r="M11" s="23"/>
      <c r="N11" s="14"/>
    </row>
    <row r="12" spans="1:15" ht="15" customHeight="1" x14ac:dyDescent="0.25">
      <c r="A12" s="7" t="s">
        <v>47</v>
      </c>
      <c r="B12" s="7">
        <v>3</v>
      </c>
      <c r="C12" s="13">
        <v>62358.60575735732</v>
      </c>
      <c r="D12" s="13">
        <v>20786.201919119107</v>
      </c>
      <c r="E12" s="13">
        <v>7.014366097320111</v>
      </c>
      <c r="F12" s="13">
        <v>4.3593177211891435E-4</v>
      </c>
      <c r="K12" s="22" t="s">
        <v>48</v>
      </c>
      <c r="L12" s="23">
        <v>4.3286029267109498</v>
      </c>
    </row>
    <row r="13" spans="1:15" ht="15" customHeight="1" x14ac:dyDescent="0.25">
      <c r="A13" s="7" t="s">
        <v>49</v>
      </c>
      <c r="B13" s="7">
        <v>56</v>
      </c>
      <c r="C13" s="13">
        <v>165949.0382053761</v>
      </c>
      <c r="D13" s="13">
        <v>2963.3756822388591</v>
      </c>
      <c r="E13" s="13"/>
      <c r="F13" s="13"/>
      <c r="K13" s="22" t="s">
        <v>58</v>
      </c>
      <c r="L13" s="23">
        <v>0.16112517646934182</v>
      </c>
    </row>
    <row r="14" spans="1:15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</row>
    <row r="15" spans="1:15" ht="15" customHeight="1" thickBot="1" x14ac:dyDescent="0.3"/>
    <row r="16" spans="1:15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1338.1450531853895</v>
      </c>
      <c r="C17" s="13">
        <v>95.858747143632229</v>
      </c>
      <c r="D17" s="13">
        <v>13.959550829308755</v>
      </c>
      <c r="E17" s="13">
        <v>6.9723404665911823E-20</v>
      </c>
      <c r="F17" s="13">
        <v>1146.1169076495232</v>
      </c>
      <c r="G17" s="13">
        <v>1530.1731987212559</v>
      </c>
      <c r="H17" s="13">
        <v>1146.1169076495232</v>
      </c>
      <c r="I17" s="13">
        <v>1530.1731987212559</v>
      </c>
    </row>
    <row r="18" spans="1:9" ht="15" customHeight="1" x14ac:dyDescent="0.25">
      <c r="A18" s="7" t="s">
        <v>4</v>
      </c>
      <c r="B18" s="13">
        <v>-44.526933027282482</v>
      </c>
      <c r="C18" s="13">
        <v>12.051333981056198</v>
      </c>
      <c r="D18" s="13">
        <v>-3.6947721386923238</v>
      </c>
      <c r="E18" s="13">
        <v>5.015718341932399E-4</v>
      </c>
      <c r="F18" s="13">
        <v>-68.66865597456929</v>
      </c>
      <c r="G18" s="13">
        <v>-20.385210079995669</v>
      </c>
      <c r="H18" s="13">
        <v>-68.66865597456929</v>
      </c>
      <c r="I18" s="13">
        <v>-20.385210079995669</v>
      </c>
    </row>
    <row r="19" spans="1:9" ht="15" customHeight="1" x14ac:dyDescent="0.25">
      <c r="A19" s="7" t="s">
        <v>8</v>
      </c>
      <c r="B19" s="13">
        <v>1.9896381706208726</v>
      </c>
      <c r="C19" s="13">
        <v>2.1608001904037106</v>
      </c>
      <c r="D19" s="13">
        <v>0.92078766905751741</v>
      </c>
      <c r="E19" s="13">
        <v>0.36111106792096803</v>
      </c>
      <c r="F19" s="13">
        <v>-2.3389647560900775</v>
      </c>
      <c r="G19" s="13">
        <v>6.3182410973318222</v>
      </c>
      <c r="H19" s="13">
        <v>-2.3389647560900775</v>
      </c>
      <c r="I19" s="13">
        <v>6.3182410973318222</v>
      </c>
    </row>
    <row r="20" spans="1:9" ht="15" customHeight="1" thickBot="1" x14ac:dyDescent="0.3">
      <c r="A20" s="24" t="s">
        <v>9</v>
      </c>
      <c r="B20" s="28">
        <v>-2.2815968256370618E-2</v>
      </c>
      <c r="C20" s="28">
        <v>8.0432259065705308E-2</v>
      </c>
      <c r="D20" s="28">
        <v>-0.28366688342959756</v>
      </c>
      <c r="E20" s="28">
        <v>0.77771180882138524</v>
      </c>
      <c r="F20" s="28">
        <v>-0.18394114472571244</v>
      </c>
      <c r="G20" s="28">
        <v>0.13830920821297121</v>
      </c>
      <c r="H20" s="28">
        <v>-0.18394114472571244</v>
      </c>
      <c r="I20" s="28">
        <v>0.13830920821297121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0"/>
  <dimension ref="A1:N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4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4" ht="15" customHeight="1" thickBot="1" x14ac:dyDescent="0.3">
      <c r="A2" s="3" t="s">
        <v>182</v>
      </c>
      <c r="K2" s="3" t="s">
        <v>27</v>
      </c>
      <c r="L2" s="59">
        <v>1.9878642430459414</v>
      </c>
      <c r="M2" s="60">
        <v>-45.232227903792179</v>
      </c>
      <c r="N2" s="69">
        <v>1345.1026501043179</v>
      </c>
    </row>
    <row r="3" spans="1:14" ht="15" customHeight="1" x14ac:dyDescent="0.25">
      <c r="A3" s="18" t="s">
        <v>28</v>
      </c>
      <c r="B3" s="19"/>
      <c r="D3" s="1" t="s">
        <v>68</v>
      </c>
      <c r="K3" s="20" t="s">
        <v>29</v>
      </c>
      <c r="L3" s="58">
        <v>2.1432911622992008</v>
      </c>
      <c r="M3" s="17">
        <v>11.696559264491224</v>
      </c>
      <c r="N3" s="70">
        <v>91.917227311898273</v>
      </c>
    </row>
    <row r="4" spans="1:14" ht="15" customHeight="1" x14ac:dyDescent="0.25">
      <c r="A4" s="7" t="s">
        <v>30</v>
      </c>
      <c r="B4" s="13">
        <v>0.52162215502326781</v>
      </c>
      <c r="D4" s="1" t="s">
        <v>69</v>
      </c>
      <c r="K4" s="3" t="s">
        <v>31</v>
      </c>
      <c r="L4" s="58">
        <v>0.27208967261111805</v>
      </c>
      <c r="M4" s="17">
        <v>53.996018674267894</v>
      </c>
      <c r="N4" s="70" t="e">
        <v>#N/A</v>
      </c>
    </row>
    <row r="5" spans="1:14" ht="15" customHeight="1" x14ac:dyDescent="0.25">
      <c r="A5" s="7" t="s">
        <v>22</v>
      </c>
      <c r="B5" s="13">
        <v>0.27208967261111805</v>
      </c>
      <c r="D5" s="1" t="s">
        <v>70</v>
      </c>
      <c r="K5" s="20" t="s">
        <v>32</v>
      </c>
      <c r="L5" s="58">
        <v>10.653174405745224</v>
      </c>
      <c r="M5" s="21">
        <v>57</v>
      </c>
      <c r="N5" s="70" t="e">
        <v>#N/A</v>
      </c>
    </row>
    <row r="6" spans="1:14" ht="15" customHeight="1" thickBot="1" x14ac:dyDescent="0.3">
      <c r="A6" s="7" t="s">
        <v>33</v>
      </c>
      <c r="B6" s="13">
        <v>0.2465489593694028</v>
      </c>
      <c r="D6" s="1" t="s">
        <v>71</v>
      </c>
      <c r="K6" s="3" t="s">
        <v>34</v>
      </c>
      <c r="L6" s="62">
        <v>62120.152100435836</v>
      </c>
      <c r="M6" s="63">
        <v>166187.49186229758</v>
      </c>
      <c r="N6" s="71" t="e">
        <v>#N/A</v>
      </c>
    </row>
    <row r="7" spans="1:14" ht="15" customHeight="1" x14ac:dyDescent="0.25">
      <c r="A7" s="7" t="s">
        <v>35</v>
      </c>
      <c r="B7" s="13">
        <v>53.996018674267894</v>
      </c>
      <c r="K7" s="22"/>
      <c r="L7" s="23"/>
      <c r="M7" s="23"/>
      <c r="N7" s="14"/>
    </row>
    <row r="8" spans="1:14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4" ht="15" customHeight="1" x14ac:dyDescent="0.25">
      <c r="K9" s="26" t="s">
        <v>38</v>
      </c>
      <c r="L9" s="23">
        <v>2.0024654592910065</v>
      </c>
      <c r="M9" s="23"/>
      <c r="N9" s="14"/>
    </row>
    <row r="10" spans="1:14" ht="15" customHeight="1" thickBot="1" x14ac:dyDescent="0.3">
      <c r="A10" s="1" t="s">
        <v>39</v>
      </c>
      <c r="K10" s="22" t="s">
        <v>40</v>
      </c>
      <c r="L10" s="23">
        <v>184.06107280587622</v>
      </c>
      <c r="M10" s="23"/>
      <c r="N10" s="14"/>
    </row>
    <row r="11" spans="1:14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23.421955919693897</v>
      </c>
      <c r="M11" s="23"/>
      <c r="N11" s="14"/>
    </row>
    <row r="12" spans="1:14" ht="15" customHeight="1" x14ac:dyDescent="0.25">
      <c r="A12" s="7" t="s">
        <v>47</v>
      </c>
      <c r="B12" s="7">
        <v>2</v>
      </c>
      <c r="C12" s="13">
        <v>62120.152100435836</v>
      </c>
      <c r="D12" s="13">
        <v>31060.076050217918</v>
      </c>
      <c r="E12" s="13">
        <v>10.653174405745224</v>
      </c>
      <c r="F12" s="13">
        <v>1.1727882618572066E-4</v>
      </c>
      <c r="K12" s="22" t="s">
        <v>48</v>
      </c>
      <c r="L12" s="23">
        <v>4.2918665217078242</v>
      </c>
    </row>
    <row r="13" spans="1:14" ht="15" customHeight="1" x14ac:dyDescent="0.25">
      <c r="A13" s="7" t="s">
        <v>49</v>
      </c>
      <c r="B13" s="7">
        <v>57</v>
      </c>
      <c r="C13" s="13">
        <v>166187.49186229758</v>
      </c>
      <c r="D13" s="13">
        <v>2915.5700326718875</v>
      </c>
      <c r="E13" s="13"/>
      <c r="F13" s="13"/>
    </row>
    <row r="14" spans="1:14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</row>
    <row r="15" spans="1:14" ht="15" customHeight="1" thickBot="1" x14ac:dyDescent="0.3"/>
    <row r="16" spans="1:14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1345.1026501043179</v>
      </c>
      <c r="C17" s="13">
        <v>91.917227311898273</v>
      </c>
      <c r="D17" s="13">
        <v>14.633847097454826</v>
      </c>
      <c r="E17" s="13">
        <v>5.8531356581879702E-21</v>
      </c>
      <c r="F17" s="13">
        <v>1161.0415772984418</v>
      </c>
      <c r="G17" s="13">
        <v>1529.1637229101941</v>
      </c>
      <c r="H17" s="13">
        <v>1161.0415772984418</v>
      </c>
      <c r="I17" s="13">
        <v>1529.1637229101941</v>
      </c>
    </row>
    <row r="18" spans="1:9" ht="15" customHeight="1" x14ac:dyDescent="0.25">
      <c r="A18" s="7" t="s">
        <v>4</v>
      </c>
      <c r="B18" s="13">
        <v>-45.232227903792179</v>
      </c>
      <c r="C18" s="13">
        <v>11.696559264491224</v>
      </c>
      <c r="D18" s="13">
        <v>-3.8671396332004724</v>
      </c>
      <c r="E18" s="13">
        <v>2.8499712912035004E-4</v>
      </c>
      <c r="F18" s="13">
        <v>-68.654183823486079</v>
      </c>
      <c r="G18" s="13">
        <v>-21.810271984098282</v>
      </c>
      <c r="H18" s="13">
        <v>-68.654183823486079</v>
      </c>
      <c r="I18" s="13">
        <v>-21.810271984098282</v>
      </c>
    </row>
    <row r="19" spans="1:9" ht="15" customHeight="1" thickBot="1" x14ac:dyDescent="0.3">
      <c r="A19" s="24" t="s">
        <v>8</v>
      </c>
      <c r="B19" s="28">
        <v>1.9878642430459414</v>
      </c>
      <c r="C19" s="28">
        <v>2.1432911622992008</v>
      </c>
      <c r="D19" s="28">
        <v>0.92748212562658716</v>
      </c>
      <c r="E19" s="28">
        <v>0.35758706748482461</v>
      </c>
      <c r="F19" s="28">
        <v>-2.3040022786618826</v>
      </c>
      <c r="G19" s="28">
        <v>6.2797307647537659</v>
      </c>
      <c r="H19" s="28">
        <v>-2.3040022786618826</v>
      </c>
      <c r="I19" s="28">
        <v>6.2797307647537659</v>
      </c>
    </row>
    <row r="20" spans="1:9" ht="15" customHeight="1" x14ac:dyDescent="0.25"/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9"/>
  <dimension ref="A1:O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5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5" ht="15" customHeight="1" thickBot="1" x14ac:dyDescent="0.3">
      <c r="K2" s="3" t="s">
        <v>74</v>
      </c>
      <c r="L2" s="59">
        <v>-3.6728079347894023E-2</v>
      </c>
      <c r="M2" s="60">
        <v>3.9290521898478556</v>
      </c>
      <c r="N2" s="60">
        <v>-27.800263358845289</v>
      </c>
      <c r="O2" s="66">
        <v>1200.1722982342196</v>
      </c>
    </row>
    <row r="3" spans="1:15" ht="15" customHeight="1" x14ac:dyDescent="0.25">
      <c r="A3" s="18" t="s">
        <v>28</v>
      </c>
      <c r="B3" s="19"/>
      <c r="D3" s="1" t="s">
        <v>68</v>
      </c>
      <c r="K3" s="20" t="s">
        <v>75</v>
      </c>
      <c r="L3" s="58">
        <v>6.2235170636642814E-2</v>
      </c>
      <c r="M3" s="17">
        <v>0.62853752126341811</v>
      </c>
      <c r="N3" s="17">
        <v>6.9221274546512346</v>
      </c>
      <c r="O3" s="67">
        <v>77.424153053385552</v>
      </c>
    </row>
    <row r="4" spans="1:15" ht="15" customHeight="1" x14ac:dyDescent="0.25">
      <c r="A4" s="7" t="s">
        <v>30</v>
      </c>
      <c r="B4" s="13">
        <v>0.75192656096966115</v>
      </c>
      <c r="D4" s="1" t="s">
        <v>69</v>
      </c>
      <c r="K4" s="3" t="s">
        <v>31</v>
      </c>
      <c r="L4" s="58">
        <v>0.5653935530916615</v>
      </c>
      <c r="M4" s="17">
        <v>42.093427961894129</v>
      </c>
      <c r="N4" s="17" t="e">
        <v>#N/A</v>
      </c>
      <c r="O4" s="67" t="e">
        <v>#N/A</v>
      </c>
    </row>
    <row r="5" spans="1:15" ht="15" customHeight="1" x14ac:dyDescent="0.25">
      <c r="A5" s="7" t="s">
        <v>22</v>
      </c>
      <c r="B5" s="13">
        <v>0.5653935530916615</v>
      </c>
      <c r="D5" s="1" t="s">
        <v>70</v>
      </c>
      <c r="K5" s="20" t="s">
        <v>32</v>
      </c>
      <c r="L5" s="58">
        <v>24.284069106941399</v>
      </c>
      <c r="M5" s="21">
        <v>56</v>
      </c>
      <c r="N5" s="17" t="e">
        <v>#N/A</v>
      </c>
      <c r="O5" s="67" t="e">
        <v>#N/A</v>
      </c>
    </row>
    <row r="6" spans="1:15" ht="15" customHeight="1" thickBot="1" x14ac:dyDescent="0.3">
      <c r="A6" s="7" t="s">
        <v>33</v>
      </c>
      <c r="B6" s="13">
        <v>0.54211106486442917</v>
      </c>
      <c r="D6" s="1" t="s">
        <v>71</v>
      </c>
      <c r="K6" s="3" t="s">
        <v>34</v>
      </c>
      <c r="L6" s="62">
        <v>129083.67001807588</v>
      </c>
      <c r="M6" s="63">
        <v>99223.97394465754</v>
      </c>
      <c r="N6" s="64" t="e">
        <v>#N/A</v>
      </c>
      <c r="O6" s="68" t="e">
        <v>#N/A</v>
      </c>
    </row>
    <row r="7" spans="1:15" ht="15" customHeight="1" x14ac:dyDescent="0.25">
      <c r="A7" s="7" t="s">
        <v>35</v>
      </c>
      <c r="B7" s="13">
        <v>42.093427961894129</v>
      </c>
      <c r="K7" s="22"/>
      <c r="L7" s="23"/>
      <c r="M7" s="23"/>
      <c r="N7" s="14"/>
    </row>
    <row r="8" spans="1:15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5" ht="15" customHeight="1" x14ac:dyDescent="0.25">
      <c r="K9" s="26" t="s">
        <v>38</v>
      </c>
      <c r="L9" s="23">
        <v>2.0032407188478727</v>
      </c>
      <c r="M9" s="23"/>
      <c r="N9" s="14"/>
    </row>
    <row r="10" spans="1:15" ht="15" customHeight="1" thickBot="1" x14ac:dyDescent="0.3">
      <c r="A10" s="1" t="s">
        <v>39</v>
      </c>
      <c r="K10" s="22" t="s">
        <v>40</v>
      </c>
      <c r="L10" s="23">
        <v>155.09921601885179</v>
      </c>
      <c r="M10" s="23"/>
      <c r="N10" s="14"/>
    </row>
    <row r="11" spans="1:15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13.866687578212135</v>
      </c>
      <c r="M11" s="23"/>
      <c r="N11" s="14"/>
    </row>
    <row r="12" spans="1:15" ht="15" customHeight="1" x14ac:dyDescent="0.25">
      <c r="A12" s="7" t="s">
        <v>47</v>
      </c>
      <c r="B12" s="7">
        <v>3</v>
      </c>
      <c r="C12" s="13">
        <v>129083.67001807588</v>
      </c>
      <c r="D12" s="13">
        <v>43027.890006025293</v>
      </c>
      <c r="E12" s="13">
        <v>24.284069106941399</v>
      </c>
      <c r="F12" s="13">
        <v>3.3907668941079028E-10</v>
      </c>
      <c r="K12" s="22" t="s">
        <v>48</v>
      </c>
      <c r="L12" s="23">
        <v>1.2591119559185897</v>
      </c>
    </row>
    <row r="13" spans="1:15" ht="15" customHeight="1" x14ac:dyDescent="0.25">
      <c r="A13" s="7" t="s">
        <v>49</v>
      </c>
      <c r="B13" s="7">
        <v>56</v>
      </c>
      <c r="C13" s="13">
        <v>99223.97394465754</v>
      </c>
      <c r="D13" s="13">
        <v>1771.8566775831703</v>
      </c>
      <c r="E13" s="13"/>
      <c r="F13" s="13"/>
      <c r="K13" s="22" t="s">
        <v>58</v>
      </c>
      <c r="L13" s="23">
        <v>0.12467202796376838</v>
      </c>
    </row>
    <row r="14" spans="1:15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</row>
    <row r="15" spans="1:15" ht="15" customHeight="1" thickBot="1" x14ac:dyDescent="0.3"/>
    <row r="16" spans="1:15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1200.1722982342196</v>
      </c>
      <c r="C17" s="13">
        <v>77.424153053385552</v>
      </c>
      <c r="D17" s="13">
        <v>15.501264797907135</v>
      </c>
      <c r="E17" s="13">
        <v>6.4698009771947705E-22</v>
      </c>
      <c r="F17" s="13">
        <v>1045.0730822153678</v>
      </c>
      <c r="G17" s="13">
        <v>1355.2715142530715</v>
      </c>
      <c r="H17" s="13">
        <v>1045.0730822153678</v>
      </c>
      <c r="I17" s="13">
        <v>1355.2715142530715</v>
      </c>
    </row>
    <row r="18" spans="1:9" ht="15" customHeight="1" x14ac:dyDescent="0.25">
      <c r="A18" s="7" t="s">
        <v>4</v>
      </c>
      <c r="B18" s="13">
        <v>-27.800263358845289</v>
      </c>
      <c r="C18" s="13">
        <v>6.9221274546512346</v>
      </c>
      <c r="D18" s="13">
        <v>-4.0161443921644722</v>
      </c>
      <c r="E18" s="13">
        <v>1.7793282063551983E-4</v>
      </c>
      <c r="F18" s="13">
        <v>-41.666950937057422</v>
      </c>
      <c r="G18" s="13">
        <v>-13.933575780633154</v>
      </c>
      <c r="H18" s="13">
        <v>-41.666950937057422</v>
      </c>
      <c r="I18" s="13">
        <v>-13.933575780633154</v>
      </c>
    </row>
    <row r="19" spans="1:9" ht="15" customHeight="1" x14ac:dyDescent="0.25">
      <c r="A19" s="7" t="s">
        <v>7</v>
      </c>
      <c r="B19" s="13">
        <v>3.9290521898478556</v>
      </c>
      <c r="C19" s="13">
        <v>0.62853752126341811</v>
      </c>
      <c r="D19" s="13">
        <v>6.2511020534622981</v>
      </c>
      <c r="E19" s="13">
        <v>5.9166250279414102E-8</v>
      </c>
      <c r="F19" s="13">
        <v>2.6699402339292657</v>
      </c>
      <c r="G19" s="13">
        <v>5.1881641457664456</v>
      </c>
      <c r="H19" s="13">
        <v>2.6699402339292657</v>
      </c>
      <c r="I19" s="13">
        <v>5.1881641457664456</v>
      </c>
    </row>
    <row r="20" spans="1:9" ht="15" customHeight="1" thickBot="1" x14ac:dyDescent="0.3">
      <c r="A20" s="24" t="s">
        <v>9</v>
      </c>
      <c r="B20" s="28">
        <v>-3.6728079347894023E-2</v>
      </c>
      <c r="C20" s="28">
        <v>6.2235170636642814E-2</v>
      </c>
      <c r="D20" s="28">
        <v>-0.59014989389728245</v>
      </c>
      <c r="E20" s="28">
        <v>0.55746415057851229</v>
      </c>
      <c r="F20" s="28">
        <v>-0.16140010731166241</v>
      </c>
      <c r="G20" s="28">
        <v>8.7943948615874346E-2</v>
      </c>
      <c r="H20" s="28">
        <v>-0.16140010731166241</v>
      </c>
      <c r="I20" s="28">
        <v>8.7943948615874346E-2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8"/>
  <dimension ref="A1:P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6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6" ht="15" customHeight="1" thickBot="1" x14ac:dyDescent="0.3">
      <c r="K2" s="3" t="s">
        <v>77</v>
      </c>
      <c r="L2" s="59">
        <v>-3.6754596466884192E-2</v>
      </c>
      <c r="M2" s="60">
        <v>-0.15658739080455553</v>
      </c>
      <c r="N2" s="60">
        <v>3.9411193169857137</v>
      </c>
      <c r="O2" s="61">
        <v>-27.171936283776851</v>
      </c>
      <c r="P2" s="66">
        <v>1200.3510306182213</v>
      </c>
    </row>
    <row r="3" spans="1:16" ht="15" customHeight="1" x14ac:dyDescent="0.25">
      <c r="A3" s="18" t="s">
        <v>28</v>
      </c>
      <c r="B3" s="19"/>
      <c r="D3" s="1" t="s">
        <v>68</v>
      </c>
      <c r="K3" s="20" t="s">
        <v>78</v>
      </c>
      <c r="L3" s="58">
        <v>6.2794355593406084E-2</v>
      </c>
      <c r="M3" s="17">
        <v>1.7223651972450629</v>
      </c>
      <c r="N3" s="17">
        <v>0.64791927793548498</v>
      </c>
      <c r="O3" s="57">
        <v>9.8257096076310546</v>
      </c>
      <c r="P3" s="67">
        <v>78.143702422553318</v>
      </c>
    </row>
    <row r="4" spans="1:16" ht="15" customHeight="1" x14ac:dyDescent="0.25">
      <c r="A4" s="7" t="s">
        <v>30</v>
      </c>
      <c r="B4" s="13">
        <v>0.75196998332180631</v>
      </c>
      <c r="D4" s="1" t="s">
        <v>69</v>
      </c>
      <c r="K4" s="3" t="s">
        <v>31</v>
      </c>
      <c r="L4" s="58">
        <v>0.56545885581699762</v>
      </c>
      <c r="M4" s="17">
        <v>42.471180567381474</v>
      </c>
      <c r="N4" s="17" t="e">
        <v>#N/A</v>
      </c>
      <c r="O4" s="57" t="e">
        <v>#N/A</v>
      </c>
      <c r="P4" s="67" t="e">
        <v>#N/A</v>
      </c>
    </row>
    <row r="5" spans="1:16" ht="15" customHeight="1" x14ac:dyDescent="0.25">
      <c r="A5" s="7" t="s">
        <v>22</v>
      </c>
      <c r="B5" s="13">
        <v>0.56545885581699762</v>
      </c>
      <c r="D5" s="1" t="s">
        <v>70</v>
      </c>
      <c r="K5" s="20" t="s">
        <v>32</v>
      </c>
      <c r="L5" s="58">
        <v>17.892573284635471</v>
      </c>
      <c r="M5" s="21">
        <v>55</v>
      </c>
      <c r="N5" s="17" t="e">
        <v>#N/A</v>
      </c>
      <c r="O5" s="57" t="e">
        <v>#N/A</v>
      </c>
      <c r="P5" s="67" t="e">
        <v>#N/A</v>
      </c>
    </row>
    <row r="6" spans="1:16" ht="15" customHeight="1" thickBot="1" x14ac:dyDescent="0.3">
      <c r="A6" s="7" t="s">
        <v>33</v>
      </c>
      <c r="B6" s="13">
        <v>0.53385586351277925</v>
      </c>
      <c r="D6" s="1" t="s">
        <v>71</v>
      </c>
      <c r="K6" s="3" t="s">
        <v>34</v>
      </c>
      <c r="L6" s="62">
        <v>129098.57912944171</v>
      </c>
      <c r="M6" s="63">
        <v>99209.064833291704</v>
      </c>
      <c r="N6" s="64" t="e">
        <v>#N/A</v>
      </c>
      <c r="O6" s="65" t="e">
        <v>#N/A</v>
      </c>
      <c r="P6" s="68" t="e">
        <v>#N/A</v>
      </c>
    </row>
    <row r="7" spans="1:16" ht="15" customHeight="1" x14ac:dyDescent="0.25">
      <c r="A7" s="7" t="s">
        <v>35</v>
      </c>
      <c r="B7" s="13">
        <v>42.471180567381474</v>
      </c>
      <c r="K7" s="22"/>
      <c r="L7" s="23"/>
      <c r="M7" s="23"/>
      <c r="N7" s="14"/>
    </row>
    <row r="8" spans="1:16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6" ht="15" customHeight="1" x14ac:dyDescent="0.25">
      <c r="K9" s="26" t="s">
        <v>38</v>
      </c>
      <c r="L9" s="23">
        <v>2.0040447832891455</v>
      </c>
      <c r="M9" s="23"/>
      <c r="N9" s="14"/>
    </row>
    <row r="10" spans="1:16" ht="15" customHeight="1" thickBot="1" x14ac:dyDescent="0.3">
      <c r="A10" s="1" t="s">
        <v>39</v>
      </c>
      <c r="K10" s="22" t="s">
        <v>40</v>
      </c>
      <c r="L10" s="23">
        <v>156.60347918681734</v>
      </c>
      <c r="M10" s="23"/>
      <c r="N10" s="14"/>
    </row>
    <row r="11" spans="1:16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19.69116208128705</v>
      </c>
      <c r="M11" s="23"/>
      <c r="N11" s="14"/>
    </row>
    <row r="12" spans="1:16" ht="15" customHeight="1" x14ac:dyDescent="0.25">
      <c r="A12" s="7" t="s">
        <v>47</v>
      </c>
      <c r="B12" s="7">
        <v>4</v>
      </c>
      <c r="C12" s="13">
        <v>129098.57912944171</v>
      </c>
      <c r="D12" s="13">
        <v>32274.644782360429</v>
      </c>
      <c r="E12" s="13">
        <v>17.892573284635471</v>
      </c>
      <c r="F12" s="13">
        <v>1.8392931630469053E-9</v>
      </c>
      <c r="K12" s="22" t="s">
        <v>48</v>
      </c>
      <c r="L12" s="23">
        <v>1.2984592489390787</v>
      </c>
    </row>
    <row r="13" spans="1:16" ht="15" customHeight="1" x14ac:dyDescent="0.25">
      <c r="A13" s="7" t="s">
        <v>49</v>
      </c>
      <c r="B13" s="7">
        <v>55</v>
      </c>
      <c r="C13" s="13">
        <v>99209.064833291704</v>
      </c>
      <c r="D13" s="13">
        <v>1803.8011787871219</v>
      </c>
      <c r="E13" s="13"/>
      <c r="F13" s="13"/>
      <c r="K13" s="22" t="s">
        <v>58</v>
      </c>
      <c r="L13" s="23">
        <v>3.4516969884577482</v>
      </c>
    </row>
    <row r="14" spans="1:16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  <c r="K14" s="22" t="s">
        <v>61</v>
      </c>
      <c r="L14" s="23">
        <v>0.12584270074696904</v>
      </c>
    </row>
    <row r="15" spans="1:16" ht="15" customHeight="1" thickBot="1" x14ac:dyDescent="0.3"/>
    <row r="16" spans="1:16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1200.3510306182213</v>
      </c>
      <c r="C17" s="13">
        <v>78.143702422553318</v>
      </c>
      <c r="D17" s="13">
        <v>15.360815950688611</v>
      </c>
      <c r="E17" s="13">
        <v>1.5076540406669077E-21</v>
      </c>
      <c r="F17" s="13">
        <v>1043.747551431404</v>
      </c>
      <c r="G17" s="13">
        <v>1356.9545098050387</v>
      </c>
      <c r="H17" s="13">
        <v>1043.747551431404</v>
      </c>
      <c r="I17" s="13">
        <v>1356.9545098050387</v>
      </c>
    </row>
    <row r="18" spans="1:9" ht="15" customHeight="1" x14ac:dyDescent="0.25">
      <c r="A18" s="7" t="s">
        <v>4</v>
      </c>
      <c r="B18" s="13">
        <v>-27.171936283776851</v>
      </c>
      <c r="C18" s="13">
        <v>9.8257096076310546</v>
      </c>
      <c r="D18" s="13">
        <v>-2.7653917496883884</v>
      </c>
      <c r="E18" s="13">
        <v>7.7243360623596409E-3</v>
      </c>
      <c r="F18" s="13">
        <v>-46.863098365063905</v>
      </c>
      <c r="G18" s="13">
        <v>-7.4807742024898012</v>
      </c>
      <c r="H18" s="13">
        <v>-46.863098365063905</v>
      </c>
      <c r="I18" s="13">
        <v>-7.4807742024898012</v>
      </c>
    </row>
    <row r="19" spans="1:9" ht="15" customHeight="1" x14ac:dyDescent="0.25">
      <c r="A19" s="7" t="s">
        <v>7</v>
      </c>
      <c r="B19" s="13">
        <v>3.9411193169857137</v>
      </c>
      <c r="C19" s="13">
        <v>0.64791927793548498</v>
      </c>
      <c r="D19" s="13">
        <v>6.0827319871444558</v>
      </c>
      <c r="E19" s="13">
        <v>1.1823491163129071E-7</v>
      </c>
      <c r="F19" s="13">
        <v>2.6426600680466352</v>
      </c>
      <c r="G19" s="13">
        <v>5.2395785659247922</v>
      </c>
      <c r="H19" s="13">
        <v>2.6426600680466352</v>
      </c>
      <c r="I19" s="13">
        <v>5.2395785659247922</v>
      </c>
    </row>
    <row r="20" spans="1:9" ht="15" customHeight="1" x14ac:dyDescent="0.25">
      <c r="A20" s="7" t="s">
        <v>8</v>
      </c>
      <c r="B20" s="13">
        <v>-0.15658739080455553</v>
      </c>
      <c r="C20" s="13">
        <v>1.7223651972450629</v>
      </c>
      <c r="D20" s="13">
        <v>-9.0914163299989068E-2</v>
      </c>
      <c r="E20" s="13">
        <v>0.92789109951118021</v>
      </c>
      <c r="F20" s="13">
        <v>-3.6082843792623036</v>
      </c>
      <c r="G20" s="13">
        <v>3.2951095976531928</v>
      </c>
      <c r="H20" s="13">
        <v>-3.6082843792623036</v>
      </c>
      <c r="I20" s="13">
        <v>3.2951095976531928</v>
      </c>
    </row>
    <row r="21" spans="1:9" ht="15" customHeight="1" thickBot="1" x14ac:dyDescent="0.3">
      <c r="A21" s="24" t="s">
        <v>9</v>
      </c>
      <c r="B21" s="28">
        <v>-3.6754596466884192E-2</v>
      </c>
      <c r="C21" s="28">
        <v>6.2794355593406084E-2</v>
      </c>
      <c r="D21" s="28">
        <v>-0.58531688269675819</v>
      </c>
      <c r="E21" s="28">
        <v>0.56072861288028419</v>
      </c>
      <c r="F21" s="28">
        <v>-0.16259729721385324</v>
      </c>
      <c r="G21" s="28">
        <v>8.9088104280084845E-2</v>
      </c>
      <c r="H21" s="28">
        <v>-0.16259729721385324</v>
      </c>
      <c r="I21" s="28">
        <v>8.9088104280084845E-2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7"/>
  <dimension ref="A1:O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5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5" ht="15" customHeight="1" thickBot="1" x14ac:dyDescent="0.3">
      <c r="K2" s="3" t="s">
        <v>74</v>
      </c>
      <c r="L2" s="59">
        <v>-0.1519047539858113</v>
      </c>
      <c r="M2" s="60">
        <v>3.9272800624278643</v>
      </c>
      <c r="N2" s="60">
        <v>-28.367535830655168</v>
      </c>
      <c r="O2" s="66">
        <v>1212.0280697456269</v>
      </c>
    </row>
    <row r="3" spans="1:15" ht="15" customHeight="1" x14ac:dyDescent="0.25">
      <c r="A3" s="18" t="s">
        <v>28</v>
      </c>
      <c r="B3" s="19"/>
      <c r="D3" s="1" t="s">
        <v>68</v>
      </c>
      <c r="K3" s="20" t="s">
        <v>75</v>
      </c>
      <c r="L3" s="58">
        <v>1.7122071483761123</v>
      </c>
      <c r="M3" s="17">
        <v>0.64367595643568809</v>
      </c>
      <c r="N3" s="17">
        <v>9.5544621228991016</v>
      </c>
      <c r="O3" s="67">
        <v>75.109417181459463</v>
      </c>
    </row>
    <row r="4" spans="1:15" ht="15" customHeight="1" x14ac:dyDescent="0.25">
      <c r="A4" s="7" t="s">
        <v>30</v>
      </c>
      <c r="B4" s="13">
        <v>0.75016804270056825</v>
      </c>
      <c r="D4" s="1" t="s">
        <v>69</v>
      </c>
      <c r="K4" s="3" t="s">
        <v>31</v>
      </c>
      <c r="L4" s="58">
        <v>0.56275209228920164</v>
      </c>
      <c r="M4" s="17">
        <v>42.221152374196592</v>
      </c>
      <c r="N4" s="17" t="e">
        <v>#N/A</v>
      </c>
      <c r="O4" s="67" t="e">
        <v>#N/A</v>
      </c>
    </row>
    <row r="5" spans="1:15" ht="15" customHeight="1" x14ac:dyDescent="0.25">
      <c r="A5" s="7" t="s">
        <v>22</v>
      </c>
      <c r="B5" s="13">
        <v>0.56275209228920164</v>
      </c>
      <c r="D5" s="1" t="s">
        <v>70</v>
      </c>
      <c r="K5" s="20" t="s">
        <v>32</v>
      </c>
      <c r="L5" s="58">
        <v>24.024599174708271</v>
      </c>
      <c r="M5" s="21">
        <v>56</v>
      </c>
      <c r="N5" s="17" t="e">
        <v>#N/A</v>
      </c>
      <c r="O5" s="67" t="e">
        <v>#N/A</v>
      </c>
    </row>
    <row r="6" spans="1:15" ht="15" customHeight="1" thickBot="1" x14ac:dyDescent="0.3">
      <c r="A6" s="7" t="s">
        <v>33</v>
      </c>
      <c r="B6" s="13">
        <v>0.53932809723326602</v>
      </c>
      <c r="D6" s="1" t="s">
        <v>71</v>
      </c>
      <c r="K6" s="3" t="s">
        <v>34</v>
      </c>
      <c r="L6" s="62">
        <v>128480.60432564635</v>
      </c>
      <c r="M6" s="63">
        <v>99827.039637087073</v>
      </c>
      <c r="N6" s="64" t="e">
        <v>#N/A</v>
      </c>
      <c r="O6" s="68" t="e">
        <v>#N/A</v>
      </c>
    </row>
    <row r="7" spans="1:15" ht="15" customHeight="1" x14ac:dyDescent="0.25">
      <c r="A7" s="7" t="s">
        <v>35</v>
      </c>
      <c r="B7" s="13">
        <v>42.221152374196592</v>
      </c>
      <c r="K7" s="22"/>
      <c r="L7" s="23"/>
      <c r="M7" s="23"/>
      <c r="N7" s="14"/>
    </row>
    <row r="8" spans="1:15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5" ht="15" customHeight="1" x14ac:dyDescent="0.25">
      <c r="K9" s="26" t="s">
        <v>38</v>
      </c>
      <c r="L9" s="23">
        <v>2.0032407188478727</v>
      </c>
      <c r="M9" s="23"/>
      <c r="N9" s="14"/>
    </row>
    <row r="10" spans="1:15" ht="15" customHeight="1" thickBot="1" x14ac:dyDescent="0.3">
      <c r="A10" s="1" t="s">
        <v>39</v>
      </c>
      <c r="K10" s="22" t="s">
        <v>40</v>
      </c>
      <c r="L10" s="23">
        <v>150.46224286683162</v>
      </c>
      <c r="M10" s="23"/>
      <c r="N10" s="14"/>
    </row>
    <row r="11" spans="1:15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19.139887571281168</v>
      </c>
      <c r="M11" s="23"/>
      <c r="N11" s="14"/>
    </row>
    <row r="12" spans="1:15" ht="15" customHeight="1" x14ac:dyDescent="0.25">
      <c r="A12" s="7" t="s">
        <v>47</v>
      </c>
      <c r="B12" s="7">
        <v>3</v>
      </c>
      <c r="C12" s="13">
        <v>128480.60432564635</v>
      </c>
      <c r="D12" s="13">
        <v>42826.868108548784</v>
      </c>
      <c r="E12" s="13">
        <v>24.024599174708271</v>
      </c>
      <c r="F12" s="13">
        <v>4.008898345241981E-10</v>
      </c>
      <c r="K12" s="22" t="s">
        <v>48</v>
      </c>
      <c r="L12" s="23">
        <v>1.2894378856753197</v>
      </c>
    </row>
    <row r="13" spans="1:15" ht="15" customHeight="1" x14ac:dyDescent="0.25">
      <c r="A13" s="7" t="s">
        <v>49</v>
      </c>
      <c r="B13" s="7">
        <v>56</v>
      </c>
      <c r="C13" s="13">
        <v>99827.039637087073</v>
      </c>
      <c r="D13" s="13">
        <v>1782.6257078051262</v>
      </c>
      <c r="E13" s="13"/>
      <c r="F13" s="13"/>
      <c r="K13" s="22" t="s">
        <v>58</v>
      </c>
      <c r="L13" s="23">
        <v>3.4299630787294295</v>
      </c>
    </row>
    <row r="14" spans="1:15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</row>
    <row r="15" spans="1:15" ht="15" customHeight="1" thickBot="1" x14ac:dyDescent="0.3"/>
    <row r="16" spans="1:15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1212.0280697456269</v>
      </c>
      <c r="C17" s="13">
        <v>75.109417181459463</v>
      </c>
      <c r="D17" s="13">
        <v>16.136832307158581</v>
      </c>
      <c r="E17" s="13">
        <v>1.0217727262746728E-22</v>
      </c>
      <c r="F17" s="13">
        <v>1061.5658268787952</v>
      </c>
      <c r="G17" s="13">
        <v>1362.4903126124586</v>
      </c>
      <c r="H17" s="13">
        <v>1061.5658268787952</v>
      </c>
      <c r="I17" s="13">
        <v>1362.4903126124586</v>
      </c>
    </row>
    <row r="18" spans="1:9" ht="15" customHeight="1" x14ac:dyDescent="0.25">
      <c r="A18" s="7" t="s">
        <v>4</v>
      </c>
      <c r="B18" s="13">
        <v>-28.367535830655168</v>
      </c>
      <c r="C18" s="13">
        <v>9.5544621228991016</v>
      </c>
      <c r="D18" s="13">
        <v>-2.9690353539281844</v>
      </c>
      <c r="E18" s="13">
        <v>4.3908865221847651E-3</v>
      </c>
      <c r="F18" s="13">
        <v>-47.507423401936336</v>
      </c>
      <c r="G18" s="13">
        <v>-9.2276482593739999</v>
      </c>
      <c r="H18" s="13">
        <v>-47.507423401936336</v>
      </c>
      <c r="I18" s="13">
        <v>-9.2276482593739999</v>
      </c>
    </row>
    <row r="19" spans="1:9" ht="15" customHeight="1" x14ac:dyDescent="0.25">
      <c r="A19" s="7" t="s">
        <v>7</v>
      </c>
      <c r="B19" s="13">
        <v>3.9272800624278643</v>
      </c>
      <c r="C19" s="13">
        <v>0.64367595643568809</v>
      </c>
      <c r="D19" s="13">
        <v>6.1013309929656394</v>
      </c>
      <c r="E19" s="13">
        <v>1.0394730326767245E-7</v>
      </c>
      <c r="F19" s="13">
        <v>2.6378421767525446</v>
      </c>
      <c r="G19" s="13">
        <v>5.2167179481031845</v>
      </c>
      <c r="H19" s="13">
        <v>2.6378421767525446</v>
      </c>
      <c r="I19" s="13">
        <v>5.2167179481031845</v>
      </c>
    </row>
    <row r="20" spans="1:9" ht="15" customHeight="1" thickBot="1" x14ac:dyDescent="0.3">
      <c r="A20" s="24" t="s">
        <v>8</v>
      </c>
      <c r="B20" s="28">
        <v>-0.1519047539858113</v>
      </c>
      <c r="C20" s="28">
        <v>1.7122071483761123</v>
      </c>
      <c r="D20" s="28">
        <v>-8.8718677602695722E-2</v>
      </c>
      <c r="E20" s="28">
        <v>0.9296220118404549</v>
      </c>
      <c r="F20" s="28">
        <v>-3.5818678327152407</v>
      </c>
      <c r="G20" s="28">
        <v>3.2780583247436184</v>
      </c>
      <c r="H20" s="28">
        <v>-3.5818678327152407</v>
      </c>
      <c r="I20" s="28">
        <v>3.2780583247436184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6"/>
  <dimension ref="A1:N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4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4" ht="15" customHeight="1" thickBot="1" x14ac:dyDescent="0.3">
      <c r="A2" s="3" t="s">
        <v>177</v>
      </c>
      <c r="K2" s="3" t="s">
        <v>27</v>
      </c>
      <c r="L2" s="59">
        <v>3.9155832279054406</v>
      </c>
      <c r="M2" s="60">
        <v>-28.97624956811752</v>
      </c>
      <c r="N2" s="69">
        <v>1211.8465056789057</v>
      </c>
    </row>
    <row r="3" spans="1:14" ht="15" customHeight="1" x14ac:dyDescent="0.25">
      <c r="A3" s="18" t="s">
        <v>28</v>
      </c>
      <c r="B3" s="19"/>
      <c r="D3" s="1" t="s">
        <v>68</v>
      </c>
      <c r="K3" s="20" t="s">
        <v>29</v>
      </c>
      <c r="L3" s="58">
        <v>0.6245217995682617</v>
      </c>
      <c r="M3" s="17">
        <v>6.591098256853078</v>
      </c>
      <c r="N3" s="70">
        <v>74.425236835212573</v>
      </c>
    </row>
    <row r="4" spans="1:14" ht="15" customHeight="1" x14ac:dyDescent="0.25">
      <c r="A4" s="7" t="s">
        <v>30</v>
      </c>
      <c r="B4" s="13">
        <v>0.75012707957042168</v>
      </c>
      <c r="D4" s="1" t="s">
        <v>69</v>
      </c>
      <c r="K4" s="3" t="s">
        <v>31</v>
      </c>
      <c r="L4" s="58">
        <v>0.56269063550484977</v>
      </c>
      <c r="M4" s="17">
        <v>41.852093512944847</v>
      </c>
      <c r="N4" s="70" t="e">
        <v>#N/A</v>
      </c>
    </row>
    <row r="5" spans="1:14" ht="15" customHeight="1" x14ac:dyDescent="0.25">
      <c r="A5" s="7" t="s">
        <v>22</v>
      </c>
      <c r="B5" s="13">
        <v>0.56269063550484977</v>
      </c>
      <c r="D5" s="1" t="s">
        <v>70</v>
      </c>
      <c r="K5" s="20" t="s">
        <v>32</v>
      </c>
      <c r="L5" s="58">
        <v>36.671254754404117</v>
      </c>
      <c r="M5" s="21">
        <v>57</v>
      </c>
      <c r="N5" s="70" t="e">
        <v>#N/A</v>
      </c>
    </row>
    <row r="6" spans="1:14" ht="15" customHeight="1" thickBot="1" x14ac:dyDescent="0.3">
      <c r="A6" s="7" t="s">
        <v>33</v>
      </c>
      <c r="B6" s="13">
        <v>0.54734644727694981</v>
      </c>
      <c r="D6" s="1" t="s">
        <v>71</v>
      </c>
      <c r="K6" s="3" t="s">
        <v>34</v>
      </c>
      <c r="L6" s="62">
        <v>128466.57327200545</v>
      </c>
      <c r="M6" s="63">
        <v>99841.070690727967</v>
      </c>
      <c r="N6" s="71" t="e">
        <v>#N/A</v>
      </c>
    </row>
    <row r="7" spans="1:14" ht="15" customHeight="1" x14ac:dyDescent="0.25">
      <c r="A7" s="7" t="s">
        <v>35</v>
      </c>
      <c r="B7" s="13">
        <v>41.852093512944847</v>
      </c>
      <c r="K7" s="22"/>
      <c r="L7" s="23"/>
      <c r="M7" s="23"/>
      <c r="N7" s="14"/>
    </row>
    <row r="8" spans="1:14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4" ht="15" customHeight="1" x14ac:dyDescent="0.25">
      <c r="K9" s="26" t="s">
        <v>38</v>
      </c>
      <c r="L9" s="23">
        <v>2.0024654592910065</v>
      </c>
      <c r="M9" s="23"/>
      <c r="N9" s="14"/>
    </row>
    <row r="10" spans="1:14" ht="15" customHeight="1" thickBot="1" x14ac:dyDescent="0.3">
      <c r="A10" s="1" t="s">
        <v>39</v>
      </c>
      <c r="K10" s="22" t="s">
        <v>40</v>
      </c>
      <c r="L10" s="23">
        <v>149.03396606206587</v>
      </c>
      <c r="M10" s="23"/>
      <c r="N10" s="14"/>
    </row>
    <row r="11" spans="1:14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13.198446598141452</v>
      </c>
      <c r="M11" s="23"/>
      <c r="N11" s="14"/>
    </row>
    <row r="12" spans="1:14" ht="15" customHeight="1" x14ac:dyDescent="0.25">
      <c r="A12" s="7" t="s">
        <v>47</v>
      </c>
      <c r="B12" s="7">
        <v>2</v>
      </c>
      <c r="C12" s="13">
        <v>128466.57327200545</v>
      </c>
      <c r="D12" s="13">
        <v>64233.286636002726</v>
      </c>
      <c r="E12" s="13">
        <v>36.671254754404117</v>
      </c>
      <c r="F12" s="13">
        <v>5.7873554294929147E-11</v>
      </c>
      <c r="K12" s="22" t="s">
        <v>48</v>
      </c>
      <c r="L12" s="23">
        <v>1.2505833322097051</v>
      </c>
    </row>
    <row r="13" spans="1:14" ht="15" customHeight="1" x14ac:dyDescent="0.25">
      <c r="A13" s="7" t="s">
        <v>49</v>
      </c>
      <c r="B13" s="7">
        <v>57</v>
      </c>
      <c r="C13" s="13">
        <v>99841.070690727967</v>
      </c>
      <c r="D13" s="13">
        <v>1751.5977314162801</v>
      </c>
      <c r="E13" s="13"/>
      <c r="F13" s="13"/>
    </row>
    <row r="14" spans="1:14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</row>
    <row r="15" spans="1:14" ht="15" customHeight="1" thickBot="1" x14ac:dyDescent="0.3"/>
    <row r="16" spans="1:14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1211.8465056789057</v>
      </c>
      <c r="C17" s="13">
        <v>74.425236835212573</v>
      </c>
      <c r="D17" s="13">
        <v>16.282736303037851</v>
      </c>
      <c r="E17" s="13">
        <v>4.2311313135946728E-23</v>
      </c>
      <c r="F17" s="13">
        <v>1062.8125396168398</v>
      </c>
      <c r="G17" s="13">
        <v>1360.8804717409716</v>
      </c>
      <c r="H17" s="13">
        <v>1062.8125396168398</v>
      </c>
      <c r="I17" s="13">
        <v>1360.8804717409716</v>
      </c>
    </row>
    <row r="18" spans="1:9" ht="15" customHeight="1" x14ac:dyDescent="0.25">
      <c r="A18" s="7" t="s">
        <v>4</v>
      </c>
      <c r="B18" s="13">
        <v>-28.97624956811752</v>
      </c>
      <c r="C18" s="13">
        <v>6.591098256853078</v>
      </c>
      <c r="D18" s="13">
        <v>-4.3962703086681403</v>
      </c>
      <c r="E18" s="13">
        <v>4.8625683963965017E-5</v>
      </c>
      <c r="F18" s="13">
        <v>-42.174696166258968</v>
      </c>
      <c r="G18" s="13">
        <v>-15.777802969976069</v>
      </c>
      <c r="H18" s="13">
        <v>-42.174696166258968</v>
      </c>
      <c r="I18" s="13">
        <v>-15.777802969976069</v>
      </c>
    </row>
    <row r="19" spans="1:9" ht="15" customHeight="1" thickBot="1" x14ac:dyDescent="0.3">
      <c r="A19" s="24" t="s">
        <v>7</v>
      </c>
      <c r="B19" s="28">
        <v>3.9155832279054406</v>
      </c>
      <c r="C19" s="28">
        <v>0.6245217995682617</v>
      </c>
      <c r="D19" s="28">
        <v>6.2697302650000744</v>
      </c>
      <c r="E19" s="28">
        <v>5.1813090882400038E-8</v>
      </c>
      <c r="F19" s="28">
        <v>2.6649998956957353</v>
      </c>
      <c r="G19" s="28">
        <v>5.1661665601151459</v>
      </c>
      <c r="H19" s="28">
        <v>2.6649998956957353</v>
      </c>
      <c r="I19" s="28">
        <v>5.1661665601151459</v>
      </c>
    </row>
    <row r="20" spans="1:9" ht="15" customHeight="1" x14ac:dyDescent="0.25"/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5"/>
  <dimension ref="A1:O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5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5" ht="15" customHeight="1" thickBot="1" x14ac:dyDescent="0.3">
      <c r="K2" s="3" t="s">
        <v>74</v>
      </c>
      <c r="L2" s="59">
        <v>-4.5509081475077526E-2</v>
      </c>
      <c r="M2" s="60">
        <v>6.9900998746855588E-3</v>
      </c>
      <c r="N2" s="60">
        <v>-33.250756738235722</v>
      </c>
      <c r="O2" s="66">
        <v>1279.8586127221304</v>
      </c>
    </row>
    <row r="3" spans="1:15" ht="15" customHeight="1" x14ac:dyDescent="0.25">
      <c r="A3" s="18" t="s">
        <v>28</v>
      </c>
      <c r="B3" s="19"/>
      <c r="D3" s="1" t="s">
        <v>68</v>
      </c>
      <c r="K3" s="20" t="s">
        <v>75</v>
      </c>
      <c r="L3" s="58">
        <v>8.1431889481950237E-2</v>
      </c>
      <c r="M3" s="17">
        <v>5.0880834028631163E-3</v>
      </c>
      <c r="N3" s="17">
        <v>9.070214599370285</v>
      </c>
      <c r="O3" s="67">
        <v>106.1887516878224</v>
      </c>
    </row>
    <row r="4" spans="1:15" ht="15" customHeight="1" x14ac:dyDescent="0.25">
      <c r="A4" s="7" t="s">
        <v>30</v>
      </c>
      <c r="B4" s="13">
        <v>0.53496445742073717</v>
      </c>
      <c r="D4" s="1" t="s">
        <v>69</v>
      </c>
      <c r="K4" s="3" t="s">
        <v>31</v>
      </c>
      <c r="L4" s="58">
        <v>0.28618697070346372</v>
      </c>
      <c r="M4" s="17">
        <v>53.945900636754629</v>
      </c>
      <c r="N4" s="17" t="e">
        <v>#N/A</v>
      </c>
      <c r="O4" s="67" t="e">
        <v>#N/A</v>
      </c>
    </row>
    <row r="5" spans="1:15" ht="15" customHeight="1" x14ac:dyDescent="0.25">
      <c r="A5" s="7" t="s">
        <v>22</v>
      </c>
      <c r="B5" s="13">
        <v>0.28618697070346372</v>
      </c>
      <c r="D5" s="1" t="s">
        <v>70</v>
      </c>
      <c r="K5" s="20" t="s">
        <v>32</v>
      </c>
      <c r="L5" s="58">
        <v>7.483972086821332</v>
      </c>
      <c r="M5" s="21">
        <v>56</v>
      </c>
      <c r="N5" s="17" t="e">
        <v>#N/A</v>
      </c>
      <c r="O5" s="67" t="e">
        <v>#N/A</v>
      </c>
    </row>
    <row r="6" spans="1:15" ht="15" customHeight="1" thickBot="1" x14ac:dyDescent="0.3">
      <c r="A6" s="7" t="s">
        <v>33</v>
      </c>
      <c r="B6" s="13">
        <v>0.24794698699114914</v>
      </c>
      <c r="D6" s="1" t="s">
        <v>71</v>
      </c>
      <c r="K6" s="3" t="s">
        <v>34</v>
      </c>
      <c r="L6" s="62">
        <v>65338.673014139611</v>
      </c>
      <c r="M6" s="63">
        <v>162968.97094859381</v>
      </c>
      <c r="N6" s="64" t="e">
        <v>#N/A</v>
      </c>
      <c r="O6" s="68" t="e">
        <v>#N/A</v>
      </c>
    </row>
    <row r="7" spans="1:15" ht="15" customHeight="1" x14ac:dyDescent="0.25">
      <c r="A7" s="7" t="s">
        <v>35</v>
      </c>
      <c r="B7" s="13">
        <v>53.945900636754629</v>
      </c>
      <c r="K7" s="22"/>
      <c r="L7" s="23"/>
      <c r="M7" s="23"/>
      <c r="N7" s="14"/>
    </row>
    <row r="8" spans="1:15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5" ht="15" customHeight="1" x14ac:dyDescent="0.25">
      <c r="K9" s="26" t="s">
        <v>38</v>
      </c>
      <c r="L9" s="23">
        <v>2.0032407188478727</v>
      </c>
      <c r="M9" s="23"/>
      <c r="N9" s="14"/>
    </row>
    <row r="10" spans="1:15" ht="15" customHeight="1" thickBot="1" x14ac:dyDescent="0.3">
      <c r="A10" s="1" t="s">
        <v>39</v>
      </c>
      <c r="K10" s="22" t="s">
        <v>40</v>
      </c>
      <c r="L10" s="23">
        <v>212.7216312646716</v>
      </c>
      <c r="M10" s="23"/>
      <c r="N10" s="14"/>
    </row>
    <row r="11" spans="1:15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18.169823214146998</v>
      </c>
      <c r="M11" s="23"/>
      <c r="N11" s="14"/>
    </row>
    <row r="12" spans="1:15" ht="15" customHeight="1" x14ac:dyDescent="0.25">
      <c r="A12" s="7" t="s">
        <v>47</v>
      </c>
      <c r="B12" s="7">
        <v>3</v>
      </c>
      <c r="C12" s="13">
        <v>65338.673014139611</v>
      </c>
      <c r="D12" s="13">
        <v>21779.557671379869</v>
      </c>
      <c r="E12" s="13">
        <v>7.483972086821332</v>
      </c>
      <c r="F12" s="13">
        <v>2.6797183785865571E-4</v>
      </c>
      <c r="K12" s="22" t="s">
        <v>48</v>
      </c>
      <c r="L12" s="23">
        <v>1.0192655853509439E-2</v>
      </c>
    </row>
    <row r="13" spans="1:15" ht="15" customHeight="1" x14ac:dyDescent="0.25">
      <c r="A13" s="7" t="s">
        <v>49</v>
      </c>
      <c r="B13" s="7">
        <v>56</v>
      </c>
      <c r="C13" s="13">
        <v>162968.97094859381</v>
      </c>
      <c r="D13" s="13">
        <v>2910.1601955106039</v>
      </c>
      <c r="E13" s="13"/>
      <c r="F13" s="13"/>
      <c r="K13" s="22" t="s">
        <v>58</v>
      </c>
      <c r="L13" s="23">
        <v>0.1631276768229625</v>
      </c>
    </row>
    <row r="14" spans="1:15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</row>
    <row r="15" spans="1:15" ht="15" customHeight="1" thickBot="1" x14ac:dyDescent="0.3"/>
    <row r="16" spans="1:15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1279.8586127221304</v>
      </c>
      <c r="C17" s="13">
        <v>106.1887516878224</v>
      </c>
      <c r="D17" s="13">
        <v>12.052675941466058</v>
      </c>
      <c r="E17" s="13">
        <v>3.4474753275801292E-17</v>
      </c>
      <c r="F17" s="13">
        <v>1067.1369814574587</v>
      </c>
      <c r="G17" s="13">
        <v>1492.5802439868021</v>
      </c>
      <c r="H17" s="13">
        <v>1067.1369814574587</v>
      </c>
      <c r="I17" s="13">
        <v>1492.5802439868021</v>
      </c>
    </row>
    <row r="18" spans="1:9" ht="15" customHeight="1" x14ac:dyDescent="0.25">
      <c r="A18" s="7" t="s">
        <v>4</v>
      </c>
      <c r="B18" s="13">
        <v>-33.250756738235722</v>
      </c>
      <c r="C18" s="13">
        <v>9.070214599370285</v>
      </c>
      <c r="D18" s="13">
        <v>-3.6659283387345889</v>
      </c>
      <c r="E18" s="13">
        <v>5.4932118777983093E-4</v>
      </c>
      <c r="F18" s="13">
        <v>-51.420579952382724</v>
      </c>
      <c r="G18" s="13">
        <v>-15.080933524088724</v>
      </c>
      <c r="H18" s="13">
        <v>-51.420579952382724</v>
      </c>
      <c r="I18" s="13">
        <v>-15.080933524088724</v>
      </c>
    </row>
    <row r="19" spans="1:9" ht="15" customHeight="1" x14ac:dyDescent="0.25">
      <c r="A19" s="7" t="s">
        <v>6</v>
      </c>
      <c r="B19" s="13">
        <v>6.9900998746855588E-3</v>
      </c>
      <c r="C19" s="13">
        <v>5.0880834028631163E-3</v>
      </c>
      <c r="D19" s="13">
        <v>1.3738178644540611</v>
      </c>
      <c r="E19" s="13">
        <v>0.17497275800282114</v>
      </c>
      <c r="F19" s="13">
        <v>-3.2025559788238797E-3</v>
      </c>
      <c r="G19" s="13">
        <v>1.7182755728194998E-2</v>
      </c>
      <c r="H19" s="13">
        <v>-3.2025559788238797E-3</v>
      </c>
      <c r="I19" s="13">
        <v>1.7182755728194998E-2</v>
      </c>
    </row>
    <row r="20" spans="1:9" ht="15" customHeight="1" thickBot="1" x14ac:dyDescent="0.3">
      <c r="A20" s="24" t="s">
        <v>9</v>
      </c>
      <c r="B20" s="28">
        <v>-4.5509081475077526E-2</v>
      </c>
      <c r="C20" s="28">
        <v>8.1431889481950237E-2</v>
      </c>
      <c r="D20" s="28">
        <v>-0.558860684242932</v>
      </c>
      <c r="E20" s="28">
        <v>0.57848487586315456</v>
      </c>
      <c r="F20" s="28">
        <v>-0.20863675829804001</v>
      </c>
      <c r="G20" s="28">
        <v>0.11761859534788498</v>
      </c>
      <c r="H20" s="28">
        <v>-0.20863675829804001</v>
      </c>
      <c r="I20" s="28">
        <v>0.11761859534788498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4"/>
  <dimension ref="A1:P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6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6" ht="15" customHeight="1" thickBot="1" x14ac:dyDescent="0.3">
      <c r="K2" s="3" t="s">
        <v>77</v>
      </c>
      <c r="L2" s="59">
        <v>-4.3343602634700211E-2</v>
      </c>
      <c r="M2" s="60">
        <v>1.4438924958922583</v>
      </c>
      <c r="N2" s="60">
        <v>6.2818497534887826E-3</v>
      </c>
      <c r="O2" s="61">
        <v>-39.156480142499063</v>
      </c>
      <c r="P2" s="66">
        <v>1280.790361021528</v>
      </c>
    </row>
    <row r="3" spans="1:16" ht="15" customHeight="1" x14ac:dyDescent="0.25">
      <c r="A3" s="18" t="s">
        <v>28</v>
      </c>
      <c r="B3" s="19"/>
      <c r="D3" s="1" t="s">
        <v>68</v>
      </c>
      <c r="K3" s="20" t="s">
        <v>78</v>
      </c>
      <c r="L3" s="58">
        <v>8.1915312303974308E-2</v>
      </c>
      <c r="M3" s="17">
        <v>2.1996537509181211</v>
      </c>
      <c r="N3" s="17">
        <v>5.2267152914402867E-3</v>
      </c>
      <c r="O3" s="57">
        <v>12.808494997057183</v>
      </c>
      <c r="P3" s="67">
        <v>106.74192392712285</v>
      </c>
    </row>
    <row r="4" spans="1:16" ht="15" customHeight="1" x14ac:dyDescent="0.25">
      <c r="A4" s="7" t="s">
        <v>30</v>
      </c>
      <c r="B4" s="13">
        <v>0.54012563583514894</v>
      </c>
      <c r="D4" s="1" t="s">
        <v>69</v>
      </c>
      <c r="K4" s="3" t="s">
        <v>31</v>
      </c>
      <c r="L4" s="58">
        <v>0.29173570248632391</v>
      </c>
      <c r="M4" s="17">
        <v>54.222127832608891</v>
      </c>
      <c r="N4" s="17" t="e">
        <v>#N/A</v>
      </c>
      <c r="O4" s="57" t="e">
        <v>#N/A</v>
      </c>
      <c r="P4" s="67" t="e">
        <v>#N/A</v>
      </c>
    </row>
    <row r="5" spans="1:16" ht="15" customHeight="1" x14ac:dyDescent="0.25">
      <c r="A5" s="7" t="s">
        <v>22</v>
      </c>
      <c r="B5" s="13">
        <v>0.29173570248632391</v>
      </c>
      <c r="D5" s="1" t="s">
        <v>70</v>
      </c>
      <c r="K5" s="20" t="s">
        <v>32</v>
      </c>
      <c r="L5" s="58">
        <v>5.6636568061790475</v>
      </c>
      <c r="M5" s="21">
        <v>55</v>
      </c>
      <c r="N5" s="17" t="e">
        <v>#N/A</v>
      </c>
      <c r="O5" s="57" t="e">
        <v>#N/A</v>
      </c>
      <c r="P5" s="67" t="e">
        <v>#N/A</v>
      </c>
    </row>
    <row r="6" spans="1:16" ht="15" customHeight="1" thickBot="1" x14ac:dyDescent="0.3">
      <c r="A6" s="7" t="s">
        <v>33</v>
      </c>
      <c r="B6" s="13">
        <v>0.24022557175805648</v>
      </c>
      <c r="D6" s="1" t="s">
        <v>71</v>
      </c>
      <c r="K6" s="3" t="s">
        <v>34</v>
      </c>
      <c r="L6" s="62">
        <v>66605.490894465562</v>
      </c>
      <c r="M6" s="63">
        <v>161702.15306826786</v>
      </c>
      <c r="N6" s="64" t="e">
        <v>#N/A</v>
      </c>
      <c r="O6" s="65" t="e">
        <v>#N/A</v>
      </c>
      <c r="P6" s="68" t="e">
        <v>#N/A</v>
      </c>
    </row>
    <row r="7" spans="1:16" ht="15" customHeight="1" x14ac:dyDescent="0.25">
      <c r="A7" s="7" t="s">
        <v>35</v>
      </c>
      <c r="B7" s="13">
        <v>54.222127832608891</v>
      </c>
      <c r="K7" s="22"/>
      <c r="L7" s="23"/>
      <c r="M7" s="23"/>
      <c r="N7" s="14"/>
    </row>
    <row r="8" spans="1:16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6" ht="15" customHeight="1" x14ac:dyDescent="0.25">
      <c r="K9" s="26" t="s">
        <v>38</v>
      </c>
      <c r="L9" s="23">
        <v>2.0040447832891455</v>
      </c>
      <c r="M9" s="23"/>
      <c r="N9" s="14"/>
    </row>
    <row r="10" spans="1:16" ht="15" customHeight="1" thickBot="1" x14ac:dyDescent="0.3">
      <c r="A10" s="1" t="s">
        <v>39</v>
      </c>
      <c r="K10" s="22" t="s">
        <v>40</v>
      </c>
      <c r="L10" s="23">
        <v>213.91559580439738</v>
      </c>
      <c r="M10" s="23"/>
      <c r="N10" s="14"/>
    </row>
    <row r="11" spans="1:16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25.668797580637566</v>
      </c>
      <c r="M11" s="23"/>
      <c r="N11" s="14"/>
    </row>
    <row r="12" spans="1:16" ht="15" customHeight="1" x14ac:dyDescent="0.25">
      <c r="A12" s="7" t="s">
        <v>47</v>
      </c>
      <c r="B12" s="7">
        <v>4</v>
      </c>
      <c r="C12" s="13">
        <v>66605.490894465562</v>
      </c>
      <c r="D12" s="13">
        <v>16651.37272361639</v>
      </c>
      <c r="E12" s="13">
        <v>5.6636568061790475</v>
      </c>
      <c r="F12" s="13">
        <v>6.8503093012963823E-4</v>
      </c>
      <c r="K12" s="22" t="s">
        <v>48</v>
      </c>
      <c r="L12" s="23">
        <v>1.0474571513548513E-2</v>
      </c>
    </row>
    <row r="13" spans="1:16" ht="15" customHeight="1" x14ac:dyDescent="0.25">
      <c r="A13" s="7" t="s">
        <v>49</v>
      </c>
      <c r="B13" s="7">
        <v>55</v>
      </c>
      <c r="C13" s="13">
        <v>161702.15306826786</v>
      </c>
      <c r="D13" s="13">
        <v>2940.0391466957794</v>
      </c>
      <c r="E13" s="13"/>
      <c r="F13" s="13"/>
      <c r="K13" s="22" t="s">
        <v>58</v>
      </c>
      <c r="L13" s="23">
        <v>4.4082046245698621</v>
      </c>
    </row>
    <row r="14" spans="1:16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  <c r="K14" s="22" t="s">
        <v>61</v>
      </c>
      <c r="L14" s="23">
        <v>0.16416195429428088</v>
      </c>
    </row>
    <row r="15" spans="1:16" ht="15" customHeight="1" thickBot="1" x14ac:dyDescent="0.3"/>
    <row r="16" spans="1:16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1280.790361021528</v>
      </c>
      <c r="C17" s="13">
        <v>106.74192392712285</v>
      </c>
      <c r="D17" s="13">
        <v>11.998943937866221</v>
      </c>
      <c r="E17" s="13">
        <v>5.4980782107114996E-17</v>
      </c>
      <c r="F17" s="13">
        <v>1066.8747652171307</v>
      </c>
      <c r="G17" s="13">
        <v>1494.7059568259253</v>
      </c>
      <c r="H17" s="13">
        <v>1066.8747652171307</v>
      </c>
      <c r="I17" s="13">
        <v>1494.7059568259253</v>
      </c>
    </row>
    <row r="18" spans="1:9" ht="15" customHeight="1" x14ac:dyDescent="0.25">
      <c r="A18" s="7" t="s">
        <v>4</v>
      </c>
      <c r="B18" s="13">
        <v>-39.156480142499063</v>
      </c>
      <c r="C18" s="13">
        <v>12.808494997057183</v>
      </c>
      <c r="D18" s="13">
        <v>-3.0570711197135543</v>
      </c>
      <c r="E18" s="13">
        <v>3.4468160515041838E-3</v>
      </c>
      <c r="F18" s="13">
        <v>-64.825277723136622</v>
      </c>
      <c r="G18" s="13">
        <v>-13.487682561861497</v>
      </c>
      <c r="H18" s="13">
        <v>-64.825277723136622</v>
      </c>
      <c r="I18" s="13">
        <v>-13.487682561861497</v>
      </c>
    </row>
    <row r="19" spans="1:9" ht="15" customHeight="1" x14ac:dyDescent="0.25">
      <c r="A19" s="7" t="s">
        <v>6</v>
      </c>
      <c r="B19" s="13">
        <v>6.2818497534887826E-3</v>
      </c>
      <c r="C19" s="13">
        <v>5.2267152914402867E-3</v>
      </c>
      <c r="D19" s="13">
        <v>1.201873337883254</v>
      </c>
      <c r="E19" s="13">
        <v>0.23456208396666556</v>
      </c>
      <c r="F19" s="13">
        <v>-4.1927217600597304E-3</v>
      </c>
      <c r="G19" s="13">
        <v>1.6756421267037296E-2</v>
      </c>
      <c r="H19" s="13">
        <v>-4.1927217600597304E-3</v>
      </c>
      <c r="I19" s="13">
        <v>1.6756421267037296E-2</v>
      </c>
    </row>
    <row r="20" spans="1:9" ht="15" customHeight="1" x14ac:dyDescent="0.25">
      <c r="A20" s="7" t="s">
        <v>8</v>
      </c>
      <c r="B20" s="13">
        <v>1.4438924958922583</v>
      </c>
      <c r="C20" s="13">
        <v>2.1996537509181211</v>
      </c>
      <c r="D20" s="13">
        <v>0.65641808184110206</v>
      </c>
      <c r="E20" s="13">
        <v>0.51429226099233694</v>
      </c>
      <c r="F20" s="13">
        <v>-2.9643121286776037</v>
      </c>
      <c r="G20" s="13">
        <v>5.8520971204621208</v>
      </c>
      <c r="H20" s="13">
        <v>-2.9643121286776037</v>
      </c>
      <c r="I20" s="13">
        <v>5.8520971204621208</v>
      </c>
    </row>
    <row r="21" spans="1:9" ht="15" customHeight="1" thickBot="1" x14ac:dyDescent="0.3">
      <c r="A21" s="24" t="s">
        <v>9</v>
      </c>
      <c r="B21" s="28">
        <v>-4.3343602634700211E-2</v>
      </c>
      <c r="C21" s="28">
        <v>8.1915312303974308E-2</v>
      </c>
      <c r="D21" s="28">
        <v>-0.52912699000474051</v>
      </c>
      <c r="E21" s="28">
        <v>0.59884652058528576</v>
      </c>
      <c r="F21" s="28">
        <v>-0.20750555692898109</v>
      </c>
      <c r="G21" s="28">
        <v>0.12081835165958066</v>
      </c>
      <c r="H21" s="28">
        <v>-0.20750555692898109</v>
      </c>
      <c r="I21" s="28">
        <v>0.12081835165958066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3"/>
  <dimension ref="A1:O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5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5" ht="15" customHeight="1" thickBot="1" x14ac:dyDescent="0.3">
      <c r="K2" s="3" t="s">
        <v>74</v>
      </c>
      <c r="L2" s="59">
        <v>1.4907654748851451</v>
      </c>
      <c r="M2" s="60">
        <v>5.7052109414686032E-3</v>
      </c>
      <c r="N2" s="60">
        <v>-40.931060997007101</v>
      </c>
      <c r="O2" s="66">
        <v>1298.6979687789799</v>
      </c>
    </row>
    <row r="3" spans="1:15" ht="15" customHeight="1" x14ac:dyDescent="0.25">
      <c r="A3" s="18" t="s">
        <v>28</v>
      </c>
      <c r="B3" s="19"/>
      <c r="D3" s="1" t="s">
        <v>68</v>
      </c>
      <c r="K3" s="20" t="s">
        <v>75</v>
      </c>
      <c r="L3" s="58">
        <v>2.1836938930378622</v>
      </c>
      <c r="M3" s="17">
        <v>5.0788703482103825E-3</v>
      </c>
      <c r="N3" s="17">
        <v>12.281892102078656</v>
      </c>
      <c r="O3" s="67">
        <v>100.58167342416979</v>
      </c>
    </row>
    <row r="4" spans="1:15" ht="15" customHeight="1" x14ac:dyDescent="0.25">
      <c r="A4" s="7" t="s">
        <v>30</v>
      </c>
      <c r="B4" s="13">
        <v>0.53677771049941692</v>
      </c>
      <c r="D4" s="1" t="s">
        <v>69</v>
      </c>
      <c r="K4" s="3" t="s">
        <v>31</v>
      </c>
      <c r="L4" s="58">
        <v>0.28813031048899579</v>
      </c>
      <c r="M4" s="17">
        <v>53.872417342925651</v>
      </c>
      <c r="N4" s="17" t="e">
        <v>#N/A</v>
      </c>
      <c r="O4" s="67" t="e">
        <v>#N/A</v>
      </c>
    </row>
    <row r="5" spans="1:15" ht="15" customHeight="1" x14ac:dyDescent="0.25">
      <c r="A5" s="7" t="s">
        <v>22</v>
      </c>
      <c r="B5" s="13">
        <v>0.28813031048899579</v>
      </c>
      <c r="D5" s="1" t="s">
        <v>70</v>
      </c>
      <c r="K5" s="20" t="s">
        <v>32</v>
      </c>
      <c r="L5" s="58">
        <v>7.5553609624196723</v>
      </c>
      <c r="M5" s="21">
        <v>56</v>
      </c>
      <c r="N5" s="17" t="e">
        <v>#N/A</v>
      </c>
      <c r="O5" s="67" t="e">
        <v>#N/A</v>
      </c>
    </row>
    <row r="6" spans="1:15" ht="15" customHeight="1" thickBot="1" x14ac:dyDescent="0.3">
      <c r="A6" s="7" t="s">
        <v>33</v>
      </c>
      <c r="B6" s="13">
        <v>0.24999443426519186</v>
      </c>
      <c r="D6" s="1" t="s">
        <v>71</v>
      </c>
      <c r="K6" s="3" t="s">
        <v>34</v>
      </c>
      <c r="L6" s="62">
        <v>65782.352341993479</v>
      </c>
      <c r="M6" s="63">
        <v>162525.29162073994</v>
      </c>
      <c r="N6" s="64" t="e">
        <v>#N/A</v>
      </c>
      <c r="O6" s="68" t="e">
        <v>#N/A</v>
      </c>
    </row>
    <row r="7" spans="1:15" ht="15" customHeight="1" x14ac:dyDescent="0.25">
      <c r="A7" s="7" t="s">
        <v>35</v>
      </c>
      <c r="B7" s="13">
        <v>53.872417342925651</v>
      </c>
      <c r="K7" s="22"/>
      <c r="L7" s="23"/>
      <c r="M7" s="23"/>
      <c r="N7" s="14"/>
    </row>
    <row r="8" spans="1:15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5" ht="15" customHeight="1" x14ac:dyDescent="0.25">
      <c r="K9" s="26" t="s">
        <v>38</v>
      </c>
      <c r="L9" s="23">
        <v>2.0032407188478727</v>
      </c>
      <c r="M9" s="23"/>
      <c r="N9" s="14"/>
    </row>
    <row r="10" spans="1:15" ht="15" customHeight="1" thickBot="1" x14ac:dyDescent="0.3">
      <c r="A10" s="1" t="s">
        <v>39</v>
      </c>
      <c r="K10" s="22" t="s">
        <v>40</v>
      </c>
      <c r="L10" s="23">
        <v>201.48930377315588</v>
      </c>
      <c r="M10" s="23"/>
      <c r="N10" s="14"/>
    </row>
    <row r="11" spans="1:15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24.603586363380057</v>
      </c>
      <c r="M11" s="23"/>
      <c r="N11" s="14"/>
    </row>
    <row r="12" spans="1:15" ht="15" customHeight="1" x14ac:dyDescent="0.25">
      <c r="A12" s="7" t="s">
        <v>47</v>
      </c>
      <c r="B12" s="7">
        <v>3</v>
      </c>
      <c r="C12" s="13">
        <v>65782.352341993479</v>
      </c>
      <c r="D12" s="13">
        <v>21927.450780664494</v>
      </c>
      <c r="E12" s="13">
        <v>7.5553609624196723</v>
      </c>
      <c r="F12" s="13">
        <v>2.4902908391953793E-4</v>
      </c>
      <c r="K12" s="22" t="s">
        <v>48</v>
      </c>
      <c r="L12" s="23">
        <v>1.0174199887284113E-2</v>
      </c>
    </row>
    <row r="13" spans="1:15" ht="15" customHeight="1" x14ac:dyDescent="0.25">
      <c r="A13" s="7" t="s">
        <v>49</v>
      </c>
      <c r="B13" s="7">
        <v>56</v>
      </c>
      <c r="C13" s="13">
        <v>162525.29162073994</v>
      </c>
      <c r="D13" s="13">
        <v>2902.2373503703561</v>
      </c>
      <c r="E13" s="13"/>
      <c r="F13" s="13"/>
      <c r="K13" s="22" t="s">
        <v>58</v>
      </c>
      <c r="L13" s="23">
        <v>4.3744645240328763</v>
      </c>
    </row>
    <row r="14" spans="1:15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</row>
    <row r="15" spans="1:15" ht="15" customHeight="1" thickBot="1" x14ac:dyDescent="0.3"/>
    <row r="16" spans="1:15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1298.6979687789799</v>
      </c>
      <c r="C17" s="13">
        <v>100.58167342416979</v>
      </c>
      <c r="D17" s="13">
        <v>12.911874743842773</v>
      </c>
      <c r="E17" s="13">
        <v>1.9884303322908623E-18</v>
      </c>
      <c r="F17" s="13">
        <v>1097.2086650058241</v>
      </c>
      <c r="G17" s="13">
        <v>1500.1872725521357</v>
      </c>
      <c r="H17" s="13">
        <v>1097.2086650058241</v>
      </c>
      <c r="I17" s="13">
        <v>1500.1872725521357</v>
      </c>
    </row>
    <row r="18" spans="1:9" ht="15" customHeight="1" x14ac:dyDescent="0.25">
      <c r="A18" s="7" t="s">
        <v>4</v>
      </c>
      <c r="B18" s="13">
        <v>-40.931060997007101</v>
      </c>
      <c r="C18" s="13">
        <v>12.281892102078656</v>
      </c>
      <c r="D18" s="13">
        <v>-3.3326347973761878</v>
      </c>
      <c r="E18" s="13">
        <v>1.529026495953968E-3</v>
      </c>
      <c r="F18" s="13">
        <v>-65.534647360387154</v>
      </c>
      <c r="G18" s="13">
        <v>-16.327474633627045</v>
      </c>
      <c r="H18" s="13">
        <v>-65.534647360387154</v>
      </c>
      <c r="I18" s="13">
        <v>-16.327474633627045</v>
      </c>
    </row>
    <row r="19" spans="1:9" ht="15" customHeight="1" x14ac:dyDescent="0.25">
      <c r="A19" s="7" t="s">
        <v>6</v>
      </c>
      <c r="B19" s="13">
        <v>5.7052109414686032E-3</v>
      </c>
      <c r="C19" s="13">
        <v>5.0788703482103825E-3</v>
      </c>
      <c r="D19" s="13">
        <v>1.1233228159641684</v>
      </c>
      <c r="E19" s="13">
        <v>0.26609315084796015</v>
      </c>
      <c r="F19" s="13">
        <v>-4.4689889458155094E-3</v>
      </c>
      <c r="G19" s="13">
        <v>1.5879410828752716E-2</v>
      </c>
      <c r="H19" s="13">
        <v>-4.4689889458155094E-3</v>
      </c>
      <c r="I19" s="13">
        <v>1.5879410828752716E-2</v>
      </c>
    </row>
    <row r="20" spans="1:9" ht="15" customHeight="1" thickBot="1" x14ac:dyDescent="0.3">
      <c r="A20" s="24" t="s">
        <v>8</v>
      </c>
      <c r="B20" s="28">
        <v>1.4907654748851451</v>
      </c>
      <c r="C20" s="28">
        <v>2.1836938930378622</v>
      </c>
      <c r="D20" s="28">
        <v>0.6826806081374599</v>
      </c>
      <c r="E20" s="28">
        <v>0.49762316350888958</v>
      </c>
      <c r="F20" s="28">
        <v>-2.8836990491477312</v>
      </c>
      <c r="G20" s="28">
        <v>5.8652299989180214</v>
      </c>
      <c r="H20" s="28">
        <v>-2.8836990491477312</v>
      </c>
      <c r="I20" s="28">
        <v>5.8652299989180214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2"/>
  <dimension ref="A1:P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6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6" ht="15" customHeight="1" thickBot="1" x14ac:dyDescent="0.3">
      <c r="K2" s="3" t="s">
        <v>77</v>
      </c>
      <c r="L2" s="59">
        <v>-6.5691086945509708E-2</v>
      </c>
      <c r="M2" s="60">
        <v>4.0239123935809298</v>
      </c>
      <c r="N2" s="60">
        <v>8.7338510337474171E-3</v>
      </c>
      <c r="O2" s="61">
        <v>-23.023151450724431</v>
      </c>
      <c r="P2" s="66">
        <v>1113.8688728156751</v>
      </c>
    </row>
    <row r="3" spans="1:16" ht="15" customHeight="1" x14ac:dyDescent="0.25">
      <c r="A3" s="18" t="s">
        <v>28</v>
      </c>
      <c r="B3" s="19"/>
      <c r="D3" s="1" t="s">
        <v>68</v>
      </c>
      <c r="K3" s="20" t="s">
        <v>78</v>
      </c>
      <c r="L3" s="58">
        <v>6.1371940215067186E-2</v>
      </c>
      <c r="M3" s="17">
        <v>0.60776934767751445</v>
      </c>
      <c r="N3" s="17">
        <v>3.8389959398007676E-3</v>
      </c>
      <c r="O3" s="57">
        <v>6.9999975269239876</v>
      </c>
      <c r="P3" s="67">
        <v>83.771030118226278</v>
      </c>
    </row>
    <row r="4" spans="1:16" ht="15" customHeight="1" x14ac:dyDescent="0.25">
      <c r="A4" s="7" t="s">
        <v>30</v>
      </c>
      <c r="B4" s="13">
        <v>0.77638555529498265</v>
      </c>
      <c r="D4" s="1" t="s">
        <v>69</v>
      </c>
      <c r="K4" s="3" t="s">
        <v>31</v>
      </c>
      <c r="L4" s="58">
        <v>0.60277453047069873</v>
      </c>
      <c r="M4" s="17">
        <v>40.606674567842205</v>
      </c>
      <c r="N4" s="17" t="e">
        <v>#N/A</v>
      </c>
      <c r="O4" s="57" t="e">
        <v>#N/A</v>
      </c>
      <c r="P4" s="67" t="e">
        <v>#N/A</v>
      </c>
    </row>
    <row r="5" spans="1:16" ht="15" customHeight="1" x14ac:dyDescent="0.25">
      <c r="A5" s="7" t="s">
        <v>22</v>
      </c>
      <c r="B5" s="13">
        <v>0.60277453047069873</v>
      </c>
      <c r="D5" s="1" t="s">
        <v>70</v>
      </c>
      <c r="K5" s="20" t="s">
        <v>32</v>
      </c>
      <c r="L5" s="58">
        <v>20.865101635585656</v>
      </c>
      <c r="M5" s="21">
        <v>55</v>
      </c>
      <c r="N5" s="17" t="e">
        <v>#N/A</v>
      </c>
      <c r="O5" s="57" t="e">
        <v>#N/A</v>
      </c>
      <c r="P5" s="67" t="e">
        <v>#N/A</v>
      </c>
    </row>
    <row r="6" spans="1:16" ht="15" customHeight="1" thickBot="1" x14ac:dyDescent="0.3">
      <c r="A6" s="7" t="s">
        <v>33</v>
      </c>
      <c r="B6" s="13">
        <v>0.57388540541402222</v>
      </c>
      <c r="D6" s="1" t="s">
        <v>71</v>
      </c>
      <c r="K6" s="3" t="s">
        <v>34</v>
      </c>
      <c r="L6" s="62">
        <v>137618.03289250808</v>
      </c>
      <c r="M6" s="63">
        <v>90689.61107022535</v>
      </c>
      <c r="N6" s="64" t="e">
        <v>#N/A</v>
      </c>
      <c r="O6" s="65" t="e">
        <v>#N/A</v>
      </c>
      <c r="P6" s="68" t="e">
        <v>#N/A</v>
      </c>
    </row>
    <row r="7" spans="1:16" ht="15" customHeight="1" x14ac:dyDescent="0.25">
      <c r="A7" s="7" t="s">
        <v>35</v>
      </c>
      <c r="B7" s="13">
        <v>40.606674567842205</v>
      </c>
      <c r="K7" s="22"/>
      <c r="L7" s="23"/>
      <c r="M7" s="23"/>
      <c r="N7" s="14"/>
    </row>
    <row r="8" spans="1:16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6" ht="15" customHeight="1" x14ac:dyDescent="0.25">
      <c r="K9" s="26" t="s">
        <v>38</v>
      </c>
      <c r="L9" s="23">
        <v>2.0040447832891455</v>
      </c>
      <c r="M9" s="23"/>
      <c r="N9" s="14"/>
    </row>
    <row r="10" spans="1:16" ht="15" customHeight="1" thickBot="1" x14ac:dyDescent="0.3">
      <c r="A10" s="1" t="s">
        <v>39</v>
      </c>
      <c r="K10" s="22" t="s">
        <v>40</v>
      </c>
      <c r="L10" s="23">
        <v>167.88089589918926</v>
      </c>
      <c r="M10" s="23"/>
      <c r="N10" s="14"/>
    </row>
    <row r="11" spans="1:16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14.028308526868937</v>
      </c>
      <c r="M11" s="23"/>
      <c r="N11" s="14"/>
    </row>
    <row r="12" spans="1:16" ht="15" customHeight="1" x14ac:dyDescent="0.25">
      <c r="A12" s="7" t="s">
        <v>47</v>
      </c>
      <c r="B12" s="7">
        <v>4</v>
      </c>
      <c r="C12" s="13">
        <v>137618.03289250808</v>
      </c>
      <c r="D12" s="13">
        <v>34404.508223127021</v>
      </c>
      <c r="E12" s="13">
        <v>20.865101635585656</v>
      </c>
      <c r="F12" s="13">
        <v>1.6536642612925275E-10</v>
      </c>
      <c r="K12" s="22" t="s">
        <v>48</v>
      </c>
      <c r="L12" s="23">
        <v>7.6935197862259387E-3</v>
      </c>
    </row>
    <row r="13" spans="1:16" ht="15" customHeight="1" x14ac:dyDescent="0.25">
      <c r="A13" s="7" t="s">
        <v>49</v>
      </c>
      <c r="B13" s="7">
        <v>55</v>
      </c>
      <c r="C13" s="13">
        <v>90689.61107022535</v>
      </c>
      <c r="D13" s="13">
        <v>1648.9020194586428</v>
      </c>
      <c r="E13" s="13"/>
      <c r="F13" s="13"/>
      <c r="K13" s="22" t="s">
        <v>58</v>
      </c>
      <c r="L13" s="23">
        <v>1.2179969906561698</v>
      </c>
    </row>
    <row r="14" spans="1:16" ht="15" customHeight="1" thickBot="1" x14ac:dyDescent="0.3">
      <c r="A14" s="24" t="s">
        <v>50</v>
      </c>
      <c r="B14" s="24">
        <v>59</v>
      </c>
      <c r="C14" s="28">
        <v>228307.64396273345</v>
      </c>
      <c r="D14" s="28"/>
      <c r="E14" s="28"/>
      <c r="F14" s="28"/>
      <c r="K14" s="22" t="s">
        <v>61</v>
      </c>
      <c r="L14" s="23">
        <v>0.12299211662833871</v>
      </c>
    </row>
    <row r="15" spans="1:16" ht="15" customHeight="1" thickBot="1" x14ac:dyDescent="0.3"/>
    <row r="16" spans="1:16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1113.8688728156751</v>
      </c>
      <c r="C17" s="13">
        <v>83.771030118226278</v>
      </c>
      <c r="D17" s="13">
        <v>13.296587988039171</v>
      </c>
      <c r="E17" s="13">
        <v>8.0473654913472229E-19</v>
      </c>
      <c r="F17" s="13">
        <v>945.98797691648588</v>
      </c>
      <c r="G17" s="13">
        <v>1281.7497687148643</v>
      </c>
      <c r="H17" s="13">
        <v>945.98797691648588</v>
      </c>
      <c r="I17" s="13">
        <v>1281.7497687148643</v>
      </c>
    </row>
    <row r="18" spans="1:9" ht="15" customHeight="1" x14ac:dyDescent="0.25">
      <c r="A18" s="7" t="s">
        <v>4</v>
      </c>
      <c r="B18" s="13">
        <v>-23.023151450724431</v>
      </c>
      <c r="C18" s="13">
        <v>6.9999975269239876</v>
      </c>
      <c r="D18" s="13">
        <v>-3.2890227978182596</v>
      </c>
      <c r="E18" s="13">
        <v>1.7570111324111209E-3</v>
      </c>
      <c r="F18" s="13">
        <v>-37.051459977593368</v>
      </c>
      <c r="G18" s="13">
        <v>-8.9948429238554937</v>
      </c>
      <c r="H18" s="13">
        <v>-37.051459977593368</v>
      </c>
      <c r="I18" s="13">
        <v>-8.9948429238554937</v>
      </c>
    </row>
    <row r="19" spans="1:9" ht="15" customHeight="1" x14ac:dyDescent="0.25">
      <c r="A19" s="7" t="s">
        <v>6</v>
      </c>
      <c r="B19" s="13">
        <v>8.7338510337474171E-3</v>
      </c>
      <c r="C19" s="13">
        <v>3.8389959398007676E-3</v>
      </c>
      <c r="D19" s="13">
        <v>2.2750352359582537</v>
      </c>
      <c r="E19" s="13">
        <v>2.6824034372617992E-2</v>
      </c>
      <c r="F19" s="13">
        <v>1.0403312475214784E-3</v>
      </c>
      <c r="G19" s="13">
        <v>1.6427370819973357E-2</v>
      </c>
      <c r="H19" s="13">
        <v>1.0403312475214784E-3</v>
      </c>
      <c r="I19" s="13">
        <v>1.6427370819973357E-2</v>
      </c>
    </row>
    <row r="20" spans="1:9" ht="15" customHeight="1" x14ac:dyDescent="0.25">
      <c r="A20" s="7" t="s">
        <v>7</v>
      </c>
      <c r="B20" s="13">
        <v>4.0239123935809298</v>
      </c>
      <c r="C20" s="13">
        <v>0.60776934767751445</v>
      </c>
      <c r="D20" s="13">
        <v>6.6207886412133412</v>
      </c>
      <c r="E20" s="13">
        <v>1.5746249177189682E-8</v>
      </c>
      <c r="F20" s="13">
        <v>2.8059154029247599</v>
      </c>
      <c r="G20" s="13">
        <v>5.2419093842370996</v>
      </c>
      <c r="H20" s="13">
        <v>2.8059154029247599</v>
      </c>
      <c r="I20" s="13">
        <v>5.2419093842370996</v>
      </c>
    </row>
    <row r="21" spans="1:9" ht="15" customHeight="1" thickBot="1" x14ac:dyDescent="0.3">
      <c r="A21" s="24" t="s">
        <v>9</v>
      </c>
      <c r="B21" s="28">
        <v>-6.5691086945509708E-2</v>
      </c>
      <c r="C21" s="28">
        <v>6.1371940215067186E-2</v>
      </c>
      <c r="D21" s="28">
        <v>-1.0703765713664393</v>
      </c>
      <c r="E21" s="28">
        <v>0.28912474130475513</v>
      </c>
      <c r="F21" s="28">
        <v>-0.18868320357384843</v>
      </c>
      <c r="G21" s="28">
        <v>5.7301029682829005E-2</v>
      </c>
      <c r="H21" s="28">
        <v>-0.18868320357384843</v>
      </c>
      <c r="I21" s="28">
        <v>5.7301029682829005E-2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1"/>
  <dimension ref="A1:Q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7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7" ht="15" customHeight="1" thickBot="1" x14ac:dyDescent="0.3">
      <c r="K2" s="3" t="s">
        <v>80</v>
      </c>
      <c r="L2" s="59">
        <v>-6.7713971615150428E-2</v>
      </c>
      <c r="M2" s="60">
        <v>-1.0563711744442199</v>
      </c>
      <c r="N2" s="60">
        <v>4.1113592353315571</v>
      </c>
      <c r="O2" s="61">
        <v>9.2899111941977218E-3</v>
      </c>
      <c r="P2" s="61">
        <v>-18.48018053159247</v>
      </c>
      <c r="Q2" s="66">
        <v>1109.5799381216666</v>
      </c>
    </row>
    <row r="3" spans="1:17" ht="15" customHeight="1" x14ac:dyDescent="0.25">
      <c r="A3" s="18" t="s">
        <v>28</v>
      </c>
      <c r="B3" s="19"/>
      <c r="D3" s="1" t="s">
        <v>68</v>
      </c>
      <c r="K3" s="20" t="s">
        <v>81</v>
      </c>
      <c r="L3" s="58">
        <v>6.1803095530251928E-2</v>
      </c>
      <c r="M3" s="17">
        <v>1.699920560693529</v>
      </c>
      <c r="N3" s="17">
        <v>0.62718003900105379</v>
      </c>
      <c r="O3" s="57">
        <v>3.9629441005245378E-3</v>
      </c>
      <c r="P3" s="57">
        <v>10.14877515516654</v>
      </c>
      <c r="Q3" s="67">
        <v>84.524697568395226</v>
      </c>
    </row>
    <row r="4" spans="1:17" ht="15" customHeight="1" x14ac:dyDescent="0.25">
      <c r="A4" s="7" t="s">
        <v>30</v>
      </c>
      <c r="B4" s="13">
        <v>0.77819985851867746</v>
      </c>
      <c r="D4" s="1" t="s">
        <v>69</v>
      </c>
      <c r="K4" s="3" t="s">
        <v>31</v>
      </c>
      <c r="L4" s="58">
        <v>0.60559501979848973</v>
      </c>
      <c r="M4" s="17">
        <v>40.835186306477517</v>
      </c>
      <c r="N4" s="17" t="e">
        <v>#N/A</v>
      </c>
      <c r="O4" s="57" t="e">
        <v>#N/A</v>
      </c>
      <c r="P4" s="57" t="e">
        <v>#N/A</v>
      </c>
      <c r="Q4" s="67" t="e">
        <v>#N/A</v>
      </c>
    </row>
    <row r="5" spans="1:17" ht="15" customHeight="1" x14ac:dyDescent="0.25">
      <c r="A5" s="7" t="s">
        <v>22</v>
      </c>
      <c r="B5" s="13">
        <v>0.60559501979848973</v>
      </c>
      <c r="D5" s="1" t="s">
        <v>70</v>
      </c>
      <c r="K5" s="20" t="s">
        <v>32</v>
      </c>
      <c r="L5" s="58">
        <v>16.583021366723205</v>
      </c>
      <c r="M5" s="21">
        <v>54</v>
      </c>
      <c r="N5" s="17" t="e">
        <v>#N/A</v>
      </c>
      <c r="O5" s="57" t="e">
        <v>#N/A</v>
      </c>
      <c r="P5" s="57" t="e">
        <v>#N/A</v>
      </c>
      <c r="Q5" s="67" t="e">
        <v>#N/A</v>
      </c>
    </row>
    <row r="6" spans="1:17" ht="15" customHeight="1" thickBot="1" x14ac:dyDescent="0.3">
      <c r="A6" s="7" t="s">
        <v>33</v>
      </c>
      <c r="B6" s="13">
        <v>0.56907604015020175</v>
      </c>
      <c r="D6" s="1" t="s">
        <v>71</v>
      </c>
      <c r="K6" s="3" t="s">
        <v>34</v>
      </c>
      <c r="L6" s="62">
        <v>138261.97216575808</v>
      </c>
      <c r="M6" s="63">
        <v>90045.671796975352</v>
      </c>
      <c r="N6" s="64" t="e">
        <v>#N/A</v>
      </c>
      <c r="O6" s="65" t="e">
        <v>#N/A</v>
      </c>
      <c r="P6" s="65" t="e">
        <v>#N/A</v>
      </c>
      <c r="Q6" s="68" t="e">
        <v>#N/A</v>
      </c>
    </row>
    <row r="7" spans="1:17" ht="15" customHeight="1" x14ac:dyDescent="0.25">
      <c r="A7" s="7" t="s">
        <v>35</v>
      </c>
      <c r="B7" s="13">
        <v>40.835186306477517</v>
      </c>
      <c r="K7" s="22"/>
      <c r="L7" s="23"/>
      <c r="M7" s="23"/>
      <c r="N7" s="14"/>
    </row>
    <row r="8" spans="1:17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7" ht="15" customHeight="1" x14ac:dyDescent="0.25">
      <c r="K9" s="26" t="s">
        <v>38</v>
      </c>
      <c r="L9" s="23">
        <v>2.0048792881880577</v>
      </c>
      <c r="M9" s="23"/>
      <c r="N9" s="14"/>
    </row>
    <row r="10" spans="1:17" ht="15" customHeight="1" thickBot="1" x14ac:dyDescent="0.3">
      <c r="A10" s="1" t="s">
        <v>39</v>
      </c>
      <c r="K10" s="22" t="s">
        <v>40</v>
      </c>
      <c r="L10" s="23">
        <v>169.46181549523507</v>
      </c>
      <c r="M10" s="23"/>
      <c r="N10" s="14"/>
    </row>
    <row r="11" spans="1:17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20.347069109070937</v>
      </c>
      <c r="M11" s="23"/>
      <c r="N11" s="14"/>
    </row>
    <row r="12" spans="1:17" ht="15" customHeight="1" x14ac:dyDescent="0.25">
      <c r="A12" s="7" t="s">
        <v>47</v>
      </c>
      <c r="B12" s="7">
        <v>5</v>
      </c>
      <c r="C12" s="13">
        <v>138261.97216575808</v>
      </c>
      <c r="D12" s="13">
        <v>27652.394433151618</v>
      </c>
      <c r="E12" s="13">
        <v>16.583021366723205</v>
      </c>
      <c r="F12" s="13">
        <v>6.7861509938562087E-10</v>
      </c>
      <c r="K12" s="22" t="s">
        <v>48</v>
      </c>
      <c r="L12" s="23">
        <v>7.9452245473886976E-3</v>
      </c>
    </row>
    <row r="13" spans="1:17" ht="15" customHeight="1" x14ac:dyDescent="0.25">
      <c r="A13" s="7" t="s">
        <v>49</v>
      </c>
      <c r="B13" s="7">
        <v>54</v>
      </c>
      <c r="C13" s="13">
        <v>90045.671796975352</v>
      </c>
      <c r="D13" s="13">
        <v>1667.5124406847287</v>
      </c>
      <c r="E13" s="13"/>
      <c r="F13" s="13"/>
      <c r="K13" s="22" t="s">
        <v>58</v>
      </c>
      <c r="L13" s="23">
        <v>1.2574202701581909</v>
      </c>
    </row>
    <row r="14" spans="1:17" ht="15" customHeight="1" thickBot="1" x14ac:dyDescent="0.3">
      <c r="A14" s="24" t="s">
        <v>50</v>
      </c>
      <c r="B14" s="24">
        <v>59</v>
      </c>
      <c r="C14" s="28">
        <v>228307.64396273345</v>
      </c>
      <c r="D14" s="28"/>
      <c r="E14" s="28"/>
      <c r="F14" s="28"/>
      <c r="K14" s="22" t="s">
        <v>61</v>
      </c>
      <c r="L14" s="23">
        <v>3.4081355236994866</v>
      </c>
    </row>
    <row r="15" spans="1:17" ht="15" customHeight="1" thickBot="1" x14ac:dyDescent="0.3">
      <c r="K15" s="22" t="s">
        <v>62</v>
      </c>
      <c r="L15" s="23">
        <v>0.12390774617451002</v>
      </c>
    </row>
    <row r="16" spans="1:17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1109.5799381216666</v>
      </c>
      <c r="C17" s="13">
        <v>84.524697568395226</v>
      </c>
      <c r="D17" s="13">
        <v>13.127286698941726</v>
      </c>
      <c r="E17" s="13">
        <v>1.9379627847917558E-18</v>
      </c>
      <c r="F17" s="13">
        <v>940.1181226264315</v>
      </c>
      <c r="G17" s="13">
        <v>1279.0417536169016</v>
      </c>
      <c r="H17" s="13">
        <v>940.1181226264315</v>
      </c>
      <c r="I17" s="13">
        <v>1279.0417536169016</v>
      </c>
    </row>
    <row r="18" spans="1:9" ht="15" customHeight="1" x14ac:dyDescent="0.25">
      <c r="A18" s="7" t="s">
        <v>4</v>
      </c>
      <c r="B18" s="13">
        <v>-18.48018053159247</v>
      </c>
      <c r="C18" s="13">
        <v>10.14877515516654</v>
      </c>
      <c r="D18" s="13">
        <v>-1.8209271807726055</v>
      </c>
      <c r="E18" s="13">
        <v>7.4160226287067477E-2</v>
      </c>
      <c r="F18" s="13">
        <v>-38.82724964066341</v>
      </c>
      <c r="G18" s="13">
        <v>1.8668885774784663</v>
      </c>
      <c r="H18" s="13">
        <v>-38.82724964066341</v>
      </c>
      <c r="I18" s="13">
        <v>1.8668885774784663</v>
      </c>
    </row>
    <row r="19" spans="1:9" ht="15" customHeight="1" x14ac:dyDescent="0.25">
      <c r="A19" s="7" t="s">
        <v>6</v>
      </c>
      <c r="B19" s="13">
        <v>9.2899111941977218E-3</v>
      </c>
      <c r="C19" s="13">
        <v>3.9629441005245378E-3</v>
      </c>
      <c r="D19" s="13">
        <v>2.3441943561525642</v>
      </c>
      <c r="E19" s="13">
        <v>2.277703406945001E-2</v>
      </c>
      <c r="F19" s="13">
        <v>1.3446866468090242E-3</v>
      </c>
      <c r="G19" s="13">
        <v>1.7235135741586419E-2</v>
      </c>
      <c r="H19" s="13">
        <v>1.3446866468090242E-3</v>
      </c>
      <c r="I19" s="13">
        <v>1.7235135741586419E-2</v>
      </c>
    </row>
    <row r="20" spans="1:9" ht="15" customHeight="1" x14ac:dyDescent="0.25">
      <c r="A20" s="7" t="s">
        <v>7</v>
      </c>
      <c r="B20" s="13">
        <v>4.1113592353315571</v>
      </c>
      <c r="C20" s="13">
        <v>0.62718003900105379</v>
      </c>
      <c r="D20" s="13">
        <v>6.5553094481131104</v>
      </c>
      <c r="E20" s="13">
        <v>2.1695234931778437E-8</v>
      </c>
      <c r="F20" s="13">
        <v>2.8539389651733664</v>
      </c>
      <c r="G20" s="13">
        <v>5.3687795054897478</v>
      </c>
      <c r="H20" s="13">
        <v>2.8539389651733664</v>
      </c>
      <c r="I20" s="13">
        <v>5.3687795054897478</v>
      </c>
    </row>
    <row r="21" spans="1:9" ht="15" customHeight="1" x14ac:dyDescent="0.25">
      <c r="A21" s="7" t="s">
        <v>8</v>
      </c>
      <c r="B21" s="13">
        <v>-1.0563711744442199</v>
      </c>
      <c r="C21" s="13">
        <v>1.699920560693529</v>
      </c>
      <c r="D21" s="13">
        <v>-0.62142384701391251</v>
      </c>
      <c r="E21" s="13">
        <v>0.53693543514226594</v>
      </c>
      <c r="F21" s="13">
        <v>-4.4645066981437065</v>
      </c>
      <c r="G21" s="13">
        <v>2.3517643492552667</v>
      </c>
      <c r="H21" s="13">
        <v>-4.4645066981437065</v>
      </c>
      <c r="I21" s="13">
        <v>2.3517643492552667</v>
      </c>
    </row>
    <row r="22" spans="1:9" ht="15" customHeight="1" thickBot="1" x14ac:dyDescent="0.3">
      <c r="A22" s="24" t="s">
        <v>9</v>
      </c>
      <c r="B22" s="28">
        <v>-6.7713971615150428E-2</v>
      </c>
      <c r="C22" s="28">
        <v>6.1803095530251928E-2</v>
      </c>
      <c r="D22" s="28">
        <v>-1.0956404535110251</v>
      </c>
      <c r="E22" s="28">
        <v>0.27809871834230249</v>
      </c>
      <c r="F22" s="28">
        <v>-0.19162171778966045</v>
      </c>
      <c r="G22" s="28">
        <v>5.6193774559359588E-2</v>
      </c>
      <c r="H22" s="28">
        <v>-0.19162171778966045</v>
      </c>
      <c r="I22" s="28">
        <v>5.6193774559359588E-2</v>
      </c>
    </row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/>
  <dimension ref="A1:P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6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6" ht="15" customHeight="1" thickBot="1" x14ac:dyDescent="0.3">
      <c r="K2" s="3" t="s">
        <v>77</v>
      </c>
      <c r="L2" s="59">
        <v>-0.95827102577341583</v>
      </c>
      <c r="M2" s="60">
        <v>4.0700241378993747</v>
      </c>
      <c r="N2" s="60">
        <v>8.3620685094829214E-3</v>
      </c>
      <c r="O2" s="61">
        <v>-21.450382458275524</v>
      </c>
      <c r="P2" s="66">
        <v>1139.1763739984456</v>
      </c>
    </row>
    <row r="3" spans="1:16" ht="15" customHeight="1" x14ac:dyDescent="0.25">
      <c r="A3" s="18" t="s">
        <v>28</v>
      </c>
      <c r="B3" s="19"/>
      <c r="D3" s="1" t="s">
        <v>68</v>
      </c>
      <c r="K3" s="20" t="s">
        <v>78</v>
      </c>
      <c r="L3" s="58">
        <v>1.7006511854271669</v>
      </c>
      <c r="M3" s="17">
        <v>0.62718397548181704</v>
      </c>
      <c r="N3" s="17">
        <v>3.8784519221288201E-3</v>
      </c>
      <c r="O3" s="57">
        <v>9.7978092384581856</v>
      </c>
      <c r="P3" s="67">
        <v>80.23779312426872</v>
      </c>
    </row>
    <row r="4" spans="1:16" ht="15" customHeight="1" x14ac:dyDescent="0.25">
      <c r="A4" s="7" t="s">
        <v>30</v>
      </c>
      <c r="B4" s="13">
        <v>0.77254601069038598</v>
      </c>
      <c r="D4" s="1" t="s">
        <v>69</v>
      </c>
      <c r="K4" s="3" t="s">
        <v>31</v>
      </c>
      <c r="L4" s="58">
        <v>0.59682733863362991</v>
      </c>
      <c r="M4" s="17">
        <v>40.909523324869191</v>
      </c>
      <c r="N4" s="17" t="e">
        <v>#N/A</v>
      </c>
      <c r="O4" s="57" t="e">
        <v>#N/A</v>
      </c>
      <c r="P4" s="67" t="e">
        <v>#N/A</v>
      </c>
    </row>
    <row r="5" spans="1:16" ht="15" customHeight="1" x14ac:dyDescent="0.25">
      <c r="A5" s="7" t="s">
        <v>22</v>
      </c>
      <c r="B5" s="13">
        <v>0.59682733863362991</v>
      </c>
      <c r="D5" s="1" t="s">
        <v>70</v>
      </c>
      <c r="K5" s="20" t="s">
        <v>32</v>
      </c>
      <c r="L5" s="58">
        <v>20.354494966004488</v>
      </c>
      <c r="M5" s="21">
        <v>55</v>
      </c>
      <c r="N5" s="17" t="e">
        <v>#N/A</v>
      </c>
      <c r="O5" s="57" t="e">
        <v>#N/A</v>
      </c>
      <c r="P5" s="67" t="e">
        <v>#N/A</v>
      </c>
    </row>
    <row r="6" spans="1:16" ht="15" customHeight="1" thickBot="1" x14ac:dyDescent="0.3">
      <c r="A6" s="7" t="s">
        <v>33</v>
      </c>
      <c r="B6" s="13">
        <v>0.56750569053425748</v>
      </c>
      <c r="D6" s="1" t="s">
        <v>71</v>
      </c>
      <c r="K6" s="3" t="s">
        <v>34</v>
      </c>
      <c r="L6" s="62">
        <v>136260.24353599251</v>
      </c>
      <c r="M6" s="63">
        <v>92047.400426740904</v>
      </c>
      <c r="N6" s="64" t="e">
        <v>#N/A</v>
      </c>
      <c r="O6" s="65" t="e">
        <v>#N/A</v>
      </c>
      <c r="P6" s="68" t="e">
        <v>#N/A</v>
      </c>
    </row>
    <row r="7" spans="1:16" ht="15" customHeight="1" x14ac:dyDescent="0.25">
      <c r="A7" s="7" t="s">
        <v>35</v>
      </c>
      <c r="B7" s="13">
        <v>40.909523324869191</v>
      </c>
      <c r="K7" s="22"/>
      <c r="L7" s="23"/>
      <c r="M7" s="23"/>
      <c r="N7" s="14"/>
    </row>
    <row r="8" spans="1:16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6" ht="15" customHeight="1" x14ac:dyDescent="0.25">
      <c r="K9" s="26" t="s">
        <v>38</v>
      </c>
      <c r="L9" s="23">
        <v>2.0040447832891455</v>
      </c>
      <c r="M9" s="23"/>
      <c r="N9" s="14"/>
    </row>
    <row r="10" spans="1:16" ht="15" customHeight="1" thickBot="1" x14ac:dyDescent="0.3">
      <c r="A10" s="1" t="s">
        <v>39</v>
      </c>
      <c r="K10" s="22" t="s">
        <v>40</v>
      </c>
      <c r="L10" s="23">
        <v>160.80013073332438</v>
      </c>
      <c r="M10" s="23"/>
      <c r="N10" s="14"/>
    </row>
    <row r="11" spans="1:16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19.635248491994322</v>
      </c>
      <c r="M11" s="23"/>
      <c r="N11" s="14"/>
    </row>
    <row r="12" spans="1:16" ht="15" customHeight="1" x14ac:dyDescent="0.25">
      <c r="A12" s="7" t="s">
        <v>47</v>
      </c>
      <c r="B12" s="7">
        <v>4</v>
      </c>
      <c r="C12" s="13">
        <v>136260.24353599251</v>
      </c>
      <c r="D12" s="13">
        <v>34065.060883998129</v>
      </c>
      <c r="E12" s="13">
        <v>20.354494966004488</v>
      </c>
      <c r="F12" s="13">
        <v>2.4653125435645098E-10</v>
      </c>
      <c r="K12" s="22" t="s">
        <v>48</v>
      </c>
      <c r="L12" s="23">
        <v>7.7725913417800207E-3</v>
      </c>
    </row>
    <row r="13" spans="1:16" ht="15" customHeight="1" x14ac:dyDescent="0.25">
      <c r="A13" s="7" t="s">
        <v>49</v>
      </c>
      <c r="B13" s="7">
        <v>55</v>
      </c>
      <c r="C13" s="13">
        <v>92047.400426740904</v>
      </c>
      <c r="D13" s="13">
        <v>1673.5890986680165</v>
      </c>
      <c r="E13" s="13"/>
      <c r="F13" s="13"/>
      <c r="K13" s="22" t="s">
        <v>58</v>
      </c>
      <c r="L13" s="23">
        <v>1.2569047742268828</v>
      </c>
    </row>
    <row r="14" spans="1:16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  <c r="K14" s="22" t="s">
        <v>61</v>
      </c>
      <c r="L14" s="23">
        <v>3.4081811363498149</v>
      </c>
    </row>
    <row r="15" spans="1:16" ht="15" customHeight="1" thickBot="1" x14ac:dyDescent="0.3"/>
    <row r="16" spans="1:16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1139.1763739984456</v>
      </c>
      <c r="C17" s="13">
        <v>80.23779312426872</v>
      </c>
      <c r="D17" s="13">
        <v>14.197503815117896</v>
      </c>
      <c r="E17" s="13">
        <v>4.8637694513470964E-20</v>
      </c>
      <c r="F17" s="13">
        <v>978.37624326512116</v>
      </c>
      <c r="G17" s="13">
        <v>1299.9765047317699</v>
      </c>
      <c r="H17" s="13">
        <v>978.37624326512116</v>
      </c>
      <c r="I17" s="13">
        <v>1299.9765047317699</v>
      </c>
    </row>
    <row r="18" spans="1:9" ht="15" customHeight="1" x14ac:dyDescent="0.25">
      <c r="A18" s="7" t="s">
        <v>4</v>
      </c>
      <c r="B18" s="13">
        <v>-21.450382458275524</v>
      </c>
      <c r="C18" s="13">
        <v>9.7978092384581856</v>
      </c>
      <c r="D18" s="13">
        <v>-2.189303949099036</v>
      </c>
      <c r="E18" s="13">
        <v>3.2836191909515804E-2</v>
      </c>
      <c r="F18" s="13">
        <v>-41.085630950269845</v>
      </c>
      <c r="G18" s="13">
        <v>-1.815133966281202</v>
      </c>
      <c r="H18" s="13">
        <v>-41.085630950269845</v>
      </c>
      <c r="I18" s="13">
        <v>-1.815133966281202</v>
      </c>
    </row>
    <row r="19" spans="1:9" ht="15" customHeight="1" x14ac:dyDescent="0.25">
      <c r="A19" s="7" t="s">
        <v>6</v>
      </c>
      <c r="B19" s="13">
        <v>8.3620685094829214E-3</v>
      </c>
      <c r="C19" s="13">
        <v>3.8784519221288201E-3</v>
      </c>
      <c r="D19" s="13">
        <v>2.1560325298278071</v>
      </c>
      <c r="E19" s="13">
        <v>3.5471348746375121E-2</v>
      </c>
      <c r="F19" s="13">
        <v>5.8947716770290075E-4</v>
      </c>
      <c r="G19" s="13">
        <v>1.6134659851262941E-2</v>
      </c>
      <c r="H19" s="13">
        <v>5.8947716770290075E-4</v>
      </c>
      <c r="I19" s="13">
        <v>1.6134659851262941E-2</v>
      </c>
    </row>
    <row r="20" spans="1:9" ht="15" customHeight="1" x14ac:dyDescent="0.25">
      <c r="A20" s="7" t="s">
        <v>7</v>
      </c>
      <c r="B20" s="13">
        <v>4.0700241378993747</v>
      </c>
      <c r="C20" s="13">
        <v>0.62718397548181704</v>
      </c>
      <c r="D20" s="13">
        <v>6.4893624470757389</v>
      </c>
      <c r="E20" s="13">
        <v>2.5808050219714428E-8</v>
      </c>
      <c r="F20" s="13">
        <v>2.8131193636724916</v>
      </c>
      <c r="G20" s="13">
        <v>5.3269289121262577</v>
      </c>
      <c r="H20" s="13">
        <v>2.8131193636724916</v>
      </c>
      <c r="I20" s="13">
        <v>5.3269289121262577</v>
      </c>
    </row>
    <row r="21" spans="1:9" ht="15" customHeight="1" thickBot="1" x14ac:dyDescent="0.3">
      <c r="A21" s="24" t="s">
        <v>8</v>
      </c>
      <c r="B21" s="28">
        <v>-0.95827102577341583</v>
      </c>
      <c r="C21" s="28">
        <v>1.7006511854271669</v>
      </c>
      <c r="D21" s="28">
        <v>-0.56347300021592539</v>
      </c>
      <c r="E21" s="28">
        <v>0.57540307672567059</v>
      </c>
      <c r="F21" s="28">
        <v>-4.3664521621232311</v>
      </c>
      <c r="G21" s="28">
        <v>2.4499101105763992</v>
      </c>
      <c r="H21" s="28">
        <v>-4.3664521621232311</v>
      </c>
      <c r="I21" s="28">
        <v>2.4499101105763992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/>
  <dimension ref="A1:O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5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5" ht="15" customHeight="1" thickBot="1" x14ac:dyDescent="0.3">
      <c r="K2" s="3" t="s">
        <v>74</v>
      </c>
      <c r="L2" s="59">
        <v>3.9916006696217856</v>
      </c>
      <c r="M2" s="60">
        <v>7.8814579350502574E-3</v>
      </c>
      <c r="N2" s="60">
        <v>-25.502218556246596</v>
      </c>
      <c r="O2" s="66">
        <v>1142.2735533129842</v>
      </c>
    </row>
    <row r="3" spans="1:15" ht="15" customHeight="1" x14ac:dyDescent="0.25">
      <c r="A3" s="18" t="s">
        <v>28</v>
      </c>
      <c r="B3" s="19"/>
      <c r="D3" s="1" t="s">
        <v>68</v>
      </c>
      <c r="K3" s="20" t="s">
        <v>75</v>
      </c>
      <c r="L3" s="58">
        <v>0.60780838714383223</v>
      </c>
      <c r="M3" s="17">
        <v>3.7603742870996998E-3</v>
      </c>
      <c r="N3" s="17">
        <v>6.6143269196646681</v>
      </c>
      <c r="O3" s="67">
        <v>79.560008771756571</v>
      </c>
    </row>
    <row r="4" spans="1:15" ht="15" customHeight="1" x14ac:dyDescent="0.25">
      <c r="A4" s="7" t="s">
        <v>30</v>
      </c>
      <c r="B4" s="13">
        <v>0.77103820881972784</v>
      </c>
      <c r="D4" s="1" t="s">
        <v>69</v>
      </c>
      <c r="K4" s="3" t="s">
        <v>31</v>
      </c>
      <c r="L4" s="58">
        <v>0.5944999194599343</v>
      </c>
      <c r="M4" s="17">
        <v>40.659467359750174</v>
      </c>
      <c r="N4" s="17" t="e">
        <v>#N/A</v>
      </c>
      <c r="O4" s="67" t="e">
        <v>#N/A</v>
      </c>
    </row>
    <row r="5" spans="1:15" ht="15" customHeight="1" x14ac:dyDescent="0.25">
      <c r="A5" s="7" t="s">
        <v>22</v>
      </c>
      <c r="B5" s="13">
        <v>0.5944999194599343</v>
      </c>
      <c r="D5" s="1" t="s">
        <v>70</v>
      </c>
      <c r="K5" s="20" t="s">
        <v>32</v>
      </c>
      <c r="L5" s="58">
        <v>27.367027437180234</v>
      </c>
      <c r="M5" s="21">
        <v>56</v>
      </c>
      <c r="N5" s="17" t="e">
        <v>#N/A</v>
      </c>
      <c r="O5" s="67" t="e">
        <v>#N/A</v>
      </c>
    </row>
    <row r="6" spans="1:15" ht="15" customHeight="1" thickBot="1" x14ac:dyDescent="0.3">
      <c r="A6" s="7" t="s">
        <v>33</v>
      </c>
      <c r="B6" s="13">
        <v>0.57277670085957355</v>
      </c>
      <c r="D6" s="1" t="s">
        <v>71</v>
      </c>
      <c r="K6" s="3" t="s">
        <v>34</v>
      </c>
      <c r="L6" s="62">
        <v>135728.87594793236</v>
      </c>
      <c r="M6" s="63">
        <v>92578.76801480104</v>
      </c>
      <c r="N6" s="64" t="e">
        <v>#N/A</v>
      </c>
      <c r="O6" s="68" t="e">
        <v>#N/A</v>
      </c>
    </row>
    <row r="7" spans="1:15" ht="15" customHeight="1" x14ac:dyDescent="0.25">
      <c r="A7" s="7" t="s">
        <v>35</v>
      </c>
      <c r="B7" s="13">
        <v>40.659467359750174</v>
      </c>
      <c r="K7" s="22"/>
      <c r="L7" s="23"/>
      <c r="M7" s="23"/>
      <c r="N7" s="14"/>
    </row>
    <row r="8" spans="1:15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5" ht="15" customHeight="1" x14ac:dyDescent="0.25">
      <c r="K9" s="26" t="s">
        <v>38</v>
      </c>
      <c r="L9" s="23">
        <v>2.0032407188478727</v>
      </c>
      <c r="M9" s="23"/>
      <c r="N9" s="14"/>
    </row>
    <row r="10" spans="1:15" ht="15" customHeight="1" thickBot="1" x14ac:dyDescent="0.3">
      <c r="A10" s="1" t="s">
        <v>39</v>
      </c>
      <c r="K10" s="22" t="s">
        <v>40</v>
      </c>
      <c r="L10" s="23">
        <v>159.3778491634767</v>
      </c>
      <c r="M10" s="23"/>
      <c r="N10" s="14"/>
    </row>
    <row r="11" spans="1:15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13.250089013243885</v>
      </c>
      <c r="M11" s="23"/>
      <c r="N11" s="14"/>
    </row>
    <row r="12" spans="1:15" ht="15" customHeight="1" x14ac:dyDescent="0.25">
      <c r="A12" s="7" t="s">
        <v>47</v>
      </c>
      <c r="B12" s="7">
        <v>3</v>
      </c>
      <c r="C12" s="13">
        <v>135728.87594793236</v>
      </c>
      <c r="D12" s="13">
        <v>45242.958649310785</v>
      </c>
      <c r="E12" s="13">
        <v>27.367027437180234</v>
      </c>
      <c r="F12" s="13">
        <v>4.9845563143499615E-11</v>
      </c>
      <c r="K12" s="22" t="s">
        <v>48</v>
      </c>
      <c r="L12" s="23">
        <v>7.5329348900266598E-3</v>
      </c>
    </row>
    <row r="13" spans="1:15" ht="15" customHeight="1" x14ac:dyDescent="0.25">
      <c r="A13" s="7" t="s">
        <v>49</v>
      </c>
      <c r="B13" s="7">
        <v>56</v>
      </c>
      <c r="C13" s="13">
        <v>92578.76801480104</v>
      </c>
      <c r="D13" s="13">
        <v>1653.19228597859</v>
      </c>
      <c r="E13" s="13"/>
      <c r="F13" s="13"/>
      <c r="K13" s="22" t="s">
        <v>58</v>
      </c>
      <c r="L13" s="23">
        <v>1.2175865103837766</v>
      </c>
    </row>
    <row r="14" spans="1:15" ht="15" customHeight="1" thickBot="1" x14ac:dyDescent="0.3">
      <c r="A14" s="24" t="s">
        <v>50</v>
      </c>
      <c r="B14" s="24">
        <v>59</v>
      </c>
      <c r="C14" s="28">
        <v>228307.64396273339</v>
      </c>
      <c r="D14" s="28"/>
      <c r="E14" s="28"/>
      <c r="F14" s="28"/>
    </row>
    <row r="15" spans="1:15" ht="15" customHeight="1" thickBot="1" x14ac:dyDescent="0.3"/>
    <row r="16" spans="1:15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1142.2735533129842</v>
      </c>
      <c r="C17" s="13">
        <v>79.560008771756571</v>
      </c>
      <c r="D17" s="13">
        <v>14.35738345115022</v>
      </c>
      <c r="E17" s="13">
        <v>2.0261509297295454E-20</v>
      </c>
      <c r="F17" s="13">
        <v>982.89570414950754</v>
      </c>
      <c r="G17" s="13">
        <v>1301.6514024764608</v>
      </c>
      <c r="H17" s="13">
        <v>982.89570414950754</v>
      </c>
      <c r="I17" s="13">
        <v>1301.6514024764608</v>
      </c>
    </row>
    <row r="18" spans="1:9" ht="15" customHeight="1" x14ac:dyDescent="0.25">
      <c r="A18" s="7" t="s">
        <v>4</v>
      </c>
      <c r="B18" s="13">
        <v>-25.502218556246596</v>
      </c>
      <c r="C18" s="13">
        <v>6.6143269196646681</v>
      </c>
      <c r="D18" s="13">
        <v>-3.855602976083242</v>
      </c>
      <c r="E18" s="13">
        <v>3.0015100337920552E-4</v>
      </c>
      <c r="F18" s="13">
        <v>-38.752307569490483</v>
      </c>
      <c r="G18" s="13">
        <v>-12.252129543002711</v>
      </c>
      <c r="H18" s="13">
        <v>-38.752307569490483</v>
      </c>
      <c r="I18" s="13">
        <v>-12.252129543002711</v>
      </c>
    </row>
    <row r="19" spans="1:9" ht="15" customHeight="1" x14ac:dyDescent="0.25">
      <c r="A19" s="7" t="s">
        <v>6</v>
      </c>
      <c r="B19" s="13">
        <v>7.8814579350502574E-3</v>
      </c>
      <c r="C19" s="13">
        <v>3.7603742870996998E-3</v>
      </c>
      <c r="D19" s="13">
        <v>2.0959237919715341</v>
      </c>
      <c r="E19" s="13">
        <v>4.0620987739251435E-2</v>
      </c>
      <c r="F19" s="13">
        <v>3.4852304502359759E-4</v>
      </c>
      <c r="G19" s="13">
        <v>1.5414392825076917E-2</v>
      </c>
      <c r="H19" s="13">
        <v>3.4852304502359759E-4</v>
      </c>
      <c r="I19" s="13">
        <v>1.5414392825076917E-2</v>
      </c>
    </row>
    <row r="20" spans="1:9" ht="15" customHeight="1" thickBot="1" x14ac:dyDescent="0.3">
      <c r="A20" s="24" t="s">
        <v>7</v>
      </c>
      <c r="B20" s="28">
        <v>3.9916006696217856</v>
      </c>
      <c r="C20" s="28">
        <v>0.60780838714383223</v>
      </c>
      <c r="D20" s="28">
        <v>6.5672023520090228</v>
      </c>
      <c r="E20" s="28">
        <v>1.7911308221568688E-8</v>
      </c>
      <c r="F20" s="28">
        <v>2.7740141592380088</v>
      </c>
      <c r="G20" s="28">
        <v>5.2091871800055625</v>
      </c>
      <c r="H20" s="28">
        <v>2.7740141592380088</v>
      </c>
      <c r="I20" s="28">
        <v>5.2091871800055625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8"/>
  <dimension ref="A1:N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4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4" ht="15" customHeight="1" thickBot="1" x14ac:dyDescent="0.3">
      <c r="A2" s="3" t="s">
        <v>168</v>
      </c>
      <c r="K2" s="3" t="s">
        <v>27</v>
      </c>
      <c r="L2" s="59">
        <v>6.4078479820070403E-3</v>
      </c>
      <c r="M2" s="60">
        <v>-34.915401415983077</v>
      </c>
      <c r="N2" s="69">
        <v>1298.6596323673962</v>
      </c>
    </row>
    <row r="3" spans="1:14" ht="15" customHeight="1" x14ac:dyDescent="0.25">
      <c r="A3" s="18" t="s">
        <v>28</v>
      </c>
      <c r="B3" s="19"/>
      <c r="D3" s="1" t="s">
        <v>68</v>
      </c>
      <c r="K3" s="20" t="s">
        <v>29</v>
      </c>
      <c r="L3" s="58">
        <v>4.9501407980709006E-3</v>
      </c>
      <c r="M3" s="17">
        <v>8.5153395724344776</v>
      </c>
      <c r="N3" s="70">
        <v>100.10945023218439</v>
      </c>
    </row>
    <row r="4" spans="1:14" ht="15" customHeight="1" x14ac:dyDescent="0.25">
      <c r="A4" s="7" t="s">
        <v>30</v>
      </c>
      <c r="B4" s="13">
        <v>0.53123052092510603</v>
      </c>
      <c r="D4" s="1" t="s">
        <v>69</v>
      </c>
      <c r="K4" s="3" t="s">
        <v>31</v>
      </c>
      <c r="L4" s="58">
        <v>0.28220586636235956</v>
      </c>
      <c r="M4" s="17">
        <v>53.619498859218218</v>
      </c>
      <c r="N4" s="70" t="e">
        <v>#N/A</v>
      </c>
    </row>
    <row r="5" spans="1:14" ht="15" customHeight="1" x14ac:dyDescent="0.25">
      <c r="A5" s="7" t="s">
        <v>22</v>
      </c>
      <c r="B5" s="13">
        <v>0.28220586636235956</v>
      </c>
      <c r="D5" s="1" t="s">
        <v>70</v>
      </c>
      <c r="K5" s="20" t="s">
        <v>32</v>
      </c>
      <c r="L5" s="58">
        <v>11.204977603491363</v>
      </c>
      <c r="M5" s="21">
        <v>57</v>
      </c>
      <c r="N5" s="70" t="e">
        <v>#N/A</v>
      </c>
    </row>
    <row r="6" spans="1:14" ht="15" customHeight="1" thickBot="1" x14ac:dyDescent="0.3">
      <c r="A6" s="7" t="s">
        <v>33</v>
      </c>
      <c r="B6" s="13">
        <v>0.25702010728735458</v>
      </c>
      <c r="D6" s="1" t="s">
        <v>71</v>
      </c>
      <c r="K6" s="3" t="s">
        <v>34</v>
      </c>
      <c r="L6" s="62">
        <v>64429.756461652316</v>
      </c>
      <c r="M6" s="63">
        <v>163877.8875010811</v>
      </c>
      <c r="N6" s="71" t="e">
        <v>#N/A</v>
      </c>
    </row>
    <row r="7" spans="1:14" ht="15" customHeight="1" x14ac:dyDescent="0.25">
      <c r="A7" s="7" t="s">
        <v>35</v>
      </c>
      <c r="B7" s="13">
        <v>53.619498859218218</v>
      </c>
      <c r="K7" s="22"/>
      <c r="L7" s="23"/>
      <c r="M7" s="23"/>
      <c r="N7" s="14"/>
    </row>
    <row r="8" spans="1:14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4" ht="15" customHeight="1" x14ac:dyDescent="0.25">
      <c r="K9" s="26" t="s">
        <v>38</v>
      </c>
      <c r="L9" s="23">
        <v>2.0024654592910065</v>
      </c>
      <c r="M9" s="23"/>
      <c r="N9" s="14"/>
    </row>
    <row r="10" spans="1:14" ht="15" customHeight="1" thickBot="1" x14ac:dyDescent="0.3">
      <c r="A10" s="1" t="s">
        <v>39</v>
      </c>
      <c r="K10" s="22" t="s">
        <v>40</v>
      </c>
      <c r="L10" s="23">
        <v>200.46571623856127</v>
      </c>
      <c r="M10" s="23"/>
      <c r="N10" s="14"/>
    </row>
    <row r="11" spans="1:14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17.051673367933891</v>
      </c>
      <c r="M11" s="23"/>
      <c r="N11" s="14"/>
    </row>
    <row r="12" spans="1:14" ht="15" customHeight="1" x14ac:dyDescent="0.25">
      <c r="A12" s="7" t="s">
        <v>47</v>
      </c>
      <c r="B12" s="7">
        <v>2</v>
      </c>
      <c r="C12" s="13">
        <v>64429.756461652316</v>
      </c>
      <c r="D12" s="13">
        <v>32214.878230826158</v>
      </c>
      <c r="E12" s="13">
        <v>11.204977603491363</v>
      </c>
      <c r="F12" s="13">
        <v>7.8704086371472973E-5</v>
      </c>
      <c r="K12" s="22" t="s">
        <v>48</v>
      </c>
      <c r="L12" s="23">
        <v>9.9124859667641951E-3</v>
      </c>
    </row>
    <row r="13" spans="1:14" ht="15" customHeight="1" x14ac:dyDescent="0.25">
      <c r="A13" s="7" t="s">
        <v>49</v>
      </c>
      <c r="B13" s="7">
        <v>57</v>
      </c>
      <c r="C13" s="13">
        <v>163877.8875010811</v>
      </c>
      <c r="D13" s="13">
        <v>2875.0506579137036</v>
      </c>
      <c r="E13" s="13"/>
      <c r="F13" s="13"/>
    </row>
    <row r="14" spans="1:14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</row>
    <row r="15" spans="1:14" ht="15" customHeight="1" thickBot="1" x14ac:dyDescent="0.3"/>
    <row r="16" spans="1:14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1298.6596323673962</v>
      </c>
      <c r="C17" s="13">
        <v>100.10945023218439</v>
      </c>
      <c r="D17" s="13">
        <v>12.972398003938768</v>
      </c>
      <c r="E17" s="13">
        <v>1.1820873834491741E-18</v>
      </c>
      <c r="F17" s="13">
        <v>1098.1939161288349</v>
      </c>
      <c r="G17" s="13">
        <v>1499.1253486059575</v>
      </c>
      <c r="H17" s="13">
        <v>1098.1939161288349</v>
      </c>
      <c r="I17" s="13">
        <v>1499.1253486059575</v>
      </c>
    </row>
    <row r="18" spans="1:9" ht="15" customHeight="1" x14ac:dyDescent="0.25">
      <c r="A18" s="7" t="s">
        <v>4</v>
      </c>
      <c r="B18" s="13">
        <v>-34.915401415983077</v>
      </c>
      <c r="C18" s="13">
        <v>8.5153395724344776</v>
      </c>
      <c r="D18" s="13">
        <v>-4.1002946645850553</v>
      </c>
      <c r="E18" s="13">
        <v>1.324056224121269E-4</v>
      </c>
      <c r="F18" s="13">
        <v>-51.967074783916971</v>
      </c>
      <c r="G18" s="13">
        <v>-17.863728048049186</v>
      </c>
      <c r="H18" s="13">
        <v>-51.967074783916971</v>
      </c>
      <c r="I18" s="13">
        <v>-17.863728048049186</v>
      </c>
    </row>
    <row r="19" spans="1:9" ht="15" customHeight="1" thickBot="1" x14ac:dyDescent="0.3">
      <c r="A19" s="24" t="s">
        <v>6</v>
      </c>
      <c r="B19" s="28">
        <v>6.4078479820070403E-3</v>
      </c>
      <c r="C19" s="28">
        <v>4.9501407980709006E-3</v>
      </c>
      <c r="D19" s="28">
        <v>1.2944779236389028</v>
      </c>
      <c r="E19" s="28">
        <v>0.20072011424336109</v>
      </c>
      <c r="F19" s="28">
        <v>-3.5046379847571548E-3</v>
      </c>
      <c r="G19" s="28">
        <v>1.6320333948771235E-2</v>
      </c>
      <c r="H19" s="28">
        <v>-3.5046379847571548E-3</v>
      </c>
      <c r="I19" s="28">
        <v>1.6320333948771235E-2</v>
      </c>
    </row>
    <row r="20" spans="1:9" ht="15" customHeight="1" x14ac:dyDescent="0.25"/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/>
  <dimension ref="A1:O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5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5" ht="15" customHeight="1" thickBot="1" x14ac:dyDescent="0.3">
      <c r="K2" s="3" t="s">
        <v>74</v>
      </c>
      <c r="L2" s="59">
        <v>1.3525782098285236E-2</v>
      </c>
      <c r="M2" s="60">
        <v>-2.5972995721236303</v>
      </c>
      <c r="N2" s="60">
        <v>-29.301846430233667</v>
      </c>
      <c r="O2" s="66">
        <v>1471.5415766877745</v>
      </c>
    </row>
    <row r="3" spans="1:15" ht="15" customHeight="1" x14ac:dyDescent="0.25">
      <c r="A3" s="18" t="s">
        <v>28</v>
      </c>
      <c r="B3" s="19"/>
      <c r="D3" s="1" t="s">
        <v>68</v>
      </c>
      <c r="K3" s="20" t="s">
        <v>75</v>
      </c>
      <c r="L3" s="58">
        <v>8.2866916366710647E-2</v>
      </c>
      <c r="M3" s="17">
        <v>1.7034834000379937</v>
      </c>
      <c r="N3" s="17">
        <v>9.9738900120196963</v>
      </c>
      <c r="O3" s="67">
        <v>125.10359508646141</v>
      </c>
    </row>
    <row r="4" spans="1:15" ht="15" customHeight="1" x14ac:dyDescent="0.25">
      <c r="A4" s="7" t="s">
        <v>30</v>
      </c>
      <c r="B4" s="13">
        <v>0.5399437944492087</v>
      </c>
      <c r="D4" s="1" t="s">
        <v>69</v>
      </c>
      <c r="K4" s="3" t="s">
        <v>31</v>
      </c>
      <c r="L4" s="58">
        <v>0.29153930116420929</v>
      </c>
      <c r="M4" s="17">
        <v>53.743270839804254</v>
      </c>
      <c r="N4" s="17" t="e">
        <v>#N/A</v>
      </c>
      <c r="O4" s="67" t="e">
        <v>#N/A</v>
      </c>
    </row>
    <row r="5" spans="1:15" ht="15" customHeight="1" x14ac:dyDescent="0.25">
      <c r="A5" s="7" t="s">
        <v>22</v>
      </c>
      <c r="B5" s="13">
        <v>0.29153930116420929</v>
      </c>
      <c r="D5" s="1" t="s">
        <v>70</v>
      </c>
      <c r="K5" s="20" t="s">
        <v>32</v>
      </c>
      <c r="L5" s="58">
        <v>7.681536836140884</v>
      </c>
      <c r="M5" s="21">
        <v>56</v>
      </c>
      <c r="N5" s="17" t="e">
        <v>#N/A</v>
      </c>
      <c r="O5" s="67" t="e">
        <v>#N/A</v>
      </c>
    </row>
    <row r="6" spans="1:15" ht="15" customHeight="1" thickBot="1" x14ac:dyDescent="0.3">
      <c r="A6" s="7" t="s">
        <v>33</v>
      </c>
      <c r="B6" s="13">
        <v>0.25358604944086327</v>
      </c>
      <c r="D6" s="1" t="s">
        <v>71</v>
      </c>
      <c r="K6" s="3" t="s">
        <v>34</v>
      </c>
      <c r="L6" s="62">
        <v>66560.650971342402</v>
      </c>
      <c r="M6" s="63">
        <v>161746.99299139102</v>
      </c>
      <c r="N6" s="64" t="e">
        <v>#N/A</v>
      </c>
      <c r="O6" s="68" t="e">
        <v>#N/A</v>
      </c>
    </row>
    <row r="7" spans="1:15" ht="15" customHeight="1" x14ac:dyDescent="0.25">
      <c r="A7" s="7" t="s">
        <v>35</v>
      </c>
      <c r="B7" s="13">
        <v>53.743270839804254</v>
      </c>
      <c r="K7" s="22"/>
      <c r="L7" s="23"/>
      <c r="M7" s="23"/>
      <c r="N7" s="14"/>
    </row>
    <row r="8" spans="1:15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5" ht="15" customHeight="1" x14ac:dyDescent="0.25">
      <c r="K9" s="26" t="s">
        <v>38</v>
      </c>
      <c r="L9" s="23">
        <v>2.0032407188478727</v>
      </c>
      <c r="M9" s="23"/>
      <c r="N9" s="14"/>
    </row>
    <row r="10" spans="1:15" ht="15" customHeight="1" thickBot="1" x14ac:dyDescent="0.3">
      <c r="A10" s="1" t="s">
        <v>39</v>
      </c>
      <c r="K10" s="22" t="s">
        <v>40</v>
      </c>
      <c r="L10" s="23">
        <v>250.61261575145616</v>
      </c>
      <c r="M10" s="23"/>
      <c r="N10" s="14"/>
    </row>
    <row r="11" spans="1:15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19.980102597387955</v>
      </c>
      <c r="M11" s="23"/>
      <c r="N11" s="14"/>
    </row>
    <row r="12" spans="1:15" ht="15" customHeight="1" x14ac:dyDescent="0.25">
      <c r="A12" s="7" t="s">
        <v>47</v>
      </c>
      <c r="B12" s="7">
        <v>3</v>
      </c>
      <c r="C12" s="13">
        <v>66560.650971342402</v>
      </c>
      <c r="D12" s="13">
        <v>22186.883657114133</v>
      </c>
      <c r="E12" s="13">
        <v>7.681536836140884</v>
      </c>
      <c r="F12" s="13">
        <v>2.1885673530740033E-4</v>
      </c>
      <c r="K12" s="22" t="s">
        <v>48</v>
      </c>
      <c r="L12" s="23">
        <v>3.4124873108375287</v>
      </c>
    </row>
    <row r="13" spans="1:15" ht="15" customHeight="1" x14ac:dyDescent="0.25">
      <c r="A13" s="7" t="s">
        <v>49</v>
      </c>
      <c r="B13" s="7">
        <v>56</v>
      </c>
      <c r="C13" s="13">
        <v>161746.99299139102</v>
      </c>
      <c r="D13" s="13">
        <v>2888.3391605605539</v>
      </c>
      <c r="E13" s="13"/>
      <c r="F13" s="13"/>
      <c r="K13" s="22" t="s">
        <v>58</v>
      </c>
      <c r="L13" s="23">
        <v>0.16600238111115598</v>
      </c>
    </row>
    <row r="14" spans="1:15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</row>
    <row r="15" spans="1:15" ht="15" customHeight="1" thickBot="1" x14ac:dyDescent="0.3"/>
    <row r="16" spans="1:15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1471.5415766877745</v>
      </c>
      <c r="C17" s="13">
        <v>125.10359508646141</v>
      </c>
      <c r="D17" s="13">
        <v>11.762584246046366</v>
      </c>
      <c r="E17" s="13">
        <v>9.2277843922692288E-17</v>
      </c>
      <c r="F17" s="13">
        <v>1220.9289609363184</v>
      </c>
      <c r="G17" s="13">
        <v>1722.1541924392307</v>
      </c>
      <c r="H17" s="13">
        <v>1220.9289609363184</v>
      </c>
      <c r="I17" s="13">
        <v>1722.1541924392307</v>
      </c>
    </row>
    <row r="18" spans="1:9" ht="15" customHeight="1" x14ac:dyDescent="0.25">
      <c r="A18" s="7" t="s">
        <v>4</v>
      </c>
      <c r="B18" s="13">
        <v>-29.301846430233667</v>
      </c>
      <c r="C18" s="13">
        <v>9.9738900120196963</v>
      </c>
      <c r="D18" s="13">
        <v>-2.9378553798890441</v>
      </c>
      <c r="E18" s="13">
        <v>4.791018287897685E-3</v>
      </c>
      <c r="F18" s="13">
        <v>-49.281949027621621</v>
      </c>
      <c r="G18" s="13">
        <v>-9.3217438328457121</v>
      </c>
      <c r="H18" s="13">
        <v>-49.281949027621621</v>
      </c>
      <c r="I18" s="13">
        <v>-9.3217438328457121</v>
      </c>
    </row>
    <row r="19" spans="1:9" ht="15" customHeight="1" x14ac:dyDescent="0.25">
      <c r="A19" s="7" t="s">
        <v>5</v>
      </c>
      <c r="B19" s="13">
        <v>-2.5972995721236303</v>
      </c>
      <c r="C19" s="13">
        <v>1.7034834000379937</v>
      </c>
      <c r="D19" s="13">
        <v>-1.524699079583459</v>
      </c>
      <c r="E19" s="13">
        <v>0.13296225025559169</v>
      </c>
      <c r="F19" s="13">
        <v>-6.0097868829611585</v>
      </c>
      <c r="G19" s="13">
        <v>0.81518773871389838</v>
      </c>
      <c r="H19" s="13">
        <v>-6.0097868829611585</v>
      </c>
      <c r="I19" s="13">
        <v>0.81518773871389838</v>
      </c>
    </row>
    <row r="20" spans="1:9" ht="15" customHeight="1" thickBot="1" x14ac:dyDescent="0.3">
      <c r="A20" s="24" t="s">
        <v>9</v>
      </c>
      <c r="B20" s="28">
        <v>1.3525782098285236E-2</v>
      </c>
      <c r="C20" s="28">
        <v>8.2866916366710647E-2</v>
      </c>
      <c r="D20" s="28">
        <v>0.16322294458779718</v>
      </c>
      <c r="E20" s="28">
        <v>0.87093052189511622</v>
      </c>
      <c r="F20" s="28">
        <v>-0.15247659901287075</v>
      </c>
      <c r="G20" s="28">
        <v>0.1795281632094412</v>
      </c>
      <c r="H20" s="28">
        <v>-0.15247659901287075</v>
      </c>
      <c r="I20" s="28">
        <v>0.1795281632094412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6"/>
  <dimension ref="A1:P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6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6" ht="15" customHeight="1" thickBot="1" x14ac:dyDescent="0.3">
      <c r="K2" s="3" t="s">
        <v>77</v>
      </c>
      <c r="L2" s="59">
        <v>1.1660286106025935E-2</v>
      </c>
      <c r="M2" s="60">
        <v>1.7162191673364298</v>
      </c>
      <c r="N2" s="60">
        <v>-2.4764757759999183</v>
      </c>
      <c r="O2" s="61">
        <v>-36.235523765783114</v>
      </c>
      <c r="P2" s="66">
        <v>1458.8352426533459</v>
      </c>
    </row>
    <row r="3" spans="1:16" ht="15" customHeight="1" x14ac:dyDescent="0.25">
      <c r="A3" s="18" t="s">
        <v>28</v>
      </c>
      <c r="B3" s="19"/>
      <c r="D3" s="1" t="s">
        <v>68</v>
      </c>
      <c r="K3" s="20" t="s">
        <v>78</v>
      </c>
      <c r="L3" s="58">
        <v>8.3168824703831384E-2</v>
      </c>
      <c r="M3" s="17">
        <v>2.1485618619517743</v>
      </c>
      <c r="N3" s="17">
        <v>1.7156963249713981</v>
      </c>
      <c r="O3" s="57">
        <v>13.246684294850995</v>
      </c>
      <c r="P3" s="67">
        <v>126.51390649844649</v>
      </c>
    </row>
    <row r="4" spans="1:16" ht="15" customHeight="1" x14ac:dyDescent="0.25">
      <c r="A4" s="7" t="s">
        <v>30</v>
      </c>
      <c r="B4" s="13">
        <v>0.54741551487775164</v>
      </c>
      <c r="D4" s="1" t="s">
        <v>69</v>
      </c>
      <c r="K4" s="3" t="s">
        <v>31</v>
      </c>
      <c r="L4" s="58">
        <v>0.2996637459288739</v>
      </c>
      <c r="M4" s="17">
        <v>53.917802785800312</v>
      </c>
      <c r="N4" s="17" t="e">
        <v>#N/A</v>
      </c>
      <c r="O4" s="57" t="e">
        <v>#N/A</v>
      </c>
      <c r="P4" s="67" t="e">
        <v>#N/A</v>
      </c>
    </row>
    <row r="5" spans="1:16" ht="15" customHeight="1" x14ac:dyDescent="0.25">
      <c r="A5" s="7" t="s">
        <v>22</v>
      </c>
      <c r="B5" s="13">
        <v>0.2996637459288739</v>
      </c>
      <c r="D5" s="1" t="s">
        <v>70</v>
      </c>
      <c r="K5" s="20" t="s">
        <v>32</v>
      </c>
      <c r="L5" s="58">
        <v>5.8834259722666751</v>
      </c>
      <c r="M5" s="21">
        <v>55</v>
      </c>
      <c r="N5" s="17" t="e">
        <v>#N/A</v>
      </c>
      <c r="O5" s="57" t="e">
        <v>#N/A</v>
      </c>
      <c r="P5" s="67" t="e">
        <v>#N/A</v>
      </c>
    </row>
    <row r="6" spans="1:16" ht="15" customHeight="1" thickBot="1" x14ac:dyDescent="0.3">
      <c r="A6" s="7" t="s">
        <v>33</v>
      </c>
      <c r="B6" s="13">
        <v>0.24873020017824654</v>
      </c>
      <c r="D6" s="1" t="s">
        <v>71</v>
      </c>
      <c r="K6" s="3" t="s">
        <v>34</v>
      </c>
      <c r="L6" s="62">
        <v>68415.52381406835</v>
      </c>
      <c r="M6" s="63">
        <v>159892.12014866507</v>
      </c>
      <c r="N6" s="64" t="e">
        <v>#N/A</v>
      </c>
      <c r="O6" s="65" t="e">
        <v>#N/A</v>
      </c>
      <c r="P6" s="68" t="e">
        <v>#N/A</v>
      </c>
    </row>
    <row r="7" spans="1:16" ht="15" customHeight="1" x14ac:dyDescent="0.25">
      <c r="A7" s="7" t="s">
        <v>35</v>
      </c>
      <c r="B7" s="13">
        <v>53.917802785800312</v>
      </c>
      <c r="K7" s="22"/>
      <c r="L7" s="23"/>
      <c r="M7" s="23"/>
      <c r="N7" s="14"/>
    </row>
    <row r="8" spans="1:16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6" ht="15" customHeight="1" x14ac:dyDescent="0.25">
      <c r="K9" s="26" t="s">
        <v>38</v>
      </c>
      <c r="L9" s="23">
        <v>2.0040447832891455</v>
      </c>
      <c r="M9" s="23"/>
      <c r="N9" s="14"/>
    </row>
    <row r="10" spans="1:16" ht="15" customHeight="1" thickBot="1" x14ac:dyDescent="0.3">
      <c r="A10" s="1" t="s">
        <v>39</v>
      </c>
      <c r="K10" s="22" t="s">
        <v>40</v>
      </c>
      <c r="L10" s="23">
        <v>253.5395343317424</v>
      </c>
      <c r="M10" s="23"/>
      <c r="N10" s="14"/>
    </row>
    <row r="11" spans="1:16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26.546948556974389</v>
      </c>
      <c r="M11" s="23"/>
      <c r="N11" s="14"/>
    </row>
    <row r="12" spans="1:16" ht="15" customHeight="1" x14ac:dyDescent="0.25">
      <c r="A12" s="7" t="s">
        <v>47</v>
      </c>
      <c r="B12" s="7">
        <v>4</v>
      </c>
      <c r="C12" s="13">
        <v>68415.52381406835</v>
      </c>
      <c r="D12" s="13">
        <v>17103.880953517088</v>
      </c>
      <c r="E12" s="13">
        <v>5.8834259722666751</v>
      </c>
      <c r="F12" s="13">
        <v>5.1480067478324538E-4</v>
      </c>
      <c r="K12" s="22" t="s">
        <v>48</v>
      </c>
      <c r="L12" s="23">
        <v>3.4383322697672889</v>
      </c>
    </row>
    <row r="13" spans="1:16" ht="15" customHeight="1" x14ac:dyDescent="0.25">
      <c r="A13" s="7" t="s">
        <v>49</v>
      </c>
      <c r="B13" s="7">
        <v>55</v>
      </c>
      <c r="C13" s="13">
        <v>159892.12014866507</v>
      </c>
      <c r="D13" s="13">
        <v>2907.1294572484558</v>
      </c>
      <c r="E13" s="13"/>
      <c r="F13" s="13"/>
      <c r="K13" s="22" t="s">
        <v>58</v>
      </c>
      <c r="L13" s="23">
        <v>4.3058141910184666</v>
      </c>
    </row>
    <row r="14" spans="1:16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  <c r="K14" s="22" t="s">
        <v>61</v>
      </c>
      <c r="L14" s="23">
        <v>0.16667404928000271</v>
      </c>
    </row>
    <row r="15" spans="1:16" ht="15" customHeight="1" thickBot="1" x14ac:dyDescent="0.3"/>
    <row r="16" spans="1:16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1458.8352426533459</v>
      </c>
      <c r="C17" s="13">
        <v>126.51390649844649</v>
      </c>
      <c r="D17" s="13">
        <v>11.531026770335792</v>
      </c>
      <c r="E17" s="13">
        <v>2.6591314853693561E-16</v>
      </c>
      <c r="F17" s="13">
        <v>1205.2957083216033</v>
      </c>
      <c r="G17" s="13">
        <v>1712.3747769850884</v>
      </c>
      <c r="H17" s="13">
        <v>1205.2957083216033</v>
      </c>
      <c r="I17" s="13">
        <v>1712.3747769850884</v>
      </c>
    </row>
    <row r="18" spans="1:9" ht="15" customHeight="1" x14ac:dyDescent="0.25">
      <c r="A18" s="7" t="s">
        <v>4</v>
      </c>
      <c r="B18" s="13">
        <v>-36.235523765783114</v>
      </c>
      <c r="C18" s="13">
        <v>13.246684294850995</v>
      </c>
      <c r="D18" s="13">
        <v>-2.7354410325811052</v>
      </c>
      <c r="E18" s="13">
        <v>8.3690635330361633E-3</v>
      </c>
      <c r="F18" s="13">
        <v>-62.782472322757499</v>
      </c>
      <c r="G18" s="13">
        <v>-9.6885752088087251</v>
      </c>
      <c r="H18" s="13">
        <v>-62.782472322757499</v>
      </c>
      <c r="I18" s="13">
        <v>-9.6885752088087251</v>
      </c>
    </row>
    <row r="19" spans="1:9" ht="15" customHeight="1" x14ac:dyDescent="0.25">
      <c r="A19" s="7" t="s">
        <v>5</v>
      </c>
      <c r="B19" s="13">
        <v>-2.4764757759999183</v>
      </c>
      <c r="C19" s="13">
        <v>1.7156963249713981</v>
      </c>
      <c r="D19" s="13">
        <v>-1.4434231396055492</v>
      </c>
      <c r="E19" s="13">
        <v>0.15457324279675991</v>
      </c>
      <c r="F19" s="13">
        <v>-5.9148080457672076</v>
      </c>
      <c r="G19" s="13">
        <v>0.96185649376737059</v>
      </c>
      <c r="H19" s="13">
        <v>-5.9148080457672076</v>
      </c>
      <c r="I19" s="13">
        <v>0.96185649376737059</v>
      </c>
    </row>
    <row r="20" spans="1:9" ht="15" customHeight="1" x14ac:dyDescent="0.25">
      <c r="A20" s="7" t="s">
        <v>8</v>
      </c>
      <c r="B20" s="13">
        <v>1.7162191673364298</v>
      </c>
      <c r="C20" s="13">
        <v>2.1485618619517743</v>
      </c>
      <c r="D20" s="13">
        <v>0.79877577542840661</v>
      </c>
      <c r="E20" s="13">
        <v>0.42785637074087413</v>
      </c>
      <c r="F20" s="13">
        <v>-2.5895950236820369</v>
      </c>
      <c r="G20" s="13">
        <v>6.0220333583548964</v>
      </c>
      <c r="H20" s="13">
        <v>-2.5895950236820369</v>
      </c>
      <c r="I20" s="13">
        <v>6.0220333583548964</v>
      </c>
    </row>
    <row r="21" spans="1:9" ht="15" customHeight="1" thickBot="1" x14ac:dyDescent="0.3">
      <c r="A21" s="24" t="s">
        <v>9</v>
      </c>
      <c r="B21" s="28">
        <v>1.1660286106025935E-2</v>
      </c>
      <c r="C21" s="28">
        <v>8.3168824703831384E-2</v>
      </c>
      <c r="D21" s="28">
        <v>0.14020020299131117</v>
      </c>
      <c r="E21" s="28">
        <v>0.88901399754577559</v>
      </c>
      <c r="F21" s="28">
        <v>-0.15501376317397678</v>
      </c>
      <c r="G21" s="28">
        <v>0.17833433538602864</v>
      </c>
      <c r="H21" s="28">
        <v>-0.15501376317397678</v>
      </c>
      <c r="I21" s="28">
        <v>0.17833433538602864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5"/>
  <dimension ref="A1:O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5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5" ht="15" customHeight="1" thickBot="1" x14ac:dyDescent="0.3">
      <c r="K2" s="3" t="s">
        <v>74</v>
      </c>
      <c r="L2" s="59">
        <v>1.7246779014823475</v>
      </c>
      <c r="M2" s="60">
        <v>-2.4073953651016269</v>
      </c>
      <c r="N2" s="60">
        <v>-36.136091477833943</v>
      </c>
      <c r="O2" s="66">
        <v>1452.2061619615454</v>
      </c>
    </row>
    <row r="3" spans="1:15" ht="15" customHeight="1" x14ac:dyDescent="0.25">
      <c r="A3" s="18" t="s">
        <v>28</v>
      </c>
      <c r="B3" s="19"/>
      <c r="D3" s="1" t="s">
        <v>68</v>
      </c>
      <c r="K3" s="20" t="s">
        <v>75</v>
      </c>
      <c r="L3" s="58">
        <v>2.1288324926568074</v>
      </c>
      <c r="M3" s="17">
        <v>1.6289729593845241</v>
      </c>
      <c r="N3" s="17">
        <v>13.111391167215851</v>
      </c>
      <c r="O3" s="67">
        <v>116.31435431958815</v>
      </c>
    </row>
    <row r="4" spans="1:15" ht="15" customHeight="1" x14ac:dyDescent="0.25">
      <c r="A4" s="7" t="s">
        <v>30</v>
      </c>
      <c r="B4" s="13">
        <v>0.54718685771037212</v>
      </c>
      <c r="D4" s="1" t="s">
        <v>69</v>
      </c>
      <c r="K4" s="3" t="s">
        <v>31</v>
      </c>
      <c r="L4" s="58">
        <v>0.29941345725095098</v>
      </c>
      <c r="M4" s="17">
        <v>53.443772683980718</v>
      </c>
      <c r="N4" s="17" t="e">
        <v>#N/A</v>
      </c>
      <c r="O4" s="67" t="e">
        <v>#N/A</v>
      </c>
    </row>
    <row r="5" spans="1:15" ht="15" customHeight="1" x14ac:dyDescent="0.25">
      <c r="A5" s="7" t="s">
        <v>22</v>
      </c>
      <c r="B5" s="13">
        <v>0.29941345725095098</v>
      </c>
      <c r="D5" s="1" t="s">
        <v>70</v>
      </c>
      <c r="K5" s="20" t="s">
        <v>32</v>
      </c>
      <c r="L5" s="58">
        <v>7.9776742214983649</v>
      </c>
      <c r="M5" s="21">
        <v>56</v>
      </c>
      <c r="N5" s="17" t="e">
        <v>#N/A</v>
      </c>
      <c r="O5" s="67" t="e">
        <v>#N/A</v>
      </c>
    </row>
    <row r="6" spans="1:15" ht="15" customHeight="1" thickBot="1" x14ac:dyDescent="0.3">
      <c r="A6" s="7" t="s">
        <v>33</v>
      </c>
      <c r="B6" s="13">
        <v>0.26188203531796617</v>
      </c>
      <c r="D6" s="1" t="s">
        <v>71</v>
      </c>
      <c r="K6" s="3" t="s">
        <v>34</v>
      </c>
      <c r="L6" s="62">
        <v>68358.380995701213</v>
      </c>
      <c r="M6" s="63">
        <v>159949.26296703221</v>
      </c>
      <c r="N6" s="64" t="e">
        <v>#N/A</v>
      </c>
      <c r="O6" s="68" t="e">
        <v>#N/A</v>
      </c>
    </row>
    <row r="7" spans="1:15" ht="15" customHeight="1" x14ac:dyDescent="0.25">
      <c r="A7" s="7" t="s">
        <v>35</v>
      </c>
      <c r="B7" s="13">
        <v>53.443772683980718</v>
      </c>
      <c r="K7" s="22"/>
      <c r="L7" s="23"/>
      <c r="M7" s="23"/>
      <c r="N7" s="14"/>
    </row>
    <row r="8" spans="1:15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5" ht="15" customHeight="1" x14ac:dyDescent="0.25">
      <c r="K9" s="26" t="s">
        <v>38</v>
      </c>
      <c r="L9" s="23">
        <v>2.0032407188478727</v>
      </c>
      <c r="M9" s="23"/>
      <c r="N9" s="14"/>
    </row>
    <row r="10" spans="1:15" ht="15" customHeight="1" thickBot="1" x14ac:dyDescent="0.3">
      <c r="A10" s="1" t="s">
        <v>39</v>
      </c>
      <c r="K10" s="22" t="s">
        <v>40</v>
      </c>
      <c r="L10" s="23">
        <v>233.00565075949794</v>
      </c>
      <c r="M10" s="23"/>
      <c r="N10" s="14"/>
    </row>
    <row r="11" spans="1:15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26.26527266690913</v>
      </c>
      <c r="M11" s="23"/>
      <c r="N11" s="14"/>
    </row>
    <row r="12" spans="1:15" ht="15" customHeight="1" x14ac:dyDescent="0.25">
      <c r="A12" s="7" t="s">
        <v>47</v>
      </c>
      <c r="B12" s="7">
        <v>3</v>
      </c>
      <c r="C12" s="13">
        <v>68358.380995701213</v>
      </c>
      <c r="D12" s="13">
        <v>22786.12699856707</v>
      </c>
      <c r="E12" s="13">
        <v>7.9776742214983649</v>
      </c>
      <c r="F12" s="13">
        <v>1.6196848491880261E-4</v>
      </c>
      <c r="K12" s="22" t="s">
        <v>48</v>
      </c>
      <c r="L12" s="23">
        <v>3.2632249621412006</v>
      </c>
    </row>
    <row r="13" spans="1:15" ht="15" customHeight="1" x14ac:dyDescent="0.25">
      <c r="A13" s="7" t="s">
        <v>49</v>
      </c>
      <c r="B13" s="7">
        <v>56</v>
      </c>
      <c r="C13" s="13">
        <v>159949.26296703221</v>
      </c>
      <c r="D13" s="13">
        <v>2856.2368386970038</v>
      </c>
      <c r="E13" s="13"/>
      <c r="F13" s="13"/>
      <c r="K13" s="22" t="s">
        <v>58</v>
      </c>
      <c r="L13" s="23">
        <v>4.2645639328965315</v>
      </c>
    </row>
    <row r="14" spans="1:15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</row>
    <row r="15" spans="1:15" ht="15" customHeight="1" thickBot="1" x14ac:dyDescent="0.3"/>
    <row r="16" spans="1:15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1452.2061619615454</v>
      </c>
      <c r="C17" s="13">
        <v>116.31435431958815</v>
      </c>
      <c r="D17" s="13">
        <v>12.485184399265361</v>
      </c>
      <c r="E17" s="13">
        <v>8.1032942458888907E-18</v>
      </c>
      <c r="F17" s="13">
        <v>1219.2005112020474</v>
      </c>
      <c r="G17" s="13">
        <v>1685.2118127210433</v>
      </c>
      <c r="H17" s="13">
        <v>1219.2005112020474</v>
      </c>
      <c r="I17" s="13">
        <v>1685.2118127210433</v>
      </c>
    </row>
    <row r="18" spans="1:9" ht="15" customHeight="1" x14ac:dyDescent="0.25">
      <c r="A18" s="7" t="s">
        <v>4</v>
      </c>
      <c r="B18" s="13">
        <v>-36.136091477833943</v>
      </c>
      <c r="C18" s="13">
        <v>13.111391167215851</v>
      </c>
      <c r="D18" s="13">
        <v>-2.7560836998128622</v>
      </c>
      <c r="E18" s="13">
        <v>7.8802172913949326E-3</v>
      </c>
      <c r="F18" s="13">
        <v>-62.40136414474307</v>
      </c>
      <c r="G18" s="13">
        <v>-9.8708188109248134</v>
      </c>
      <c r="H18" s="13">
        <v>-62.40136414474307</v>
      </c>
      <c r="I18" s="13">
        <v>-9.8708188109248134</v>
      </c>
    </row>
    <row r="19" spans="1:9" ht="15" customHeight="1" x14ac:dyDescent="0.25">
      <c r="A19" s="7" t="s">
        <v>5</v>
      </c>
      <c r="B19" s="13">
        <v>-2.4073953651016269</v>
      </c>
      <c r="C19" s="13">
        <v>1.6289729593845241</v>
      </c>
      <c r="D19" s="13">
        <v>-1.4778608516689034</v>
      </c>
      <c r="E19" s="13">
        <v>0.14504762563975146</v>
      </c>
      <c r="F19" s="13">
        <v>-5.6706203272428279</v>
      </c>
      <c r="G19" s="13">
        <v>0.85582959703957373</v>
      </c>
      <c r="H19" s="13">
        <v>-5.6706203272428279</v>
      </c>
      <c r="I19" s="13">
        <v>0.85582959703957373</v>
      </c>
    </row>
    <row r="20" spans="1:9" ht="15" customHeight="1" thickBot="1" x14ac:dyDescent="0.3">
      <c r="A20" s="24" t="s">
        <v>8</v>
      </c>
      <c r="B20" s="28">
        <v>1.7246779014823475</v>
      </c>
      <c r="C20" s="28">
        <v>2.1288324926568074</v>
      </c>
      <c r="D20" s="28">
        <v>0.81015199994900944</v>
      </c>
      <c r="E20" s="28">
        <v>0.42128226514258749</v>
      </c>
      <c r="F20" s="28">
        <v>-2.5398860314141842</v>
      </c>
      <c r="G20" s="28">
        <v>5.9892418343788787</v>
      </c>
      <c r="H20" s="28">
        <v>-2.5398860314141842</v>
      </c>
      <c r="I20" s="28">
        <v>5.9892418343788787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4"/>
  <dimension ref="A1:P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6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6" ht="15" customHeight="1" thickBot="1" x14ac:dyDescent="0.3">
      <c r="K2" s="3" t="s">
        <v>77</v>
      </c>
      <c r="L2" s="59">
        <v>-4.779488050979127E-2</v>
      </c>
      <c r="M2" s="60">
        <v>4.0681677149916009</v>
      </c>
      <c r="N2" s="60">
        <v>0.75966409946559832</v>
      </c>
      <c r="O2" s="61">
        <v>-29.699957334748195</v>
      </c>
      <c r="P2" s="66">
        <v>1158.3188961022227</v>
      </c>
    </row>
    <row r="3" spans="1:16" ht="15" customHeight="1" x14ac:dyDescent="0.25">
      <c r="A3" s="18" t="s">
        <v>28</v>
      </c>
      <c r="B3" s="19"/>
      <c r="D3" s="1" t="s">
        <v>68</v>
      </c>
      <c r="K3" s="20" t="s">
        <v>78</v>
      </c>
      <c r="L3" s="58">
        <v>6.6145086054092112E-2</v>
      </c>
      <c r="M3" s="17">
        <v>0.6866717911116601</v>
      </c>
      <c r="N3" s="17">
        <v>1.4576259942525143</v>
      </c>
      <c r="O3" s="57">
        <v>7.8634580881762641</v>
      </c>
      <c r="P3" s="67">
        <v>111.90516758986517</v>
      </c>
    </row>
    <row r="4" spans="1:16" ht="15" customHeight="1" x14ac:dyDescent="0.25">
      <c r="A4" s="7" t="s">
        <v>30</v>
      </c>
      <c r="B4" s="13">
        <v>0.7533453899500826</v>
      </c>
      <c r="D4" s="1" t="s">
        <v>69</v>
      </c>
      <c r="K4" s="3" t="s">
        <v>31</v>
      </c>
      <c r="L4" s="58">
        <v>0.56752927655904195</v>
      </c>
      <c r="M4" s="17">
        <v>42.369880372235265</v>
      </c>
      <c r="N4" s="17" t="e">
        <v>#N/A</v>
      </c>
      <c r="O4" s="57" t="e">
        <v>#N/A</v>
      </c>
      <c r="P4" s="67" t="e">
        <v>#N/A</v>
      </c>
    </row>
    <row r="5" spans="1:16" ht="15" customHeight="1" x14ac:dyDescent="0.25">
      <c r="A5" s="7" t="s">
        <v>22</v>
      </c>
      <c r="B5" s="13">
        <v>0.56752927655904195</v>
      </c>
      <c r="D5" s="1" t="s">
        <v>70</v>
      </c>
      <c r="K5" s="20" t="s">
        <v>32</v>
      </c>
      <c r="L5" s="58">
        <v>18.044059700961892</v>
      </c>
      <c r="M5" s="21">
        <v>55</v>
      </c>
      <c r="N5" s="17" t="e">
        <v>#N/A</v>
      </c>
      <c r="O5" s="57" t="e">
        <v>#N/A</v>
      </c>
      <c r="P5" s="67" t="e">
        <v>#N/A</v>
      </c>
    </row>
    <row r="6" spans="1:16" ht="15" customHeight="1" thickBot="1" x14ac:dyDescent="0.3">
      <c r="A6" s="7" t="s">
        <v>33</v>
      </c>
      <c r="B6" s="13">
        <v>0.53607686030879043</v>
      </c>
      <c r="D6" s="1" t="s">
        <v>71</v>
      </c>
      <c r="K6" s="3" t="s">
        <v>34</v>
      </c>
      <c r="L6" s="62">
        <v>129571.27201106942</v>
      </c>
      <c r="M6" s="63">
        <v>98736.371951663998</v>
      </c>
      <c r="N6" s="64" t="e">
        <v>#N/A</v>
      </c>
      <c r="O6" s="65" t="e">
        <v>#N/A</v>
      </c>
      <c r="P6" s="68" t="e">
        <v>#N/A</v>
      </c>
    </row>
    <row r="7" spans="1:16" ht="15" customHeight="1" x14ac:dyDescent="0.25">
      <c r="A7" s="7" t="s">
        <v>35</v>
      </c>
      <c r="B7" s="13">
        <v>42.369880372235265</v>
      </c>
      <c r="K7" s="22"/>
      <c r="L7" s="23"/>
      <c r="M7" s="23"/>
      <c r="N7" s="14"/>
    </row>
    <row r="8" spans="1:16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6" ht="15" customHeight="1" x14ac:dyDescent="0.25">
      <c r="K9" s="26" t="s">
        <v>38</v>
      </c>
      <c r="L9" s="23">
        <v>2.0040447832891455</v>
      </c>
      <c r="M9" s="23"/>
      <c r="N9" s="14"/>
    </row>
    <row r="10" spans="1:16" ht="15" customHeight="1" thickBot="1" x14ac:dyDescent="0.3">
      <c r="A10" s="1" t="s">
        <v>39</v>
      </c>
      <c r="K10" s="22" t="s">
        <v>40</v>
      </c>
      <c r="L10" s="23">
        <v>224.26296733156687</v>
      </c>
      <c r="M10" s="23"/>
      <c r="N10" s="14"/>
    </row>
    <row r="11" spans="1:16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15.758722160222479</v>
      </c>
      <c r="M11" s="23"/>
      <c r="N11" s="14"/>
    </row>
    <row r="12" spans="1:16" ht="15" customHeight="1" x14ac:dyDescent="0.25">
      <c r="A12" s="7" t="s">
        <v>47</v>
      </c>
      <c r="B12" s="7">
        <v>4</v>
      </c>
      <c r="C12" s="13">
        <v>129571.27201106942</v>
      </c>
      <c r="D12" s="13">
        <v>32392.818002767355</v>
      </c>
      <c r="E12" s="13">
        <v>18.044059700961892</v>
      </c>
      <c r="F12" s="13">
        <v>1.6184609604387043E-9</v>
      </c>
      <c r="K12" s="22" t="s">
        <v>48</v>
      </c>
      <c r="L12" s="23">
        <v>2.921147769768405</v>
      </c>
    </row>
    <row r="13" spans="1:16" ht="15" customHeight="1" x14ac:dyDescent="0.25">
      <c r="A13" s="7" t="s">
        <v>49</v>
      </c>
      <c r="B13" s="7">
        <v>55</v>
      </c>
      <c r="C13" s="13">
        <v>98736.371951663998</v>
      </c>
      <c r="D13" s="13">
        <v>1795.2067627575273</v>
      </c>
      <c r="E13" s="13"/>
      <c r="F13" s="13"/>
      <c r="K13" s="22" t="s">
        <v>58</v>
      </c>
      <c r="L13" s="23">
        <v>1.3761210208091363</v>
      </c>
    </row>
    <row r="14" spans="1:16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  <c r="K14" s="22" t="s">
        <v>61</v>
      </c>
      <c r="L14" s="23">
        <v>0.1325577146469149</v>
      </c>
    </row>
    <row r="15" spans="1:16" ht="15" customHeight="1" thickBot="1" x14ac:dyDescent="0.3"/>
    <row r="16" spans="1:16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1158.3188961022227</v>
      </c>
      <c r="C17" s="13">
        <v>111.90516758986517</v>
      </c>
      <c r="D17" s="13">
        <v>10.35089729142345</v>
      </c>
      <c r="E17" s="13">
        <v>1.5989628490483751E-14</v>
      </c>
      <c r="F17" s="13">
        <v>934.05592877065578</v>
      </c>
      <c r="G17" s="13">
        <v>1382.5818634337895</v>
      </c>
      <c r="H17" s="13">
        <v>934.05592877065578</v>
      </c>
      <c r="I17" s="13">
        <v>1382.5818634337895</v>
      </c>
    </row>
    <row r="18" spans="1:9" ht="15" customHeight="1" x14ac:dyDescent="0.25">
      <c r="A18" s="7" t="s">
        <v>4</v>
      </c>
      <c r="B18" s="13">
        <v>-29.699957334748195</v>
      </c>
      <c r="C18" s="13">
        <v>7.8634580881762641</v>
      </c>
      <c r="D18" s="13">
        <v>-3.7769588140116062</v>
      </c>
      <c r="E18" s="13">
        <v>3.9175199281014282E-4</v>
      </c>
      <c r="F18" s="13">
        <v>-45.458679494970674</v>
      </c>
      <c r="G18" s="13">
        <v>-13.941235174525715</v>
      </c>
      <c r="H18" s="13">
        <v>-45.458679494970674</v>
      </c>
      <c r="I18" s="13">
        <v>-13.941235174525715</v>
      </c>
    </row>
    <row r="19" spans="1:9" ht="15" customHeight="1" x14ac:dyDescent="0.25">
      <c r="A19" s="7" t="s">
        <v>5</v>
      </c>
      <c r="B19" s="13">
        <v>0.75966409946559832</v>
      </c>
      <c r="C19" s="13">
        <v>1.4576259942525143</v>
      </c>
      <c r="D19" s="13">
        <v>0.52116530746637924</v>
      </c>
      <c r="E19" s="13">
        <v>0.60434381688605865</v>
      </c>
      <c r="F19" s="13">
        <v>-2.1614836703028066</v>
      </c>
      <c r="G19" s="13">
        <v>3.6808118692340033</v>
      </c>
      <c r="H19" s="13">
        <v>-2.1614836703028066</v>
      </c>
      <c r="I19" s="13">
        <v>3.6808118692340033</v>
      </c>
    </row>
    <row r="20" spans="1:9" ht="15" customHeight="1" x14ac:dyDescent="0.25">
      <c r="A20" s="7" t="s">
        <v>7</v>
      </c>
      <c r="B20" s="13">
        <v>4.0681677149916009</v>
      </c>
      <c r="C20" s="13">
        <v>0.6866717911116601</v>
      </c>
      <c r="D20" s="13">
        <v>5.924471876739835</v>
      </c>
      <c r="E20" s="13">
        <v>2.1300290165227406E-7</v>
      </c>
      <c r="F20" s="13">
        <v>2.6920466941824648</v>
      </c>
      <c r="G20" s="13">
        <v>5.444288735800737</v>
      </c>
      <c r="H20" s="13">
        <v>2.6920466941824648</v>
      </c>
      <c r="I20" s="13">
        <v>5.444288735800737</v>
      </c>
    </row>
    <row r="21" spans="1:9" ht="15" customHeight="1" thickBot="1" x14ac:dyDescent="0.3">
      <c r="A21" s="24" t="s">
        <v>9</v>
      </c>
      <c r="B21" s="28">
        <v>-4.779488050979127E-2</v>
      </c>
      <c r="C21" s="28">
        <v>6.6145086054092112E-2</v>
      </c>
      <c r="D21" s="28">
        <v>-0.72257643554512252</v>
      </c>
      <c r="E21" s="28">
        <v>0.47300157652389363</v>
      </c>
      <c r="F21" s="28">
        <v>-0.18035259515670618</v>
      </c>
      <c r="G21" s="28">
        <v>8.4762834137123627E-2</v>
      </c>
      <c r="H21" s="28">
        <v>-0.18035259515670618</v>
      </c>
      <c r="I21" s="28">
        <v>8.4762834137123627E-2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3"/>
  <dimension ref="A1:Q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7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7" ht="15" customHeight="1" thickBot="1" x14ac:dyDescent="0.3">
      <c r="K2" s="3" t="s">
        <v>80</v>
      </c>
      <c r="L2" s="59">
        <v>-4.7802653124831278E-2</v>
      </c>
      <c r="M2" s="60">
        <v>-0.14813188886243095</v>
      </c>
      <c r="N2" s="60">
        <v>4.0793656052848757</v>
      </c>
      <c r="O2" s="61">
        <v>0.75847570067915115</v>
      </c>
      <c r="P2" s="61">
        <v>-29.102587218430539</v>
      </c>
      <c r="Q2" s="66">
        <v>1158.553451560598</v>
      </c>
    </row>
    <row r="3" spans="1:17" ht="15" customHeight="1" x14ac:dyDescent="0.25">
      <c r="A3" s="18" t="s">
        <v>28</v>
      </c>
      <c r="B3" s="19"/>
      <c r="D3" s="1" t="s">
        <v>68</v>
      </c>
      <c r="K3" s="20" t="s">
        <v>81</v>
      </c>
      <c r="L3" s="58">
        <v>6.6750282985264586E-2</v>
      </c>
      <c r="M3" s="17">
        <v>1.7340542869604967</v>
      </c>
      <c r="N3" s="17">
        <v>0.70524332084471797</v>
      </c>
      <c r="O3" s="57">
        <v>1.4710270137827792</v>
      </c>
      <c r="P3" s="57">
        <v>10.576920906574696</v>
      </c>
      <c r="Q3" s="67">
        <v>112.9623180751388</v>
      </c>
    </row>
    <row r="4" spans="1:17" ht="15" customHeight="1" x14ac:dyDescent="0.25">
      <c r="A4" s="7" t="s">
        <v>30</v>
      </c>
      <c r="B4" s="13">
        <v>0.75338417288754667</v>
      </c>
      <c r="D4" s="1" t="s">
        <v>69</v>
      </c>
      <c r="K4" s="3" t="s">
        <v>31</v>
      </c>
      <c r="L4" s="58">
        <v>0.56758771195745283</v>
      </c>
      <c r="M4" s="17">
        <v>42.757505449775365</v>
      </c>
      <c r="N4" s="17" t="e">
        <v>#N/A</v>
      </c>
      <c r="O4" s="57" t="e">
        <v>#N/A</v>
      </c>
      <c r="P4" s="57" t="e">
        <v>#N/A</v>
      </c>
      <c r="Q4" s="67" t="e">
        <v>#N/A</v>
      </c>
    </row>
    <row r="5" spans="1:17" ht="15" customHeight="1" x14ac:dyDescent="0.25">
      <c r="A5" s="7" t="s">
        <v>22</v>
      </c>
      <c r="B5" s="13">
        <v>0.56758771195745283</v>
      </c>
      <c r="D5" s="1" t="s">
        <v>70</v>
      </c>
      <c r="K5" s="20" t="s">
        <v>32</v>
      </c>
      <c r="L5" s="58">
        <v>14.176163487142469</v>
      </c>
      <c r="M5" s="21">
        <v>54</v>
      </c>
      <c r="N5" s="17" t="e">
        <v>#N/A</v>
      </c>
      <c r="O5" s="57" t="e">
        <v>#N/A</v>
      </c>
      <c r="P5" s="57" t="e">
        <v>#N/A</v>
      </c>
      <c r="Q5" s="67" t="e">
        <v>#N/A</v>
      </c>
    </row>
    <row r="6" spans="1:17" ht="15" customHeight="1" thickBot="1" x14ac:dyDescent="0.3">
      <c r="A6" s="7" t="s">
        <v>33</v>
      </c>
      <c r="B6" s="13">
        <v>0.52754953713869845</v>
      </c>
      <c r="D6" s="1" t="s">
        <v>71</v>
      </c>
      <c r="K6" s="3" t="s">
        <v>34</v>
      </c>
      <c r="L6" s="62">
        <v>129584.61325920462</v>
      </c>
      <c r="M6" s="63">
        <v>98723.030703528799</v>
      </c>
      <c r="N6" s="64" t="e">
        <v>#N/A</v>
      </c>
      <c r="O6" s="65" t="e">
        <v>#N/A</v>
      </c>
      <c r="P6" s="65" t="e">
        <v>#N/A</v>
      </c>
      <c r="Q6" s="68" t="e">
        <v>#N/A</v>
      </c>
    </row>
    <row r="7" spans="1:17" ht="15" customHeight="1" x14ac:dyDescent="0.25">
      <c r="A7" s="7" t="s">
        <v>35</v>
      </c>
      <c r="B7" s="13">
        <v>42.757505449775365</v>
      </c>
      <c r="K7" s="22"/>
      <c r="L7" s="23"/>
      <c r="M7" s="23"/>
      <c r="N7" s="14"/>
    </row>
    <row r="8" spans="1:17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7" ht="15" customHeight="1" x14ac:dyDescent="0.25">
      <c r="K9" s="26" t="s">
        <v>38</v>
      </c>
      <c r="L9" s="23">
        <v>2.0048792881880577</v>
      </c>
      <c r="M9" s="23"/>
      <c r="N9" s="14"/>
    </row>
    <row r="10" spans="1:17" ht="15" customHeight="1" thickBot="1" x14ac:dyDescent="0.3">
      <c r="A10" s="1" t="s">
        <v>39</v>
      </c>
      <c r="K10" s="22" t="s">
        <v>40</v>
      </c>
      <c r="L10" s="23">
        <v>226.47581185455724</v>
      </c>
      <c r="M10" s="23"/>
      <c r="N10" s="14"/>
    </row>
    <row r="11" spans="1:17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21.205449658394862</v>
      </c>
      <c r="M11" s="23"/>
      <c r="N11" s="14"/>
    </row>
    <row r="12" spans="1:17" ht="15" customHeight="1" x14ac:dyDescent="0.25">
      <c r="A12" s="7" t="s">
        <v>47</v>
      </c>
      <c r="B12" s="7">
        <v>5</v>
      </c>
      <c r="C12" s="13">
        <v>129584.61325920462</v>
      </c>
      <c r="D12" s="13">
        <v>25916.922651840923</v>
      </c>
      <c r="E12" s="13">
        <v>14.176163487142469</v>
      </c>
      <c r="F12" s="13">
        <v>7.4257232720314544E-9</v>
      </c>
      <c r="K12" s="22" t="s">
        <v>48</v>
      </c>
      <c r="L12" s="23">
        <v>2.9492315922982226</v>
      </c>
    </row>
    <row r="13" spans="1:17" ht="15" customHeight="1" x14ac:dyDescent="0.25">
      <c r="A13" s="7" t="s">
        <v>49</v>
      </c>
      <c r="B13" s="7">
        <v>54</v>
      </c>
      <c r="C13" s="13">
        <v>98723.030703528799</v>
      </c>
      <c r="D13" s="13">
        <v>1828.2042722875703</v>
      </c>
      <c r="E13" s="13"/>
      <c r="F13" s="13"/>
      <c r="K13" s="22" t="s">
        <v>58</v>
      </c>
      <c r="L13" s="23">
        <v>1.4139277270945401</v>
      </c>
    </row>
    <row r="14" spans="1:17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  <c r="K14" s="22" t="s">
        <v>61</v>
      </c>
      <c r="L14" s="23">
        <v>3.4765695245208104</v>
      </c>
    </row>
    <row r="15" spans="1:17" ht="15" customHeight="1" thickBot="1" x14ac:dyDescent="0.3">
      <c r="K15" s="22" t="s">
        <v>62</v>
      </c>
      <c r="L15" s="23">
        <v>0.13382625983784868</v>
      </c>
    </row>
    <row r="16" spans="1:17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1158.553451560598</v>
      </c>
      <c r="C17" s="13">
        <v>112.9623180751388</v>
      </c>
      <c r="D17" s="13">
        <v>10.256105498737787</v>
      </c>
      <c r="E17" s="13">
        <v>2.7725695680865634E-14</v>
      </c>
      <c r="F17" s="13">
        <v>932.07763970604071</v>
      </c>
      <c r="G17" s="13">
        <v>1385.0292634151551</v>
      </c>
      <c r="H17" s="13">
        <v>932.07763970604071</v>
      </c>
      <c r="I17" s="13">
        <v>1385.0292634151551</v>
      </c>
    </row>
    <row r="18" spans="1:9" ht="15" customHeight="1" x14ac:dyDescent="0.25">
      <c r="A18" s="7" t="s">
        <v>4</v>
      </c>
      <c r="B18" s="13">
        <v>-29.102587218430539</v>
      </c>
      <c r="C18" s="13">
        <v>10.576920906574696</v>
      </c>
      <c r="D18" s="13">
        <v>-2.7515179016172984</v>
      </c>
      <c r="E18" s="13">
        <v>8.0583312657599142E-3</v>
      </c>
      <c r="F18" s="13">
        <v>-50.308036876825398</v>
      </c>
      <c r="G18" s="13">
        <v>-7.8971375600356772</v>
      </c>
      <c r="H18" s="13">
        <v>-50.308036876825398</v>
      </c>
      <c r="I18" s="13">
        <v>-7.8971375600356772</v>
      </c>
    </row>
    <row r="19" spans="1:9" ht="15" customHeight="1" x14ac:dyDescent="0.25">
      <c r="A19" s="7" t="s">
        <v>5</v>
      </c>
      <c r="B19" s="13">
        <v>0.75847570067915115</v>
      </c>
      <c r="C19" s="13">
        <v>1.4710270137827792</v>
      </c>
      <c r="D19" s="13">
        <v>0.51560963433887852</v>
      </c>
      <c r="E19" s="13">
        <v>0.60823172537680126</v>
      </c>
      <c r="F19" s="13">
        <v>-2.1907558916190712</v>
      </c>
      <c r="G19" s="13">
        <v>3.707707292977374</v>
      </c>
      <c r="H19" s="13">
        <v>-2.1907558916190712</v>
      </c>
      <c r="I19" s="13">
        <v>3.707707292977374</v>
      </c>
    </row>
    <row r="20" spans="1:9" ht="15" customHeight="1" x14ac:dyDescent="0.25">
      <c r="A20" s="7" t="s">
        <v>7</v>
      </c>
      <c r="B20" s="13">
        <v>4.0793656052848757</v>
      </c>
      <c r="C20" s="13">
        <v>0.70524332084471797</v>
      </c>
      <c r="D20" s="13">
        <v>5.7843378089688837</v>
      </c>
      <c r="E20" s="13">
        <v>3.7722445321833015E-7</v>
      </c>
      <c r="F20" s="13">
        <v>2.6654378781903354</v>
      </c>
      <c r="G20" s="13">
        <v>5.493293332379416</v>
      </c>
      <c r="H20" s="13">
        <v>2.6654378781903354</v>
      </c>
      <c r="I20" s="13">
        <v>5.493293332379416</v>
      </c>
    </row>
    <row r="21" spans="1:9" ht="15" customHeight="1" x14ac:dyDescent="0.25">
      <c r="A21" s="7" t="s">
        <v>8</v>
      </c>
      <c r="B21" s="13">
        <v>-0.14813188886243095</v>
      </c>
      <c r="C21" s="13">
        <v>1.7340542869604967</v>
      </c>
      <c r="D21" s="13">
        <v>-8.5425173811646368E-2</v>
      </c>
      <c r="E21" s="13">
        <v>0.93223932497427753</v>
      </c>
      <c r="F21" s="13">
        <v>-3.6247014133832414</v>
      </c>
      <c r="G21" s="13">
        <v>3.3284376356583794</v>
      </c>
      <c r="H21" s="13">
        <v>-3.6247014133832414</v>
      </c>
      <c r="I21" s="13">
        <v>3.3284376356583794</v>
      </c>
    </row>
    <row r="22" spans="1:9" ht="15" customHeight="1" thickBot="1" x14ac:dyDescent="0.3">
      <c r="A22" s="24" t="s">
        <v>9</v>
      </c>
      <c r="B22" s="28">
        <v>-4.7802653124831278E-2</v>
      </c>
      <c r="C22" s="28">
        <v>6.6750282985264586E-2</v>
      </c>
      <c r="D22" s="28">
        <v>-0.71614158003470818</v>
      </c>
      <c r="E22" s="28">
        <v>0.47698960619257058</v>
      </c>
      <c r="F22" s="28">
        <v>-0.18162891296267997</v>
      </c>
      <c r="G22" s="28">
        <v>8.6023606713017398E-2</v>
      </c>
      <c r="H22" s="28">
        <v>-0.18162891296267997</v>
      </c>
      <c r="I22" s="28">
        <v>8.6023606713017398E-2</v>
      </c>
    </row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2"/>
  <dimension ref="A1:P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6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6" ht="15" customHeight="1" thickBot="1" x14ac:dyDescent="0.3">
      <c r="K2" s="3" t="s">
        <v>77</v>
      </c>
      <c r="L2" s="59">
        <v>-0.1464391508148053</v>
      </c>
      <c r="M2" s="60">
        <v>4.0015838955936989</v>
      </c>
      <c r="N2" s="60">
        <v>0.42030864509712756</v>
      </c>
      <c r="O2" s="61">
        <v>-29.636557251054445</v>
      </c>
      <c r="P2" s="66">
        <v>1190.8110406920462</v>
      </c>
    </row>
    <row r="3" spans="1:16" ht="15" customHeight="1" x14ac:dyDescent="0.25">
      <c r="A3" s="18" t="s">
        <v>28</v>
      </c>
      <c r="B3" s="19"/>
      <c r="D3" s="1" t="s">
        <v>68</v>
      </c>
      <c r="K3" s="20" t="s">
        <v>78</v>
      </c>
      <c r="L3" s="58">
        <v>1.7263562454386052</v>
      </c>
      <c r="M3" s="17">
        <v>0.69373681633246786</v>
      </c>
      <c r="N3" s="17">
        <v>1.3869931163111835</v>
      </c>
      <c r="O3" s="57">
        <v>10.503778998722053</v>
      </c>
      <c r="P3" s="67">
        <v>103.13345471439176</v>
      </c>
    </row>
    <row r="4" spans="1:16" ht="15" customHeight="1" x14ac:dyDescent="0.25">
      <c r="A4" s="7" t="s">
        <v>30</v>
      </c>
      <c r="B4" s="13">
        <v>0.75065366594598981</v>
      </c>
      <c r="D4" s="1" t="s">
        <v>69</v>
      </c>
      <c r="K4" s="3" t="s">
        <v>31</v>
      </c>
      <c r="L4" s="58">
        <v>0.56348092619815371</v>
      </c>
      <c r="M4" s="17">
        <v>42.567730262701041</v>
      </c>
      <c r="N4" s="17" t="e">
        <v>#N/A</v>
      </c>
      <c r="O4" s="57" t="e">
        <v>#N/A</v>
      </c>
      <c r="P4" s="67" t="e">
        <v>#N/A</v>
      </c>
    </row>
    <row r="5" spans="1:16" ht="15" customHeight="1" x14ac:dyDescent="0.25">
      <c r="A5" s="7" t="s">
        <v>22</v>
      </c>
      <c r="B5" s="13">
        <v>0.56348092619815371</v>
      </c>
      <c r="D5" s="1" t="s">
        <v>70</v>
      </c>
      <c r="K5" s="20" t="s">
        <v>32</v>
      </c>
      <c r="L5" s="58">
        <v>17.749196312877913</v>
      </c>
      <c r="M5" s="21">
        <v>55</v>
      </c>
      <c r="N5" s="17" t="e">
        <v>#N/A</v>
      </c>
      <c r="O5" s="57" t="e">
        <v>#N/A</v>
      </c>
      <c r="P5" s="67" t="e">
        <v>#N/A</v>
      </c>
    </row>
    <row r="6" spans="1:16" ht="15" customHeight="1" thickBot="1" x14ac:dyDescent="0.3">
      <c r="A6" s="7" t="s">
        <v>33</v>
      </c>
      <c r="B6" s="13">
        <v>0.53173408446711035</v>
      </c>
      <c r="D6" s="1" t="s">
        <v>71</v>
      </c>
      <c r="K6" s="3" t="s">
        <v>34</v>
      </c>
      <c r="L6" s="62">
        <v>128647.00267823934</v>
      </c>
      <c r="M6" s="63">
        <v>99660.641284494079</v>
      </c>
      <c r="N6" s="64" t="e">
        <v>#N/A</v>
      </c>
      <c r="O6" s="65" t="e">
        <v>#N/A</v>
      </c>
      <c r="P6" s="68" t="e">
        <v>#N/A</v>
      </c>
    </row>
    <row r="7" spans="1:16" ht="15" customHeight="1" x14ac:dyDescent="0.25">
      <c r="A7" s="7" t="s">
        <v>35</v>
      </c>
      <c r="B7" s="13">
        <v>42.567730262701041</v>
      </c>
      <c r="K7" s="22"/>
      <c r="L7" s="23"/>
      <c r="M7" s="23"/>
      <c r="N7" s="14"/>
    </row>
    <row r="8" spans="1:16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6" ht="15" customHeight="1" x14ac:dyDescent="0.25">
      <c r="K9" s="26" t="s">
        <v>38</v>
      </c>
      <c r="L9" s="23">
        <v>2.0040447832891455</v>
      </c>
      <c r="M9" s="23"/>
      <c r="N9" s="14"/>
    </row>
    <row r="10" spans="1:16" ht="15" customHeight="1" thickBot="1" x14ac:dyDescent="0.3">
      <c r="A10" s="1" t="s">
        <v>39</v>
      </c>
      <c r="K10" s="22" t="s">
        <v>40</v>
      </c>
      <c r="L10" s="23">
        <v>206.68406190296415</v>
      </c>
      <c r="M10" s="23"/>
      <c r="N10" s="14"/>
    </row>
    <row r="11" spans="1:16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21.050043507211015</v>
      </c>
      <c r="M11" s="23"/>
      <c r="N11" s="14"/>
    </row>
    <row r="12" spans="1:16" ht="15" customHeight="1" x14ac:dyDescent="0.25">
      <c r="A12" s="7" t="s">
        <v>47</v>
      </c>
      <c r="B12" s="7">
        <v>4</v>
      </c>
      <c r="C12" s="13">
        <v>128647.00267823934</v>
      </c>
      <c r="D12" s="13">
        <v>32161.750669559835</v>
      </c>
      <c r="E12" s="13">
        <v>17.749196312877913</v>
      </c>
      <c r="F12" s="13">
        <v>2.0771129301667854E-9</v>
      </c>
      <c r="K12" s="22" t="s">
        <v>48</v>
      </c>
      <c r="L12" s="23">
        <v>2.7795963192013824</v>
      </c>
    </row>
    <row r="13" spans="1:16" ht="15" customHeight="1" x14ac:dyDescent="0.25">
      <c r="A13" s="7" t="s">
        <v>49</v>
      </c>
      <c r="B13" s="7">
        <v>55</v>
      </c>
      <c r="C13" s="13">
        <v>99660.641284494079</v>
      </c>
      <c r="D13" s="13">
        <v>1812.0116597180743</v>
      </c>
      <c r="E13" s="13"/>
      <c r="F13" s="13"/>
      <c r="K13" s="22" t="s">
        <v>58</v>
      </c>
      <c r="L13" s="23">
        <v>1.3902796477467023</v>
      </c>
    </row>
    <row r="14" spans="1:16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  <c r="K14" s="22" t="s">
        <v>61</v>
      </c>
      <c r="L14" s="23">
        <v>3.4596952277698723</v>
      </c>
    </row>
    <row r="15" spans="1:16" ht="15" customHeight="1" thickBot="1" x14ac:dyDescent="0.3"/>
    <row r="16" spans="1:16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1190.8110406920462</v>
      </c>
      <c r="C17" s="13">
        <v>103.13345471439176</v>
      </c>
      <c r="D17" s="13">
        <v>11.546311950760963</v>
      </c>
      <c r="E17" s="13">
        <v>2.5245724404865413E-16</v>
      </c>
      <c r="F17" s="13">
        <v>984.12697878908205</v>
      </c>
      <c r="G17" s="13">
        <v>1397.4951025950104</v>
      </c>
      <c r="H17" s="13">
        <v>984.12697878908205</v>
      </c>
      <c r="I17" s="13">
        <v>1397.4951025950104</v>
      </c>
    </row>
    <row r="18" spans="1:9" ht="15" customHeight="1" x14ac:dyDescent="0.25">
      <c r="A18" s="7" t="s">
        <v>4</v>
      </c>
      <c r="B18" s="13">
        <v>-29.636557251054445</v>
      </c>
      <c r="C18" s="13">
        <v>10.503778998722053</v>
      </c>
      <c r="D18" s="13">
        <v>-2.8215137861011916</v>
      </c>
      <c r="E18" s="13">
        <v>6.63779537168883E-3</v>
      </c>
      <c r="F18" s="13">
        <v>-50.686600758265456</v>
      </c>
      <c r="G18" s="13">
        <v>-8.5865137438434296</v>
      </c>
      <c r="H18" s="13">
        <v>-50.686600758265456</v>
      </c>
      <c r="I18" s="13">
        <v>-8.5865137438434296</v>
      </c>
    </row>
    <row r="19" spans="1:9" ht="15" customHeight="1" x14ac:dyDescent="0.25">
      <c r="A19" s="7" t="s">
        <v>5</v>
      </c>
      <c r="B19" s="13">
        <v>0.42030864509712756</v>
      </c>
      <c r="C19" s="13">
        <v>1.3869931163111835</v>
      </c>
      <c r="D19" s="13">
        <v>0.30303585515620385</v>
      </c>
      <c r="E19" s="13">
        <v>0.76300579539336733</v>
      </c>
      <c r="F19" s="13">
        <v>-2.3592876741042548</v>
      </c>
      <c r="G19" s="13">
        <v>3.19990496429851</v>
      </c>
      <c r="H19" s="13">
        <v>-2.3592876741042548</v>
      </c>
      <c r="I19" s="13">
        <v>3.19990496429851</v>
      </c>
    </row>
    <row r="20" spans="1:9" ht="15" customHeight="1" x14ac:dyDescent="0.25">
      <c r="A20" s="7" t="s">
        <v>7</v>
      </c>
      <c r="B20" s="13">
        <v>4.0015838955936989</v>
      </c>
      <c r="C20" s="13">
        <v>0.69373681633246786</v>
      </c>
      <c r="D20" s="13">
        <v>5.7681584736249194</v>
      </c>
      <c r="E20" s="13">
        <v>3.7995319920627473E-7</v>
      </c>
      <c r="F20" s="13">
        <v>2.6113042478469968</v>
      </c>
      <c r="G20" s="13">
        <v>5.391863543340401</v>
      </c>
      <c r="H20" s="13">
        <v>2.6113042478469968</v>
      </c>
      <c r="I20" s="13">
        <v>5.391863543340401</v>
      </c>
    </row>
    <row r="21" spans="1:9" ht="15" customHeight="1" thickBot="1" x14ac:dyDescent="0.3">
      <c r="A21" s="24" t="s">
        <v>8</v>
      </c>
      <c r="B21" s="28">
        <v>-0.1464391508148053</v>
      </c>
      <c r="C21" s="28">
        <v>1.7263562454386052</v>
      </c>
      <c r="D21" s="28">
        <v>-8.4825568999288642E-2</v>
      </c>
      <c r="E21" s="28">
        <v>0.93270808658836335</v>
      </c>
      <c r="F21" s="28">
        <v>-3.6061343785846773</v>
      </c>
      <c r="G21" s="28">
        <v>3.3132560769550672</v>
      </c>
      <c r="H21" s="28">
        <v>-3.6061343785846773</v>
      </c>
      <c r="I21" s="28">
        <v>3.3132560769550672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/>
  <dimension ref="A1:O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5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5" ht="15" customHeight="1" thickBot="1" x14ac:dyDescent="0.3">
      <c r="K2" s="3" t="s">
        <v>74</v>
      </c>
      <c r="L2" s="59">
        <v>3.9905264483170986</v>
      </c>
      <c r="M2" s="60">
        <v>0.4215378230058866</v>
      </c>
      <c r="N2" s="60">
        <v>-30.227016344885477</v>
      </c>
      <c r="O2" s="66">
        <v>1190.5739800308697</v>
      </c>
    </row>
    <row r="3" spans="1:15" ht="15" customHeight="1" x14ac:dyDescent="0.25">
      <c r="A3" s="18" t="s">
        <v>28</v>
      </c>
      <c r="B3" s="19"/>
      <c r="D3" s="1" t="s">
        <v>68</v>
      </c>
      <c r="K3" s="20" t="s">
        <v>75</v>
      </c>
      <c r="L3" s="58">
        <v>0.67531273000759007</v>
      </c>
      <c r="M3" s="17">
        <v>1.3745683511215021</v>
      </c>
      <c r="N3" s="17">
        <v>7.7960757463984391</v>
      </c>
      <c r="O3" s="67">
        <v>102.17762324428413</v>
      </c>
    </row>
    <row r="4" spans="1:15" ht="15" customHeight="1" x14ac:dyDescent="0.25">
      <c r="A4" s="7" t="s">
        <v>30</v>
      </c>
      <c r="B4" s="13">
        <v>0.75061562638491053</v>
      </c>
      <c r="D4" s="1" t="s">
        <v>69</v>
      </c>
      <c r="K4" s="3" t="s">
        <v>31</v>
      </c>
      <c r="L4" s="58">
        <v>0.56342381857321155</v>
      </c>
      <c r="M4" s="17">
        <v>42.188708584126793</v>
      </c>
      <c r="N4" s="17" t="e">
        <v>#N/A</v>
      </c>
      <c r="O4" s="67" t="e">
        <v>#N/A</v>
      </c>
    </row>
    <row r="5" spans="1:15" ht="15" customHeight="1" x14ac:dyDescent="0.25">
      <c r="A5" s="7" t="s">
        <v>22</v>
      </c>
      <c r="B5" s="13">
        <v>0.56342381857321155</v>
      </c>
      <c r="D5" s="1" t="s">
        <v>70</v>
      </c>
      <c r="K5" s="20" t="s">
        <v>32</v>
      </c>
      <c r="L5" s="58">
        <v>24.090284950944586</v>
      </c>
      <c r="M5" s="21">
        <v>56</v>
      </c>
      <c r="N5" s="17" t="e">
        <v>#N/A</v>
      </c>
      <c r="O5" s="67" t="e">
        <v>#N/A</v>
      </c>
    </row>
    <row r="6" spans="1:15" ht="15" customHeight="1" thickBot="1" x14ac:dyDescent="0.3">
      <c r="A6" s="7" t="s">
        <v>33</v>
      </c>
      <c r="B6" s="13">
        <v>0.54003580885391922</v>
      </c>
      <c r="D6" s="1" t="s">
        <v>71</v>
      </c>
      <c r="K6" s="3" t="s">
        <v>34</v>
      </c>
      <c r="L6" s="62">
        <v>128633.96457093648</v>
      </c>
      <c r="M6" s="63">
        <v>99673.679391796933</v>
      </c>
      <c r="N6" s="64" t="e">
        <v>#N/A</v>
      </c>
      <c r="O6" s="68" t="e">
        <v>#N/A</v>
      </c>
    </row>
    <row r="7" spans="1:15" ht="15" customHeight="1" x14ac:dyDescent="0.25">
      <c r="A7" s="7" t="s">
        <v>35</v>
      </c>
      <c r="B7" s="13">
        <v>42.188708584126793</v>
      </c>
      <c r="K7" s="22"/>
      <c r="L7" s="23"/>
      <c r="M7" s="23"/>
      <c r="N7" s="14"/>
    </row>
    <row r="8" spans="1:15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5" ht="15" customHeight="1" x14ac:dyDescent="0.25">
      <c r="K9" s="26" t="s">
        <v>38</v>
      </c>
      <c r="L9" s="23">
        <v>2.0032407188478727</v>
      </c>
      <c r="M9" s="23"/>
      <c r="N9" s="14"/>
    </row>
    <row r="10" spans="1:15" ht="15" customHeight="1" thickBot="1" x14ac:dyDescent="0.3">
      <c r="A10" s="1" t="s">
        <v>39</v>
      </c>
      <c r="K10" s="22" t="s">
        <v>40</v>
      </c>
      <c r="L10" s="23">
        <v>204.68637543804687</v>
      </c>
      <c r="M10" s="23"/>
      <c r="N10" s="14"/>
    </row>
    <row r="11" spans="1:15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15.617416382407676</v>
      </c>
      <c r="M11" s="23"/>
      <c r="N11" s="14"/>
    </row>
    <row r="12" spans="1:15" ht="15" customHeight="1" x14ac:dyDescent="0.25">
      <c r="A12" s="7" t="s">
        <v>47</v>
      </c>
      <c r="B12" s="7">
        <v>3</v>
      </c>
      <c r="C12" s="13">
        <v>128633.96457093648</v>
      </c>
      <c r="D12" s="13">
        <v>42877.988190312164</v>
      </c>
      <c r="E12" s="13">
        <v>24.090284950944586</v>
      </c>
      <c r="F12" s="13">
        <v>3.8421397320728164E-10</v>
      </c>
      <c r="K12" s="22" t="s">
        <v>48</v>
      </c>
      <c r="L12" s="23">
        <v>2.7535912918061731</v>
      </c>
    </row>
    <row r="13" spans="1:15" ht="15" customHeight="1" x14ac:dyDescent="0.25">
      <c r="A13" s="7" t="s">
        <v>49</v>
      </c>
      <c r="B13" s="7">
        <v>56</v>
      </c>
      <c r="C13" s="13">
        <v>99673.679391796933</v>
      </c>
      <c r="D13" s="13">
        <v>1779.8871319963739</v>
      </c>
      <c r="E13" s="13"/>
      <c r="F13" s="13"/>
      <c r="K13" s="22" t="s">
        <v>58</v>
      </c>
      <c r="L13" s="23">
        <v>1.3528139587075241</v>
      </c>
    </row>
    <row r="14" spans="1:15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</row>
    <row r="15" spans="1:15" ht="15" customHeight="1" thickBot="1" x14ac:dyDescent="0.3"/>
    <row r="16" spans="1:15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1190.5739800308697</v>
      </c>
      <c r="C17" s="13">
        <v>102.17762324428413</v>
      </c>
      <c r="D17" s="13">
        <v>11.652003072967064</v>
      </c>
      <c r="E17" s="13">
        <v>1.3468432916150674E-16</v>
      </c>
      <c r="F17" s="13">
        <v>985.88760459282287</v>
      </c>
      <c r="G17" s="13">
        <v>1395.2603554689167</v>
      </c>
      <c r="H17" s="13">
        <v>985.88760459282287</v>
      </c>
      <c r="I17" s="13">
        <v>1395.2603554689167</v>
      </c>
    </row>
    <row r="18" spans="1:9" ht="15" customHeight="1" x14ac:dyDescent="0.25">
      <c r="A18" s="7" t="s">
        <v>4</v>
      </c>
      <c r="B18" s="13">
        <v>-30.227016344885477</v>
      </c>
      <c r="C18" s="13">
        <v>7.7960757463984391</v>
      </c>
      <c r="D18" s="13">
        <v>-3.8772091662718235</v>
      </c>
      <c r="E18" s="13">
        <v>2.7991940385901492E-4</v>
      </c>
      <c r="F18" s="13">
        <v>-45.844432727293153</v>
      </c>
      <c r="G18" s="13">
        <v>-14.609599962477802</v>
      </c>
      <c r="H18" s="13">
        <v>-45.844432727293153</v>
      </c>
      <c r="I18" s="13">
        <v>-14.609599962477802</v>
      </c>
    </row>
    <row r="19" spans="1:9" ht="15" customHeight="1" x14ac:dyDescent="0.25">
      <c r="A19" s="7" t="s">
        <v>5</v>
      </c>
      <c r="B19" s="13">
        <v>0.4215378230058866</v>
      </c>
      <c r="C19" s="13">
        <v>1.3745683511215021</v>
      </c>
      <c r="D19" s="13">
        <v>0.30666923377215577</v>
      </c>
      <c r="E19" s="13">
        <v>0.76023254739050561</v>
      </c>
      <c r="F19" s="13">
        <v>-2.3320534688002867</v>
      </c>
      <c r="G19" s="13">
        <v>3.1751291148120595</v>
      </c>
      <c r="H19" s="13">
        <v>-2.3320534688002867</v>
      </c>
      <c r="I19" s="13">
        <v>3.1751291148120595</v>
      </c>
    </row>
    <row r="20" spans="1:9" ht="15" customHeight="1" thickBot="1" x14ac:dyDescent="0.3">
      <c r="A20" s="24" t="s">
        <v>7</v>
      </c>
      <c r="B20" s="28">
        <v>3.9905264483170986</v>
      </c>
      <c r="C20" s="28">
        <v>0.67531273000759007</v>
      </c>
      <c r="D20" s="28">
        <v>5.9091533018668958</v>
      </c>
      <c r="E20" s="28">
        <v>2.1353311314969515E-7</v>
      </c>
      <c r="F20" s="28">
        <v>2.6377124896095747</v>
      </c>
      <c r="G20" s="28">
        <v>5.3433404070246224</v>
      </c>
      <c r="H20" s="28">
        <v>2.6377124896095747</v>
      </c>
      <c r="I20" s="28">
        <v>5.3433404070246224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0"/>
  <dimension ref="A1:P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6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6" ht="15" customHeight="1" thickBot="1" x14ac:dyDescent="0.3">
      <c r="K2" s="3" t="s">
        <v>77</v>
      </c>
      <c r="L2" s="59">
        <v>-4.4905995743900577E-3</v>
      </c>
      <c r="M2" s="60">
        <v>1.1137673193901052E-2</v>
      </c>
      <c r="N2" s="60">
        <v>-3.9261080064635059</v>
      </c>
      <c r="O2" s="61">
        <v>-19.603608567461997</v>
      </c>
      <c r="P2" s="66">
        <v>1430.1496415206043</v>
      </c>
    </row>
    <row r="3" spans="1:16" ht="15" customHeight="1" x14ac:dyDescent="0.25">
      <c r="A3" s="18" t="s">
        <v>28</v>
      </c>
      <c r="B3" s="19"/>
      <c r="D3" s="1" t="s">
        <v>68</v>
      </c>
      <c r="K3" s="20" t="s">
        <v>78</v>
      </c>
      <c r="L3" s="58">
        <v>8.0854255345242432E-2</v>
      </c>
      <c r="M3" s="17">
        <v>5.2610934224370121E-3</v>
      </c>
      <c r="N3" s="17">
        <v>1.7680480022557019</v>
      </c>
      <c r="O3" s="57">
        <v>10.707129819702519</v>
      </c>
      <c r="P3" s="67">
        <v>122.95164117376312</v>
      </c>
    </row>
    <row r="4" spans="1:16" ht="15" customHeight="1" x14ac:dyDescent="0.25">
      <c r="A4" s="7" t="s">
        <v>30</v>
      </c>
      <c r="B4" s="13">
        <v>0.58729738356621797</v>
      </c>
      <c r="D4" s="1" t="s">
        <v>69</v>
      </c>
      <c r="K4" s="3" t="s">
        <v>31</v>
      </c>
      <c r="L4" s="58">
        <v>0.34491821674372536</v>
      </c>
      <c r="M4" s="17">
        <v>52.146677491675703</v>
      </c>
      <c r="N4" s="17" t="e">
        <v>#N/A</v>
      </c>
      <c r="O4" s="57" t="e">
        <v>#N/A</v>
      </c>
      <c r="P4" s="67" t="e">
        <v>#N/A</v>
      </c>
    </row>
    <row r="5" spans="1:16" ht="15" customHeight="1" x14ac:dyDescent="0.25">
      <c r="A5" s="7" t="s">
        <v>22</v>
      </c>
      <c r="B5" s="13">
        <v>0.34491821674372536</v>
      </c>
      <c r="D5" s="1" t="s">
        <v>70</v>
      </c>
      <c r="K5" s="20" t="s">
        <v>32</v>
      </c>
      <c r="L5" s="58">
        <v>7.2397456339750805</v>
      </c>
      <c r="M5" s="21">
        <v>55</v>
      </c>
      <c r="N5" s="17" t="e">
        <v>#N/A</v>
      </c>
      <c r="O5" s="57" t="e">
        <v>#N/A</v>
      </c>
      <c r="P5" s="67" t="e">
        <v>#N/A</v>
      </c>
    </row>
    <row r="6" spans="1:16" ht="15" customHeight="1" thickBot="1" x14ac:dyDescent="0.3">
      <c r="A6" s="7" t="s">
        <v>33</v>
      </c>
      <c r="B6" s="13">
        <v>0.29727590523417813</v>
      </c>
      <c r="D6" s="1" t="s">
        <v>71</v>
      </c>
      <c r="K6" s="3" t="s">
        <v>34</v>
      </c>
      <c r="L6" s="62">
        <v>78747.465424587368</v>
      </c>
      <c r="M6" s="63">
        <v>149560.17853814605</v>
      </c>
      <c r="N6" s="64" t="e">
        <v>#N/A</v>
      </c>
      <c r="O6" s="65" t="e">
        <v>#N/A</v>
      </c>
      <c r="P6" s="68" t="e">
        <v>#N/A</v>
      </c>
    </row>
    <row r="7" spans="1:16" ht="15" customHeight="1" x14ac:dyDescent="0.25">
      <c r="A7" s="7" t="s">
        <v>35</v>
      </c>
      <c r="B7" s="13">
        <v>52.146677491675703</v>
      </c>
      <c r="K7" s="22"/>
      <c r="L7" s="23"/>
      <c r="M7" s="23"/>
      <c r="N7" s="14"/>
    </row>
    <row r="8" spans="1:16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6" ht="15" customHeight="1" x14ac:dyDescent="0.25">
      <c r="K9" s="26" t="s">
        <v>38</v>
      </c>
      <c r="L9" s="23">
        <v>2.0040447832891455</v>
      </c>
      <c r="M9" s="23"/>
      <c r="N9" s="14"/>
    </row>
    <row r="10" spans="1:16" ht="15" customHeight="1" thickBot="1" x14ac:dyDescent="0.3">
      <c r="A10" s="1" t="s">
        <v>39</v>
      </c>
      <c r="K10" s="22" t="s">
        <v>40</v>
      </c>
      <c r="L10" s="23">
        <v>246.4005950911189</v>
      </c>
      <c r="M10" s="23"/>
      <c r="N10" s="14"/>
    </row>
    <row r="11" spans="1:16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21.457567659174483</v>
      </c>
      <c r="M11" s="23"/>
      <c r="N11" s="14"/>
    </row>
    <row r="12" spans="1:16" ht="15" customHeight="1" x14ac:dyDescent="0.25">
      <c r="A12" s="7" t="s">
        <v>47</v>
      </c>
      <c r="B12" s="7">
        <v>4</v>
      </c>
      <c r="C12" s="13">
        <v>78747.465424587368</v>
      </c>
      <c r="D12" s="13">
        <v>19686.866356146842</v>
      </c>
      <c r="E12" s="13">
        <v>7.2397456339750805</v>
      </c>
      <c r="F12" s="13">
        <v>9.3047712478749954E-5</v>
      </c>
      <c r="K12" s="22" t="s">
        <v>48</v>
      </c>
      <c r="L12" s="23">
        <v>3.5432473755253349</v>
      </c>
    </row>
    <row r="13" spans="1:16" ht="15" customHeight="1" x14ac:dyDescent="0.25">
      <c r="A13" s="7" t="s">
        <v>49</v>
      </c>
      <c r="B13" s="7">
        <v>55</v>
      </c>
      <c r="C13" s="13">
        <v>149560.17853814605</v>
      </c>
      <c r="D13" s="13">
        <v>2719.2759734208371</v>
      </c>
      <c r="E13" s="13"/>
      <c r="F13" s="13"/>
      <c r="K13" s="22" t="s">
        <v>58</v>
      </c>
      <c r="L13" s="23">
        <v>1.054346682763173E-2</v>
      </c>
    </row>
    <row r="14" spans="1:16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  <c r="K14" s="22" t="s">
        <v>61</v>
      </c>
      <c r="L14" s="23">
        <v>0.1620355486313616</v>
      </c>
    </row>
    <row r="15" spans="1:16" ht="15" customHeight="1" thickBot="1" x14ac:dyDescent="0.3"/>
    <row r="16" spans="1:16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1430.1496415206043</v>
      </c>
      <c r="C17" s="13">
        <v>122.95164117376312</v>
      </c>
      <c r="D17" s="13">
        <v>11.631806032580121</v>
      </c>
      <c r="E17" s="13">
        <v>1.8892325198331726E-16</v>
      </c>
      <c r="F17" s="13">
        <v>1183.7490464294854</v>
      </c>
      <c r="G17" s="13">
        <v>1676.5502366117232</v>
      </c>
      <c r="H17" s="13">
        <v>1183.7490464294854</v>
      </c>
      <c r="I17" s="13">
        <v>1676.5502366117232</v>
      </c>
    </row>
    <row r="18" spans="1:9" ht="15" customHeight="1" x14ac:dyDescent="0.25">
      <c r="A18" s="7" t="s">
        <v>4</v>
      </c>
      <c r="B18" s="13">
        <v>-19.603608567461997</v>
      </c>
      <c r="C18" s="13">
        <v>10.707129819702519</v>
      </c>
      <c r="D18" s="13">
        <v>-1.8308929561486023</v>
      </c>
      <c r="E18" s="13">
        <v>7.2535803808270988E-2</v>
      </c>
      <c r="F18" s="13">
        <v>-41.061176226636476</v>
      </c>
      <c r="G18" s="13">
        <v>1.8539590917124862</v>
      </c>
      <c r="H18" s="13">
        <v>-41.061176226636476</v>
      </c>
      <c r="I18" s="13">
        <v>1.8539590917124862</v>
      </c>
    </row>
    <row r="19" spans="1:9" ht="15" customHeight="1" x14ac:dyDescent="0.25">
      <c r="A19" s="7" t="s">
        <v>5</v>
      </c>
      <c r="B19" s="13">
        <v>-3.9261080064635059</v>
      </c>
      <c r="C19" s="13">
        <v>1.7680480022557019</v>
      </c>
      <c r="D19" s="13">
        <v>-2.2205890346045578</v>
      </c>
      <c r="E19" s="13">
        <v>3.0517041831512437E-2</v>
      </c>
      <c r="F19" s="13">
        <v>-7.4693553819888407</v>
      </c>
      <c r="G19" s="13">
        <v>-0.38286063093817102</v>
      </c>
      <c r="H19" s="13">
        <v>-7.4693553819888407</v>
      </c>
      <c r="I19" s="13">
        <v>-0.38286063093817102</v>
      </c>
    </row>
    <row r="20" spans="1:9" ht="15" customHeight="1" x14ac:dyDescent="0.25">
      <c r="A20" s="7" t="s">
        <v>6</v>
      </c>
      <c r="B20" s="13">
        <v>1.1137673193901052E-2</v>
      </c>
      <c r="C20" s="13">
        <v>5.2610934224370121E-3</v>
      </c>
      <c r="D20" s="13">
        <v>2.116988294943055</v>
      </c>
      <c r="E20" s="13">
        <v>3.8798569059003724E-2</v>
      </c>
      <c r="F20" s="13">
        <v>5.9420636626932206E-4</v>
      </c>
      <c r="G20" s="13">
        <v>2.1681140021532784E-2</v>
      </c>
      <c r="H20" s="13">
        <v>5.9420636626932206E-4</v>
      </c>
      <c r="I20" s="13">
        <v>2.1681140021532784E-2</v>
      </c>
    </row>
    <row r="21" spans="1:9" ht="15" customHeight="1" thickBot="1" x14ac:dyDescent="0.3">
      <c r="A21" s="24" t="s">
        <v>9</v>
      </c>
      <c r="B21" s="28">
        <v>-4.4905995743900577E-3</v>
      </c>
      <c r="C21" s="28">
        <v>8.0854255345242432E-2</v>
      </c>
      <c r="D21" s="28">
        <v>-5.5539433950822857E-2</v>
      </c>
      <c r="E21" s="28">
        <v>0.95590998235908298</v>
      </c>
      <c r="F21" s="28">
        <v>-0.16652614820575165</v>
      </c>
      <c r="G21" s="28">
        <v>0.15754494905697156</v>
      </c>
      <c r="H21" s="28">
        <v>-0.16652614820575165</v>
      </c>
      <c r="I21" s="28">
        <v>0.15754494905697156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9"/>
  <dimension ref="A1:Q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7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7" ht="15" customHeight="1" thickBot="1" x14ac:dyDescent="0.3">
      <c r="K2" s="3" t="s">
        <v>80</v>
      </c>
      <c r="L2" s="59">
        <v>-4.5168929936445085E-3</v>
      </c>
      <c r="M2" s="60">
        <v>0.63453252131199744</v>
      </c>
      <c r="N2" s="60">
        <v>1.0727542278145468E-2</v>
      </c>
      <c r="O2" s="61">
        <v>-3.8325044775388624</v>
      </c>
      <c r="P2" s="61">
        <v>-22.524301620984271</v>
      </c>
      <c r="Q2" s="66">
        <v>1426.9759734298736</v>
      </c>
    </row>
    <row r="3" spans="1:17" ht="15" customHeight="1" x14ac:dyDescent="0.25">
      <c r="A3" s="18" t="s">
        <v>28</v>
      </c>
      <c r="B3" s="19"/>
      <c r="D3" s="1" t="s">
        <v>68</v>
      </c>
      <c r="K3" s="20" t="s">
        <v>81</v>
      </c>
      <c r="L3" s="58">
        <v>8.1534833463491913E-2</v>
      </c>
      <c r="M3" s="17">
        <v>2.1672889350529849</v>
      </c>
      <c r="N3" s="17">
        <v>5.4871964402486125E-3</v>
      </c>
      <c r="O3" s="57">
        <v>1.8113670186245747</v>
      </c>
      <c r="P3" s="57">
        <v>14.700261172418552</v>
      </c>
      <c r="Q3" s="67">
        <v>124.45944417283101</v>
      </c>
    </row>
    <row r="4" spans="1:17" ht="15" customHeight="1" x14ac:dyDescent="0.25">
      <c r="A4" s="7" t="s">
        <v>30</v>
      </c>
      <c r="B4" s="13">
        <v>0.5881806110204959</v>
      </c>
      <c r="D4" s="1" t="s">
        <v>69</v>
      </c>
      <c r="K4" s="3" t="s">
        <v>31</v>
      </c>
      <c r="L4" s="58">
        <v>0.34595643118044395</v>
      </c>
      <c r="M4" s="17">
        <v>52.585582140004519</v>
      </c>
      <c r="N4" s="17" t="e">
        <v>#N/A</v>
      </c>
      <c r="O4" s="57" t="e">
        <v>#N/A</v>
      </c>
      <c r="P4" s="57" t="e">
        <v>#N/A</v>
      </c>
      <c r="Q4" s="67" t="e">
        <v>#N/A</v>
      </c>
    </row>
    <row r="5" spans="1:17" ht="15" customHeight="1" x14ac:dyDescent="0.25">
      <c r="A5" s="7" t="s">
        <v>22</v>
      </c>
      <c r="B5" s="13">
        <v>0.34595643118044395</v>
      </c>
      <c r="D5" s="1" t="s">
        <v>70</v>
      </c>
      <c r="K5" s="20" t="s">
        <v>32</v>
      </c>
      <c r="L5" s="58">
        <v>5.712661411062065</v>
      </c>
      <c r="M5" s="21">
        <v>54</v>
      </c>
      <c r="N5" s="17" t="e">
        <v>#N/A</v>
      </c>
      <c r="O5" s="57" t="e">
        <v>#N/A</v>
      </c>
      <c r="P5" s="57" t="e">
        <v>#N/A</v>
      </c>
      <c r="Q5" s="67" t="e">
        <v>#N/A</v>
      </c>
    </row>
    <row r="6" spans="1:17" ht="15" customHeight="1" thickBot="1" x14ac:dyDescent="0.3">
      <c r="A6" s="7" t="s">
        <v>33</v>
      </c>
      <c r="B6" s="13">
        <v>0.2853968414749295</v>
      </c>
      <c r="D6" s="1" t="s">
        <v>71</v>
      </c>
      <c r="K6" s="3" t="s">
        <v>34</v>
      </c>
      <c r="L6" s="62">
        <v>78984.497716562677</v>
      </c>
      <c r="M6" s="63">
        <v>149323.14624617074</v>
      </c>
      <c r="N6" s="64" t="e">
        <v>#N/A</v>
      </c>
      <c r="O6" s="65" t="e">
        <v>#N/A</v>
      </c>
      <c r="P6" s="65" t="e">
        <v>#N/A</v>
      </c>
      <c r="Q6" s="68" t="e">
        <v>#N/A</v>
      </c>
    </row>
    <row r="7" spans="1:17" ht="15" customHeight="1" x14ac:dyDescent="0.25">
      <c r="A7" s="7" t="s">
        <v>35</v>
      </c>
      <c r="B7" s="13">
        <v>52.585582140004519</v>
      </c>
      <c r="K7" s="22"/>
      <c r="L7" s="23"/>
      <c r="M7" s="23"/>
      <c r="N7" s="14"/>
    </row>
    <row r="8" spans="1:17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7" ht="15" customHeight="1" x14ac:dyDescent="0.25">
      <c r="K9" s="26" t="s">
        <v>38</v>
      </c>
      <c r="L9" s="23">
        <v>2.0048792881880577</v>
      </c>
      <c r="M9" s="23"/>
      <c r="N9" s="14"/>
    </row>
    <row r="10" spans="1:17" ht="15" customHeight="1" thickBot="1" x14ac:dyDescent="0.3">
      <c r="A10" s="1" t="s">
        <v>39</v>
      </c>
      <c r="K10" s="22" t="s">
        <v>40</v>
      </c>
      <c r="L10" s="23">
        <v>249.52616184150676</v>
      </c>
      <c r="M10" s="23"/>
      <c r="N10" s="14"/>
    </row>
    <row r="11" spans="1:17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29.47224915553705</v>
      </c>
      <c r="M11" s="23"/>
      <c r="N11" s="14"/>
    </row>
    <row r="12" spans="1:17" ht="15" customHeight="1" x14ac:dyDescent="0.25">
      <c r="A12" s="7" t="s">
        <v>47</v>
      </c>
      <c r="B12" s="7">
        <v>5</v>
      </c>
      <c r="C12" s="13">
        <v>78984.497716562677</v>
      </c>
      <c r="D12" s="13">
        <v>15796.899543312535</v>
      </c>
      <c r="E12" s="13">
        <v>5.712661411062065</v>
      </c>
      <c r="F12" s="13">
        <v>2.6663735230251351E-4</v>
      </c>
      <c r="K12" s="22" t="s">
        <v>48</v>
      </c>
      <c r="L12" s="23">
        <v>3.6315722189473618</v>
      </c>
    </row>
    <row r="13" spans="1:17" ht="15" customHeight="1" x14ac:dyDescent="0.25">
      <c r="A13" s="7" t="s">
        <v>49</v>
      </c>
      <c r="B13" s="7">
        <v>54</v>
      </c>
      <c r="C13" s="13">
        <v>149323.14624617074</v>
      </c>
      <c r="D13" s="13">
        <v>2765.2434490031619</v>
      </c>
      <c r="E13" s="13"/>
      <c r="F13" s="13"/>
      <c r="K13" s="22" t="s">
        <v>58</v>
      </c>
      <c r="L13" s="23">
        <v>1.1001166493273682E-2</v>
      </c>
    </row>
    <row r="14" spans="1:17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  <c r="K14" s="22" t="s">
        <v>61</v>
      </c>
      <c r="L14" s="23">
        <v>4.3451526974068821</v>
      </c>
    </row>
    <row r="15" spans="1:17" ht="15" customHeight="1" thickBot="1" x14ac:dyDescent="0.3">
      <c r="K15" s="22" t="s">
        <v>62</v>
      </c>
      <c r="L15" s="23">
        <v>0.1634674988768175</v>
      </c>
    </row>
    <row r="16" spans="1:17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1426.9759734298736</v>
      </c>
      <c r="C17" s="13">
        <v>124.45944417283101</v>
      </c>
      <c r="D17" s="13">
        <v>11.465389251202977</v>
      </c>
      <c r="E17" s="13">
        <v>4.3402325742494862E-16</v>
      </c>
      <c r="F17" s="13">
        <v>1177.4498115883669</v>
      </c>
      <c r="G17" s="13">
        <v>1676.5021352713804</v>
      </c>
      <c r="H17" s="13">
        <v>1177.4498115883669</v>
      </c>
      <c r="I17" s="13">
        <v>1676.5021352713804</v>
      </c>
    </row>
    <row r="18" spans="1:9" ht="15" customHeight="1" x14ac:dyDescent="0.25">
      <c r="A18" s="7" t="s">
        <v>4</v>
      </c>
      <c r="B18" s="13">
        <v>-22.524301620984271</v>
      </c>
      <c r="C18" s="13">
        <v>14.700261172418552</v>
      </c>
      <c r="D18" s="13">
        <v>-1.5322381933761571</v>
      </c>
      <c r="E18" s="13">
        <v>0.13130177342001115</v>
      </c>
      <c r="F18" s="13">
        <v>-51.996550776521318</v>
      </c>
      <c r="G18" s="13">
        <v>6.9479475345527781</v>
      </c>
      <c r="H18" s="13">
        <v>-51.996550776521318</v>
      </c>
      <c r="I18" s="13">
        <v>6.9479475345527781</v>
      </c>
    </row>
    <row r="19" spans="1:9" ht="15" customHeight="1" x14ac:dyDescent="0.25">
      <c r="A19" s="7" t="s">
        <v>5</v>
      </c>
      <c r="B19" s="13">
        <v>-3.8325044775388624</v>
      </c>
      <c r="C19" s="13">
        <v>1.8113670186245747</v>
      </c>
      <c r="D19" s="13">
        <v>-2.1158078060011261</v>
      </c>
      <c r="E19" s="13">
        <v>3.8988468734798838E-2</v>
      </c>
      <c r="F19" s="13">
        <v>-7.4640766964862237</v>
      </c>
      <c r="G19" s="13">
        <v>-0.20093225859150055</v>
      </c>
      <c r="H19" s="13">
        <v>-7.4640766964862237</v>
      </c>
      <c r="I19" s="13">
        <v>-0.20093225859150055</v>
      </c>
    </row>
    <row r="20" spans="1:9" ht="15" customHeight="1" x14ac:dyDescent="0.25">
      <c r="A20" s="7" t="s">
        <v>6</v>
      </c>
      <c r="B20" s="13">
        <v>1.0727542278145468E-2</v>
      </c>
      <c r="C20" s="13">
        <v>5.4871964402486125E-3</v>
      </c>
      <c r="D20" s="13">
        <v>1.955013346972398</v>
      </c>
      <c r="E20" s="13">
        <v>5.5765808325082961E-2</v>
      </c>
      <c r="F20" s="13">
        <v>-2.7362421512821394E-4</v>
      </c>
      <c r="G20" s="13">
        <v>2.172870877141915E-2</v>
      </c>
      <c r="H20" s="13">
        <v>-2.7362421512821394E-4</v>
      </c>
      <c r="I20" s="13">
        <v>2.172870877141915E-2</v>
      </c>
    </row>
    <row r="21" spans="1:9" ht="15" customHeight="1" x14ac:dyDescent="0.25">
      <c r="A21" s="7" t="s">
        <v>8</v>
      </c>
      <c r="B21" s="13">
        <v>0.63453252131199744</v>
      </c>
      <c r="C21" s="13">
        <v>2.1672889350529849</v>
      </c>
      <c r="D21" s="13">
        <v>0.29277707787332224</v>
      </c>
      <c r="E21" s="13">
        <v>0.77081464752893614</v>
      </c>
      <c r="F21" s="13">
        <v>-3.7106201760948849</v>
      </c>
      <c r="G21" s="13">
        <v>4.9796852187188794</v>
      </c>
      <c r="H21" s="13">
        <v>-3.7106201760948849</v>
      </c>
      <c r="I21" s="13">
        <v>4.9796852187188794</v>
      </c>
    </row>
    <row r="22" spans="1:9" ht="15" customHeight="1" thickBot="1" x14ac:dyDescent="0.3">
      <c r="A22" s="24" t="s">
        <v>9</v>
      </c>
      <c r="B22" s="28">
        <v>-4.5168929936445085E-3</v>
      </c>
      <c r="C22" s="28">
        <v>8.1534833463491913E-2</v>
      </c>
      <c r="D22" s="28">
        <v>-5.5398322431933281E-2</v>
      </c>
      <c r="E22" s="28">
        <v>0.95602559570394408</v>
      </c>
      <c r="F22" s="28">
        <v>-0.16798439187046199</v>
      </c>
      <c r="G22" s="28">
        <v>0.158950605883173</v>
      </c>
      <c r="H22" s="28">
        <v>-0.16798439187046199</v>
      </c>
      <c r="I22" s="28">
        <v>0.158950605883173</v>
      </c>
    </row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/>
  <dimension ref="A1:P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6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6" ht="15" customHeight="1" thickBot="1" x14ac:dyDescent="0.3">
      <c r="K2" s="3" t="s">
        <v>77</v>
      </c>
      <c r="L2" s="59">
        <v>0.63440027601587734</v>
      </c>
      <c r="M2" s="60">
        <v>1.0696692148018931E-2</v>
      </c>
      <c r="N2" s="60">
        <v>-3.8550891737853004</v>
      </c>
      <c r="O2" s="61">
        <v>-22.601852960020494</v>
      </c>
      <c r="P2" s="66">
        <v>1429.6090795099062</v>
      </c>
    </row>
    <row r="3" spans="1:16" ht="15" customHeight="1" x14ac:dyDescent="0.25">
      <c r="A3" s="18" t="s">
        <v>28</v>
      </c>
      <c r="B3" s="19"/>
      <c r="D3" s="1" t="s">
        <v>68</v>
      </c>
      <c r="K3" s="20" t="s">
        <v>78</v>
      </c>
      <c r="L3" s="58">
        <v>2.1475556480297793</v>
      </c>
      <c r="M3" s="17">
        <v>5.4091653833064565E-3</v>
      </c>
      <c r="N3" s="17">
        <v>1.7488250447765219</v>
      </c>
      <c r="O3" s="57">
        <v>14.500225109719986</v>
      </c>
      <c r="P3" s="67">
        <v>113.97888364962748</v>
      </c>
    </row>
    <row r="4" spans="1:16" ht="15" customHeight="1" x14ac:dyDescent="0.25">
      <c r="A4" s="7" t="s">
        <v>30</v>
      </c>
      <c r="B4" s="13">
        <v>0.58814901174586609</v>
      </c>
      <c r="D4" s="1" t="s">
        <v>69</v>
      </c>
      <c r="K4" s="3" t="s">
        <v>31</v>
      </c>
      <c r="L4" s="58">
        <v>0.3459192600176389</v>
      </c>
      <c r="M4" s="17">
        <v>52.10681908031443</v>
      </c>
      <c r="N4" s="17" t="e">
        <v>#N/A</v>
      </c>
      <c r="O4" s="57" t="e">
        <v>#N/A</v>
      </c>
      <c r="P4" s="67" t="e">
        <v>#N/A</v>
      </c>
    </row>
    <row r="5" spans="1:16" ht="15" customHeight="1" x14ac:dyDescent="0.25">
      <c r="A5" s="7" t="s">
        <v>22</v>
      </c>
      <c r="B5" s="13">
        <v>0.3459192600176389</v>
      </c>
      <c r="D5" s="1" t="s">
        <v>70</v>
      </c>
      <c r="K5" s="20" t="s">
        <v>32</v>
      </c>
      <c r="L5" s="58">
        <v>7.2718695636425608</v>
      </c>
      <c r="M5" s="21">
        <v>55</v>
      </c>
      <c r="N5" s="17" t="e">
        <v>#N/A</v>
      </c>
      <c r="O5" s="57" t="e">
        <v>#N/A</v>
      </c>
      <c r="P5" s="67" t="e">
        <v>#N/A</v>
      </c>
    </row>
    <row r="6" spans="1:16" ht="15" customHeight="1" thickBot="1" x14ac:dyDescent="0.3">
      <c r="A6" s="7" t="s">
        <v>33</v>
      </c>
      <c r="B6" s="13">
        <v>0.29834975165528543</v>
      </c>
      <c r="D6" s="1" t="s">
        <v>71</v>
      </c>
      <c r="K6" s="3" t="s">
        <v>34</v>
      </c>
      <c r="L6" s="62">
        <v>78976.011255959311</v>
      </c>
      <c r="M6" s="63">
        <v>149331.63270677411</v>
      </c>
      <c r="N6" s="64" t="e">
        <v>#N/A</v>
      </c>
      <c r="O6" s="65" t="e">
        <v>#N/A</v>
      </c>
      <c r="P6" s="68" t="e">
        <v>#N/A</v>
      </c>
    </row>
    <row r="7" spans="1:16" ht="15" customHeight="1" x14ac:dyDescent="0.25">
      <c r="A7" s="7" t="s">
        <v>35</v>
      </c>
      <c r="B7" s="13">
        <v>52.10681908031443</v>
      </c>
      <c r="K7" s="22"/>
      <c r="L7" s="23"/>
      <c r="M7" s="23"/>
      <c r="N7" s="14"/>
    </row>
    <row r="8" spans="1:16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6" ht="15" customHeight="1" x14ac:dyDescent="0.25">
      <c r="K9" s="26" t="s">
        <v>38</v>
      </c>
      <c r="L9" s="23">
        <v>2.0040447832891455</v>
      </c>
      <c r="M9" s="23"/>
      <c r="N9" s="14"/>
    </row>
    <row r="10" spans="1:16" ht="15" customHeight="1" thickBot="1" x14ac:dyDescent="0.3">
      <c r="A10" s="1" t="s">
        <v>39</v>
      </c>
      <c r="K10" s="22" t="s">
        <v>40</v>
      </c>
      <c r="L10" s="23">
        <v>228.41878718315641</v>
      </c>
      <c r="M10" s="23"/>
      <c r="N10" s="14"/>
    </row>
    <row r="11" spans="1:16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29.059100487652614</v>
      </c>
      <c r="M11" s="23"/>
      <c r="N11" s="14"/>
    </row>
    <row r="12" spans="1:16" ht="15" customHeight="1" x14ac:dyDescent="0.25">
      <c r="A12" s="7" t="s">
        <v>47</v>
      </c>
      <c r="B12" s="7">
        <v>4</v>
      </c>
      <c r="C12" s="13">
        <v>78976.011255959311</v>
      </c>
      <c r="D12" s="13">
        <v>19744.002813989828</v>
      </c>
      <c r="E12" s="13">
        <v>7.2718695636425608</v>
      </c>
      <c r="F12" s="13">
        <v>8.9449927368295874E-5</v>
      </c>
      <c r="K12" s="22" t="s">
        <v>48</v>
      </c>
      <c r="L12" s="23">
        <v>3.504723707869795</v>
      </c>
    </row>
    <row r="13" spans="1:16" ht="15" customHeight="1" x14ac:dyDescent="0.25">
      <c r="A13" s="7" t="s">
        <v>49</v>
      </c>
      <c r="B13" s="7">
        <v>55</v>
      </c>
      <c r="C13" s="13">
        <v>149331.63270677411</v>
      </c>
      <c r="D13" s="13">
        <v>2715.12059466862</v>
      </c>
      <c r="E13" s="13"/>
      <c r="F13" s="13"/>
      <c r="K13" s="22" t="s">
        <v>58</v>
      </c>
      <c r="L13" s="23">
        <v>1.0840209668363535E-2</v>
      </c>
    </row>
    <row r="14" spans="1:16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  <c r="K14" s="22" t="s">
        <v>61</v>
      </c>
      <c r="L14" s="23">
        <v>4.3037976932572191</v>
      </c>
    </row>
    <row r="15" spans="1:16" ht="15" customHeight="1" thickBot="1" x14ac:dyDescent="0.3"/>
    <row r="16" spans="1:16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1429.6090795099062</v>
      </c>
      <c r="C17" s="13">
        <v>113.97888364962748</v>
      </c>
      <c r="D17" s="13">
        <v>12.542753830652901</v>
      </c>
      <c r="E17" s="13">
        <v>9.1190287773042247E-18</v>
      </c>
      <c r="F17" s="13">
        <v>1201.1902923267498</v>
      </c>
      <c r="G17" s="13">
        <v>1658.0278666930626</v>
      </c>
      <c r="H17" s="13">
        <v>1201.1902923267498</v>
      </c>
      <c r="I17" s="13">
        <v>1658.0278666930626</v>
      </c>
    </row>
    <row r="18" spans="1:9" ht="15" customHeight="1" x14ac:dyDescent="0.25">
      <c r="A18" s="7" t="s">
        <v>4</v>
      </c>
      <c r="B18" s="13">
        <v>-22.601852960020494</v>
      </c>
      <c r="C18" s="13">
        <v>14.500225109719986</v>
      </c>
      <c r="D18" s="13">
        <v>-1.5587242811057958</v>
      </c>
      <c r="E18" s="13">
        <v>0.1247977923805621</v>
      </c>
      <c r="F18" s="13">
        <v>-51.660953447673108</v>
      </c>
      <c r="G18" s="13">
        <v>6.45724752763212</v>
      </c>
      <c r="H18" s="13">
        <v>-51.660953447673108</v>
      </c>
      <c r="I18" s="13">
        <v>6.45724752763212</v>
      </c>
    </row>
    <row r="19" spans="1:9" ht="15" customHeight="1" x14ac:dyDescent="0.25">
      <c r="A19" s="7" t="s">
        <v>5</v>
      </c>
      <c r="B19" s="13">
        <v>-3.8550891737853004</v>
      </c>
      <c r="C19" s="13">
        <v>1.7488250447765219</v>
      </c>
      <c r="D19" s="13">
        <v>-2.2043881320775189</v>
      </c>
      <c r="E19" s="13">
        <v>3.1699320415679091E-2</v>
      </c>
      <c r="F19" s="13">
        <v>-7.3598128816550954</v>
      </c>
      <c r="G19" s="13">
        <v>-0.35036546591550533</v>
      </c>
      <c r="H19" s="13">
        <v>-7.3598128816550954</v>
      </c>
      <c r="I19" s="13">
        <v>-0.35036546591550533</v>
      </c>
    </row>
    <row r="20" spans="1:9" ht="15" customHeight="1" x14ac:dyDescent="0.25">
      <c r="A20" s="7" t="s">
        <v>6</v>
      </c>
      <c r="B20" s="13">
        <v>1.0696692148018931E-2</v>
      </c>
      <c r="C20" s="13">
        <v>5.4091653833064565E-3</v>
      </c>
      <c r="D20" s="13">
        <v>1.9775124977747254</v>
      </c>
      <c r="E20" s="13">
        <v>5.3003737362078307E-2</v>
      </c>
      <c r="F20" s="13">
        <v>-1.4351752034460347E-4</v>
      </c>
      <c r="G20" s="13">
        <v>2.1536901816382466E-2</v>
      </c>
      <c r="H20" s="13">
        <v>-1.4351752034460347E-4</v>
      </c>
      <c r="I20" s="13">
        <v>2.1536901816382466E-2</v>
      </c>
    </row>
    <row r="21" spans="1:9" ht="15" customHeight="1" thickBot="1" x14ac:dyDescent="0.3">
      <c r="A21" s="24" t="s">
        <v>8</v>
      </c>
      <c r="B21" s="28">
        <v>0.63440027601587734</v>
      </c>
      <c r="C21" s="28">
        <v>2.1475556480297793</v>
      </c>
      <c r="D21" s="28">
        <v>0.29540574494444038</v>
      </c>
      <c r="E21" s="28">
        <v>0.76879630369979923</v>
      </c>
      <c r="F21" s="28">
        <v>-3.6693974172413419</v>
      </c>
      <c r="G21" s="28">
        <v>4.9381979692730962</v>
      </c>
      <c r="H21" s="28">
        <v>-3.6693974172413419</v>
      </c>
      <c r="I21" s="28">
        <v>4.9381979692730962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7"/>
  <dimension ref="A1:Q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7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7" ht="15" customHeight="1" thickBot="1" x14ac:dyDescent="0.3">
      <c r="K2" s="3" t="s">
        <v>80</v>
      </c>
      <c r="L2" s="59">
        <v>-6.0820150812773956E-2</v>
      </c>
      <c r="M2" s="60">
        <v>3.9496529905877229</v>
      </c>
      <c r="N2" s="60">
        <v>9.1565342683986306E-3</v>
      </c>
      <c r="O2" s="61">
        <v>-0.43057529282536378</v>
      </c>
      <c r="P2" s="61">
        <v>-21.715217716106014</v>
      </c>
      <c r="Q2" s="66">
        <v>1133.4145149905073</v>
      </c>
    </row>
    <row r="3" spans="1:17" ht="15" customHeight="1" x14ac:dyDescent="0.25">
      <c r="A3" s="18" t="s">
        <v>28</v>
      </c>
      <c r="B3" s="19"/>
      <c r="D3" s="1" t="s">
        <v>68</v>
      </c>
      <c r="K3" s="20" t="s">
        <v>81</v>
      </c>
      <c r="L3" s="58">
        <v>6.4199871553210483E-2</v>
      </c>
      <c r="M3" s="17">
        <v>0.66582603960554443</v>
      </c>
      <c r="N3" s="17">
        <v>4.1449393289342976E-3</v>
      </c>
      <c r="O3" s="57">
        <v>1.5082968252938731</v>
      </c>
      <c r="P3" s="57">
        <v>8.4156897573636549</v>
      </c>
      <c r="Q3" s="67">
        <v>108.7411498184554</v>
      </c>
    </row>
    <row r="4" spans="1:17" ht="15" customHeight="1" x14ac:dyDescent="0.25">
      <c r="A4" s="7" t="s">
        <v>30</v>
      </c>
      <c r="B4" s="13">
        <v>0.77677094292208526</v>
      </c>
      <c r="D4" s="1" t="s">
        <v>69</v>
      </c>
      <c r="K4" s="3" t="s">
        <v>31</v>
      </c>
      <c r="L4" s="58">
        <v>0.60337309776806547</v>
      </c>
      <c r="M4" s="17">
        <v>40.950049423569503</v>
      </c>
      <c r="N4" s="17" t="e">
        <v>#N/A</v>
      </c>
      <c r="O4" s="57" t="e">
        <v>#N/A</v>
      </c>
      <c r="P4" s="57" t="e">
        <v>#N/A</v>
      </c>
      <c r="Q4" s="67" t="e">
        <v>#N/A</v>
      </c>
    </row>
    <row r="5" spans="1:17" ht="15" customHeight="1" x14ac:dyDescent="0.25">
      <c r="A5" s="7" t="s">
        <v>22</v>
      </c>
      <c r="B5" s="13">
        <v>0.60337309776806547</v>
      </c>
      <c r="D5" s="1" t="s">
        <v>70</v>
      </c>
      <c r="K5" s="20" t="s">
        <v>32</v>
      </c>
      <c r="L5" s="58">
        <v>16.42962042974208</v>
      </c>
      <c r="M5" s="21">
        <v>54</v>
      </c>
      <c r="N5" s="17" t="e">
        <v>#N/A</v>
      </c>
      <c r="O5" s="57" t="e">
        <v>#N/A</v>
      </c>
      <c r="P5" s="57" t="e">
        <v>#N/A</v>
      </c>
      <c r="Q5" s="67" t="e">
        <v>#N/A</v>
      </c>
    </row>
    <row r="6" spans="1:17" ht="15" customHeight="1" thickBot="1" x14ac:dyDescent="0.3">
      <c r="A6" s="7" t="s">
        <v>33</v>
      </c>
      <c r="B6" s="13">
        <v>0.5666483845984418</v>
      </c>
      <c r="D6" s="1" t="s">
        <v>71</v>
      </c>
      <c r="K6" s="3" t="s">
        <v>34</v>
      </c>
      <c r="L6" s="62">
        <v>137754.69038192302</v>
      </c>
      <c r="M6" s="63">
        <v>90552.953580810397</v>
      </c>
      <c r="N6" s="64" t="e">
        <v>#N/A</v>
      </c>
      <c r="O6" s="65" t="e">
        <v>#N/A</v>
      </c>
      <c r="P6" s="65" t="e">
        <v>#N/A</v>
      </c>
      <c r="Q6" s="68" t="e">
        <v>#N/A</v>
      </c>
    </row>
    <row r="7" spans="1:17" ht="15" customHeight="1" x14ac:dyDescent="0.25">
      <c r="A7" s="7" t="s">
        <v>35</v>
      </c>
      <c r="B7" s="13">
        <v>40.950049423569503</v>
      </c>
      <c r="K7" s="22"/>
      <c r="L7" s="23"/>
      <c r="M7" s="23"/>
      <c r="N7" s="14"/>
    </row>
    <row r="8" spans="1:17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7" ht="15" customHeight="1" x14ac:dyDescent="0.25">
      <c r="K9" s="26" t="s">
        <v>38</v>
      </c>
      <c r="L9" s="23">
        <v>2.0048792881880577</v>
      </c>
      <c r="M9" s="23"/>
      <c r="N9" s="14"/>
    </row>
    <row r="10" spans="1:17" ht="15" customHeight="1" thickBot="1" x14ac:dyDescent="0.3">
      <c r="A10" s="1" t="s">
        <v>39</v>
      </c>
      <c r="K10" s="22" t="s">
        <v>40</v>
      </c>
      <c r="L10" s="23">
        <v>218.01287904477579</v>
      </c>
      <c r="M10" s="23"/>
      <c r="N10" s="14"/>
    </row>
    <row r="11" spans="1:17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16.872442090354774</v>
      </c>
      <c r="M11" s="23"/>
      <c r="N11" s="14"/>
    </row>
    <row r="12" spans="1:17" ht="15" customHeight="1" x14ac:dyDescent="0.25">
      <c r="A12" s="7" t="s">
        <v>47</v>
      </c>
      <c r="B12" s="7">
        <v>5</v>
      </c>
      <c r="C12" s="13">
        <v>137754.69038192302</v>
      </c>
      <c r="D12" s="13">
        <v>27550.938076384606</v>
      </c>
      <c r="E12" s="13">
        <v>16.42962042974208</v>
      </c>
      <c r="F12" s="13">
        <v>7.8567449823109507E-10</v>
      </c>
      <c r="K12" s="22" t="s">
        <v>48</v>
      </c>
      <c r="L12" s="23">
        <v>3.0239530654714875</v>
      </c>
    </row>
    <row r="13" spans="1:17" ht="15" customHeight="1" x14ac:dyDescent="0.25">
      <c r="A13" s="7" t="s">
        <v>49</v>
      </c>
      <c r="B13" s="7">
        <v>54</v>
      </c>
      <c r="C13" s="13">
        <v>90552.953580810397</v>
      </c>
      <c r="D13" s="13">
        <v>1676.9065477927852</v>
      </c>
      <c r="E13" s="13"/>
      <c r="F13" s="13"/>
      <c r="K13" s="22" t="s">
        <v>58</v>
      </c>
      <c r="L13" s="23">
        <v>8.3101030113764806E-3</v>
      </c>
    </row>
    <row r="14" spans="1:17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  <c r="K14" s="22" t="s">
        <v>61</v>
      </c>
      <c r="L14" s="23">
        <v>1.3349008363414374</v>
      </c>
    </row>
    <row r="15" spans="1:17" ht="15" customHeight="1" thickBot="1" x14ac:dyDescent="0.3">
      <c r="K15" s="22" t="s">
        <v>62</v>
      </c>
      <c r="L15" s="23">
        <v>0.12871299278136536</v>
      </c>
    </row>
    <row r="16" spans="1:17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1133.4145149905073</v>
      </c>
      <c r="C17" s="13">
        <v>108.7411498184554</v>
      </c>
      <c r="D17" s="13">
        <v>10.423050674769909</v>
      </c>
      <c r="E17" s="13">
        <v>1.5455008487912193E-14</v>
      </c>
      <c r="F17" s="13">
        <v>915.40163594573153</v>
      </c>
      <c r="G17" s="13">
        <v>1351.4273940352832</v>
      </c>
      <c r="H17" s="13">
        <v>915.40163594573153</v>
      </c>
      <c r="I17" s="13">
        <v>1351.4273940352832</v>
      </c>
    </row>
    <row r="18" spans="1:9" ht="15" customHeight="1" x14ac:dyDescent="0.25">
      <c r="A18" s="7" t="s">
        <v>4</v>
      </c>
      <c r="B18" s="13">
        <v>-21.715217716106014</v>
      </c>
      <c r="C18" s="13">
        <v>8.4156897573636549</v>
      </c>
      <c r="D18" s="13">
        <v>-2.5803253615789945</v>
      </c>
      <c r="E18" s="13">
        <v>1.2622847985662483E-2</v>
      </c>
      <c r="F18" s="13">
        <v>-38.587659806460792</v>
      </c>
      <c r="G18" s="13">
        <v>-4.8427756257512407</v>
      </c>
      <c r="H18" s="13">
        <v>-38.587659806460792</v>
      </c>
      <c r="I18" s="13">
        <v>-4.8427756257512407</v>
      </c>
    </row>
    <row r="19" spans="1:9" ht="15" customHeight="1" x14ac:dyDescent="0.25">
      <c r="A19" s="7" t="s">
        <v>5</v>
      </c>
      <c r="B19" s="13">
        <v>-0.43057529282536378</v>
      </c>
      <c r="C19" s="13">
        <v>1.5082968252938731</v>
      </c>
      <c r="D19" s="13">
        <v>-0.28547119214513461</v>
      </c>
      <c r="E19" s="13">
        <v>0.77637532547316046</v>
      </c>
      <c r="F19" s="13">
        <v>-3.4545283582968511</v>
      </c>
      <c r="G19" s="13">
        <v>2.5933777726461238</v>
      </c>
      <c r="H19" s="13">
        <v>-3.4545283582968511</v>
      </c>
      <c r="I19" s="13">
        <v>2.5933777726461238</v>
      </c>
    </row>
    <row r="20" spans="1:9" ht="15" customHeight="1" x14ac:dyDescent="0.25">
      <c r="A20" s="7" t="s">
        <v>6</v>
      </c>
      <c r="B20" s="13">
        <v>9.1565342683986306E-3</v>
      </c>
      <c r="C20" s="13">
        <v>4.1449393289342976E-3</v>
      </c>
      <c r="D20" s="13">
        <v>2.209087646827598</v>
      </c>
      <c r="E20" s="13">
        <v>3.1431148637413003E-2</v>
      </c>
      <c r="F20" s="13">
        <v>8.4643125702215001E-4</v>
      </c>
      <c r="G20" s="13">
        <v>1.7466637279775113E-2</v>
      </c>
      <c r="H20" s="13">
        <v>8.4643125702215001E-4</v>
      </c>
      <c r="I20" s="13">
        <v>1.7466637279775113E-2</v>
      </c>
    </row>
    <row r="21" spans="1:9" ht="15" customHeight="1" x14ac:dyDescent="0.25">
      <c r="A21" s="7" t="s">
        <v>7</v>
      </c>
      <c r="B21" s="13">
        <v>3.9496529905877229</v>
      </c>
      <c r="C21" s="13">
        <v>0.66582603960554443</v>
      </c>
      <c r="D21" s="13">
        <v>5.9319593341942847</v>
      </c>
      <c r="E21" s="13">
        <v>2.1919170949258044E-7</v>
      </c>
      <c r="F21" s="13">
        <v>2.6147521542462853</v>
      </c>
      <c r="G21" s="13">
        <v>5.2845538269291605</v>
      </c>
      <c r="H21" s="13">
        <v>2.6147521542462853</v>
      </c>
      <c r="I21" s="13">
        <v>5.2845538269291605</v>
      </c>
    </row>
    <row r="22" spans="1:9" ht="15" customHeight="1" thickBot="1" x14ac:dyDescent="0.3">
      <c r="A22" s="24" t="s">
        <v>9</v>
      </c>
      <c r="B22" s="28">
        <v>-6.0820150812773956E-2</v>
      </c>
      <c r="C22" s="28">
        <v>6.4199871553210483E-2</v>
      </c>
      <c r="D22" s="28">
        <v>-0.9473562694337273</v>
      </c>
      <c r="E22" s="28">
        <v>0.34767757935619692</v>
      </c>
      <c r="F22" s="28">
        <v>-0.18953314359413931</v>
      </c>
      <c r="G22" s="28">
        <v>6.7892841968591411E-2</v>
      </c>
      <c r="H22" s="28">
        <v>-0.18953314359413931</v>
      </c>
      <c r="I22" s="28">
        <v>6.7892841968591411E-2</v>
      </c>
    </row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/>
  <dimension ref="A1:R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8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8" ht="15" customHeight="1" thickBot="1" x14ac:dyDescent="0.3">
      <c r="K2" s="3" t="s">
        <v>83</v>
      </c>
      <c r="L2" s="59">
        <v>-6.1850468951510973E-2</v>
      </c>
      <c r="M2" s="60">
        <v>-1.1155096506217119</v>
      </c>
      <c r="N2" s="60">
        <v>4.0251367705735728</v>
      </c>
      <c r="O2" s="61">
        <v>9.8396828437226445E-3</v>
      </c>
      <c r="P2" s="61">
        <v>-0.52832565290187694</v>
      </c>
      <c r="Q2" s="61">
        <v>-16.620988535422672</v>
      </c>
      <c r="R2" s="66">
        <v>1133.3227785039337</v>
      </c>
    </row>
    <row r="3" spans="1:18" ht="15" customHeight="1" x14ac:dyDescent="0.25">
      <c r="A3" s="18" t="s">
        <v>28</v>
      </c>
      <c r="B3" s="19"/>
      <c r="D3" s="1" t="s">
        <v>68</v>
      </c>
      <c r="K3" s="20" t="s">
        <v>84</v>
      </c>
      <c r="L3" s="58">
        <v>6.4567388399933714E-2</v>
      </c>
      <c r="M3" s="17">
        <v>1.722408536949166</v>
      </c>
      <c r="N3" s="17">
        <v>0.67950457839878797</v>
      </c>
      <c r="O3" s="57">
        <v>4.2988232325302323E-3</v>
      </c>
      <c r="P3" s="57">
        <v>1.523963167217125</v>
      </c>
      <c r="Q3" s="57">
        <v>11.552657576636308</v>
      </c>
      <c r="R3" s="67">
        <v>109.33053724270903</v>
      </c>
    </row>
    <row r="4" spans="1:18" ht="15" customHeight="1" x14ac:dyDescent="0.25">
      <c r="A4" s="7" t="s">
        <v>30</v>
      </c>
      <c r="B4" s="13">
        <v>0.77877299257766885</v>
      </c>
      <c r="D4" s="1" t="s">
        <v>69</v>
      </c>
      <c r="K4" s="3" t="s">
        <v>31</v>
      </c>
      <c r="L4" s="58">
        <v>0.60648737396837793</v>
      </c>
      <c r="M4" s="17">
        <v>41.17196805092253</v>
      </c>
      <c r="N4" s="17" t="e">
        <v>#N/A</v>
      </c>
      <c r="O4" s="57" t="e">
        <v>#N/A</v>
      </c>
      <c r="P4" s="57" t="e">
        <v>#N/A</v>
      </c>
      <c r="Q4" s="57" t="e">
        <v>#N/A</v>
      </c>
      <c r="R4" s="67" t="e">
        <v>#N/A</v>
      </c>
    </row>
    <row r="5" spans="1:18" ht="15" customHeight="1" x14ac:dyDescent="0.25">
      <c r="A5" s="7" t="s">
        <v>22</v>
      </c>
      <c r="B5" s="13">
        <v>0.60648737396837793</v>
      </c>
      <c r="D5" s="1" t="s">
        <v>70</v>
      </c>
      <c r="K5" s="20" t="s">
        <v>32</v>
      </c>
      <c r="L5" s="58">
        <v>13.614061614099688</v>
      </c>
      <c r="M5" s="21">
        <v>53</v>
      </c>
      <c r="N5" s="17" t="e">
        <v>#N/A</v>
      </c>
      <c r="O5" s="57" t="e">
        <v>#N/A</v>
      </c>
      <c r="P5" s="57" t="e">
        <v>#N/A</v>
      </c>
      <c r="Q5" s="57" t="e">
        <v>#N/A</v>
      </c>
      <c r="R5" s="67" t="e">
        <v>#N/A</v>
      </c>
    </row>
    <row r="6" spans="1:18" ht="15" customHeight="1" thickBot="1" x14ac:dyDescent="0.3">
      <c r="A6" s="7" t="s">
        <v>33</v>
      </c>
      <c r="B6" s="13">
        <v>0.56193877479498677</v>
      </c>
      <c r="D6" s="1" t="s">
        <v>71</v>
      </c>
      <c r="K6" s="3" t="s">
        <v>34</v>
      </c>
      <c r="L6" s="62">
        <v>138465.70344386558</v>
      </c>
      <c r="M6" s="63">
        <v>89841.940518867836</v>
      </c>
      <c r="N6" s="64" t="e">
        <v>#N/A</v>
      </c>
      <c r="O6" s="65" t="e">
        <v>#N/A</v>
      </c>
      <c r="P6" s="65" t="e">
        <v>#N/A</v>
      </c>
      <c r="Q6" s="65" t="e">
        <v>#N/A</v>
      </c>
      <c r="R6" s="68" t="e">
        <v>#N/A</v>
      </c>
    </row>
    <row r="7" spans="1:18" ht="15" customHeight="1" x14ac:dyDescent="0.25">
      <c r="A7" s="7" t="s">
        <v>35</v>
      </c>
      <c r="B7" s="13">
        <v>41.17196805092253</v>
      </c>
      <c r="K7" s="22"/>
      <c r="L7" s="23"/>
      <c r="M7" s="23"/>
      <c r="N7" s="14"/>
    </row>
    <row r="8" spans="1:18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8" ht="15" customHeight="1" x14ac:dyDescent="0.25">
      <c r="K9" s="26" t="s">
        <v>38</v>
      </c>
      <c r="L9" s="23">
        <v>2.0057459953178696</v>
      </c>
      <c r="M9" s="23"/>
      <c r="N9" s="14"/>
    </row>
    <row r="10" spans="1:18" ht="15" customHeight="1" thickBot="1" x14ac:dyDescent="0.3">
      <c r="A10" s="1" t="s">
        <v>39</v>
      </c>
      <c r="K10" s="22" t="s">
        <v>40</v>
      </c>
      <c r="L10" s="23">
        <v>219.28928724051482</v>
      </c>
      <c r="M10" s="23"/>
      <c r="N10" s="14"/>
    </row>
    <row r="11" spans="1:18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23.171696669616921</v>
      </c>
      <c r="M11" s="23"/>
      <c r="N11" s="14"/>
    </row>
    <row r="12" spans="1:18" ht="15" customHeight="1" x14ac:dyDescent="0.25">
      <c r="A12" s="7" t="s">
        <v>47</v>
      </c>
      <c r="B12" s="7">
        <v>6</v>
      </c>
      <c r="C12" s="13">
        <v>138465.70344386558</v>
      </c>
      <c r="D12" s="13">
        <v>23077.617240644264</v>
      </c>
      <c r="E12" s="13">
        <v>13.614061614099688</v>
      </c>
      <c r="F12" s="13">
        <v>2.7903968066186915E-9</v>
      </c>
      <c r="K12" s="22" t="s">
        <v>48</v>
      </c>
      <c r="L12" s="23">
        <v>3.0566830196576853</v>
      </c>
    </row>
    <row r="13" spans="1:18" ht="15" customHeight="1" x14ac:dyDescent="0.25">
      <c r="A13" s="7" t="s">
        <v>49</v>
      </c>
      <c r="B13" s="7">
        <v>53</v>
      </c>
      <c r="C13" s="13">
        <v>89841.940518867836</v>
      </c>
      <c r="D13" s="13">
        <v>1695.1309531861855</v>
      </c>
      <c r="E13" s="13"/>
      <c r="F13" s="13"/>
      <c r="K13" s="22" t="s">
        <v>58</v>
      </c>
      <c r="L13" s="23">
        <v>8.6223474832269314E-3</v>
      </c>
    </row>
    <row r="14" spans="1:18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  <c r="K14" s="22" t="s">
        <v>61</v>
      </c>
      <c r="L14" s="23">
        <v>1.3629135869235263</v>
      </c>
    </row>
    <row r="15" spans="1:18" ht="15" customHeight="1" thickBot="1" x14ac:dyDescent="0.3">
      <c r="K15" s="22" t="s">
        <v>62</v>
      </c>
      <c r="L15" s="23">
        <v>3.4547140252871005</v>
      </c>
    </row>
    <row r="16" spans="1:18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  <c r="K16" s="22" t="s">
        <v>63</v>
      </c>
      <c r="L16" s="23">
        <v>0.12950578071130051</v>
      </c>
    </row>
    <row r="17" spans="1:9" ht="15" customHeight="1" x14ac:dyDescent="0.25">
      <c r="A17" s="7" t="s">
        <v>54</v>
      </c>
      <c r="B17" s="13">
        <v>1133.3227785039337</v>
      </c>
      <c r="C17" s="13">
        <v>109.33053724270903</v>
      </c>
      <c r="D17" s="13">
        <v>10.366022221111075</v>
      </c>
      <c r="E17" s="13">
        <v>2.3577308680842788E-14</v>
      </c>
      <c r="F17" s="13">
        <v>914.03349126341891</v>
      </c>
      <c r="G17" s="13">
        <v>1352.6120657444485</v>
      </c>
      <c r="H17" s="13">
        <v>914.03349126341891</v>
      </c>
      <c r="I17" s="13">
        <v>1352.6120657444485</v>
      </c>
    </row>
    <row r="18" spans="1:9" ht="15" customHeight="1" x14ac:dyDescent="0.25">
      <c r="A18" s="7" t="s">
        <v>4</v>
      </c>
      <c r="B18" s="13">
        <v>-16.620988535422672</v>
      </c>
      <c r="C18" s="13">
        <v>11.552657576636308</v>
      </c>
      <c r="D18" s="13">
        <v>-1.4387155877480848</v>
      </c>
      <c r="E18" s="13">
        <v>0.15611070681145073</v>
      </c>
      <c r="F18" s="13">
        <v>-39.792685205039589</v>
      </c>
      <c r="G18" s="13">
        <v>6.5507081341942488</v>
      </c>
      <c r="H18" s="13">
        <v>-39.792685205039589</v>
      </c>
      <c r="I18" s="13">
        <v>6.5507081341942488</v>
      </c>
    </row>
    <row r="19" spans="1:9" ht="15" customHeight="1" x14ac:dyDescent="0.25">
      <c r="A19" s="7" t="s">
        <v>5</v>
      </c>
      <c r="B19" s="13">
        <v>-0.52832565290187694</v>
      </c>
      <c r="C19" s="13">
        <v>1.523963167217125</v>
      </c>
      <c r="D19" s="13">
        <v>-0.34667875462281716</v>
      </c>
      <c r="E19" s="13">
        <v>0.73020536593560803</v>
      </c>
      <c r="F19" s="13">
        <v>-3.585008672559562</v>
      </c>
      <c r="G19" s="13">
        <v>2.5283573667558086</v>
      </c>
      <c r="H19" s="13">
        <v>-3.585008672559562</v>
      </c>
      <c r="I19" s="13">
        <v>2.5283573667558086</v>
      </c>
    </row>
    <row r="20" spans="1:9" ht="15" customHeight="1" x14ac:dyDescent="0.25">
      <c r="A20" s="7" t="s">
        <v>6</v>
      </c>
      <c r="B20" s="13">
        <v>9.8396828437226445E-3</v>
      </c>
      <c r="C20" s="13">
        <v>4.2988232325302323E-3</v>
      </c>
      <c r="D20" s="13">
        <v>2.2889247385804077</v>
      </c>
      <c r="E20" s="13">
        <v>2.6097039480959865E-2</v>
      </c>
      <c r="F20" s="13">
        <v>1.2173353604957131E-3</v>
      </c>
      <c r="G20" s="13">
        <v>1.8462030326949576E-2</v>
      </c>
      <c r="H20" s="13">
        <v>1.2173353604957131E-3</v>
      </c>
      <c r="I20" s="13">
        <v>1.8462030326949576E-2</v>
      </c>
    </row>
    <row r="21" spans="1:9" ht="15" customHeight="1" x14ac:dyDescent="0.25">
      <c r="A21" s="7" t="s">
        <v>7</v>
      </c>
      <c r="B21" s="13">
        <v>4.0251367705735728</v>
      </c>
      <c r="C21" s="13">
        <v>0.67950457839878797</v>
      </c>
      <c r="D21" s="13">
        <v>5.9236345103936863</v>
      </c>
      <c r="E21" s="13">
        <v>2.3945766581118752E-7</v>
      </c>
      <c r="F21" s="13">
        <v>2.6622231836500463</v>
      </c>
      <c r="G21" s="13">
        <v>5.3880503574970993</v>
      </c>
      <c r="H21" s="13">
        <v>2.6622231836500463</v>
      </c>
      <c r="I21" s="13">
        <v>5.3880503574970993</v>
      </c>
    </row>
    <row r="22" spans="1:9" ht="15" customHeight="1" x14ac:dyDescent="0.25">
      <c r="A22" s="7" t="s">
        <v>8</v>
      </c>
      <c r="B22" s="13">
        <v>-1.1155096506217119</v>
      </c>
      <c r="C22" s="13">
        <v>1.722408536949166</v>
      </c>
      <c r="D22" s="13">
        <v>-0.64764521696900668</v>
      </c>
      <c r="E22" s="13">
        <v>0.52001014493800868</v>
      </c>
      <c r="F22" s="13">
        <v>-4.570223675908812</v>
      </c>
      <c r="G22" s="13">
        <v>2.3392043746653886</v>
      </c>
      <c r="H22" s="13">
        <v>-4.570223675908812</v>
      </c>
      <c r="I22" s="13">
        <v>2.3392043746653886</v>
      </c>
    </row>
    <row r="23" spans="1:9" ht="15" customHeight="1" thickBot="1" x14ac:dyDescent="0.3">
      <c r="A23" s="24" t="s">
        <v>9</v>
      </c>
      <c r="B23" s="28">
        <v>-6.1850468951510973E-2</v>
      </c>
      <c r="C23" s="28">
        <v>6.4567388399933714E-2</v>
      </c>
      <c r="D23" s="28">
        <v>-0.95792118102107515</v>
      </c>
      <c r="E23" s="28">
        <v>0.34245199063857357</v>
      </c>
      <c r="F23" s="28">
        <v>-0.19135624966281148</v>
      </c>
      <c r="G23" s="28">
        <v>6.7655311759789533E-2</v>
      </c>
      <c r="H23" s="28">
        <v>-0.19135624966281148</v>
      </c>
      <c r="I23" s="28">
        <v>6.7655311759789533E-2</v>
      </c>
    </row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5"/>
  <dimension ref="A1:Q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7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7" ht="15" customHeight="1" thickBot="1" x14ac:dyDescent="0.3">
      <c r="K2" s="3" t="s">
        <v>80</v>
      </c>
      <c r="L2" s="59">
        <v>-1.0748571834118521</v>
      </c>
      <c r="M2" s="60">
        <v>3.9275637570262538</v>
      </c>
      <c r="N2" s="60">
        <v>9.4482624632239928E-3</v>
      </c>
      <c r="O2" s="61">
        <v>-0.91072833116455743</v>
      </c>
      <c r="P2" s="61">
        <v>-17.802149926656419</v>
      </c>
      <c r="Q2" s="66">
        <v>1175.6865144879146</v>
      </c>
    </row>
    <row r="3" spans="1:17" ht="15" customHeight="1" x14ac:dyDescent="0.25">
      <c r="A3" s="18" t="s">
        <v>28</v>
      </c>
      <c r="B3" s="19"/>
      <c r="D3" s="1" t="s">
        <v>68</v>
      </c>
      <c r="K3" s="20" t="s">
        <v>81</v>
      </c>
      <c r="L3" s="58">
        <v>1.7205716132341211</v>
      </c>
      <c r="M3" s="17">
        <v>0.67131406268145288</v>
      </c>
      <c r="N3" s="17">
        <v>4.2760935111451166E-3</v>
      </c>
      <c r="O3" s="57">
        <v>1.4696266289544473</v>
      </c>
      <c r="P3" s="57">
        <v>11.477900028769529</v>
      </c>
      <c r="Q3" s="67">
        <v>99.910426145820935</v>
      </c>
    </row>
    <row r="4" spans="1:17" ht="15" customHeight="1" x14ac:dyDescent="0.25">
      <c r="A4" s="7" t="s">
        <v>30</v>
      </c>
      <c r="B4" s="13">
        <v>0.77438640985028007</v>
      </c>
      <c r="D4" s="1" t="s">
        <v>69</v>
      </c>
      <c r="K4" s="3" t="s">
        <v>31</v>
      </c>
      <c r="L4" s="58">
        <v>0.59967431176080577</v>
      </c>
      <c r="M4" s="17">
        <v>41.140548327169732</v>
      </c>
      <c r="N4" s="17" t="e">
        <v>#N/A</v>
      </c>
      <c r="O4" s="57" t="e">
        <v>#N/A</v>
      </c>
      <c r="P4" s="57" t="e">
        <v>#N/A</v>
      </c>
      <c r="Q4" s="67" t="e">
        <v>#N/A</v>
      </c>
    </row>
    <row r="5" spans="1:17" ht="15" customHeight="1" x14ac:dyDescent="0.25">
      <c r="A5" s="7" t="s">
        <v>22</v>
      </c>
      <c r="B5" s="13">
        <v>0.59967431176080577</v>
      </c>
      <c r="D5" s="1" t="s">
        <v>70</v>
      </c>
      <c r="K5" s="20" t="s">
        <v>32</v>
      </c>
      <c r="L5" s="58">
        <v>16.178033929081792</v>
      </c>
      <c r="M5" s="21">
        <v>54</v>
      </c>
      <c r="N5" s="17" t="e">
        <v>#N/A</v>
      </c>
      <c r="O5" s="57" t="e">
        <v>#N/A</v>
      </c>
      <c r="P5" s="57" t="e">
        <v>#N/A</v>
      </c>
      <c r="Q5" s="67" t="e">
        <v>#N/A</v>
      </c>
    </row>
    <row r="6" spans="1:17" ht="15" customHeight="1" thickBot="1" x14ac:dyDescent="0.3">
      <c r="A6" s="7" t="s">
        <v>33</v>
      </c>
      <c r="B6" s="13">
        <v>0.56260711840532496</v>
      </c>
      <c r="D6" s="1" t="s">
        <v>71</v>
      </c>
      <c r="K6" s="3" t="s">
        <v>34</v>
      </c>
      <c r="L6" s="62">
        <v>136910.22926308325</v>
      </c>
      <c r="M6" s="63">
        <v>91397.414699650151</v>
      </c>
      <c r="N6" s="64" t="e">
        <v>#N/A</v>
      </c>
      <c r="O6" s="65" t="e">
        <v>#N/A</v>
      </c>
      <c r="P6" s="65" t="e">
        <v>#N/A</v>
      </c>
      <c r="Q6" s="68" t="e">
        <v>#N/A</v>
      </c>
    </row>
    <row r="7" spans="1:17" ht="15" customHeight="1" x14ac:dyDescent="0.25">
      <c r="A7" s="7" t="s">
        <v>35</v>
      </c>
      <c r="B7" s="13">
        <v>41.140548327169732</v>
      </c>
      <c r="K7" s="22"/>
      <c r="L7" s="23"/>
      <c r="M7" s="23"/>
      <c r="N7" s="14"/>
    </row>
    <row r="8" spans="1:17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7" ht="15" customHeight="1" x14ac:dyDescent="0.25">
      <c r="K9" s="26" t="s">
        <v>38</v>
      </c>
      <c r="L9" s="23">
        <v>2.0048792881880577</v>
      </c>
      <c r="M9" s="23"/>
      <c r="N9" s="14"/>
    </row>
    <row r="10" spans="1:17" ht="15" customHeight="1" thickBot="1" x14ac:dyDescent="0.3">
      <c r="A10" s="1" t="s">
        <v>39</v>
      </c>
      <c r="K10" s="22" t="s">
        <v>40</v>
      </c>
      <c r="L10" s="23">
        <v>200.30834405379898</v>
      </c>
      <c r="M10" s="23"/>
      <c r="N10" s="14"/>
    </row>
    <row r="11" spans="1:17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23.011804039573139</v>
      </c>
      <c r="M11" s="23"/>
      <c r="N11" s="14"/>
    </row>
    <row r="12" spans="1:17" ht="15" customHeight="1" x14ac:dyDescent="0.25">
      <c r="A12" s="7" t="s">
        <v>47</v>
      </c>
      <c r="B12" s="7">
        <v>5</v>
      </c>
      <c r="C12" s="13">
        <v>136910.22926308325</v>
      </c>
      <c r="D12" s="13">
        <v>27382.045852616651</v>
      </c>
      <c r="E12" s="13">
        <v>16.178033929081792</v>
      </c>
      <c r="F12" s="13">
        <v>1.0007290864666699E-9</v>
      </c>
      <c r="K12" s="22" t="s">
        <v>48</v>
      </c>
      <c r="L12" s="23">
        <v>2.9464239897604072</v>
      </c>
    </row>
    <row r="13" spans="1:17" ht="15" customHeight="1" x14ac:dyDescent="0.25">
      <c r="A13" s="7" t="s">
        <v>49</v>
      </c>
      <c r="B13" s="7">
        <v>54</v>
      </c>
      <c r="C13" s="13">
        <v>91397.414699650151</v>
      </c>
      <c r="D13" s="13">
        <v>1692.544716660188</v>
      </c>
      <c r="E13" s="13"/>
      <c r="F13" s="13"/>
      <c r="K13" s="22" t="s">
        <v>58</v>
      </c>
      <c r="L13" s="23">
        <v>8.5730513148501945E-3</v>
      </c>
    </row>
    <row r="14" spans="1:17" ht="15" customHeight="1" thickBot="1" x14ac:dyDescent="0.3">
      <c r="A14" s="24" t="s">
        <v>50</v>
      </c>
      <c r="B14" s="24">
        <v>59</v>
      </c>
      <c r="C14" s="28">
        <v>228307.64396273339</v>
      </c>
      <c r="D14" s="28"/>
      <c r="E14" s="28"/>
      <c r="F14" s="28"/>
      <c r="K14" s="22" t="s">
        <v>61</v>
      </c>
      <c r="L14" s="23">
        <v>1.3459036601394243</v>
      </c>
    </row>
    <row r="15" spans="1:17" ht="15" customHeight="1" thickBot="1" x14ac:dyDescent="0.3">
      <c r="K15" s="22" t="s">
        <v>62</v>
      </c>
      <c r="L15" s="23">
        <v>3.4495383912174029</v>
      </c>
    </row>
    <row r="16" spans="1:17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1175.6865144879146</v>
      </c>
      <c r="C17" s="13">
        <v>99.910426145820935</v>
      </c>
      <c r="D17" s="13">
        <v>11.767405663668979</v>
      </c>
      <c r="E17" s="13">
        <v>1.5811663319118053E-16</v>
      </c>
      <c r="F17" s="13">
        <v>975.37817043411565</v>
      </c>
      <c r="G17" s="13">
        <v>1375.9948585417135</v>
      </c>
      <c r="H17" s="13">
        <v>975.37817043411565</v>
      </c>
      <c r="I17" s="13">
        <v>1375.9948585417135</v>
      </c>
    </row>
    <row r="18" spans="1:9" ht="15" customHeight="1" x14ac:dyDescent="0.25">
      <c r="A18" s="7" t="s">
        <v>4</v>
      </c>
      <c r="B18" s="13">
        <v>-17.802149926656419</v>
      </c>
      <c r="C18" s="13">
        <v>11.477900028769529</v>
      </c>
      <c r="D18" s="13">
        <v>-1.5509936383863827</v>
      </c>
      <c r="E18" s="13">
        <v>0.12674477233216447</v>
      </c>
      <c r="F18" s="13">
        <v>-40.813953966229562</v>
      </c>
      <c r="G18" s="13">
        <v>5.20965411291672</v>
      </c>
      <c r="H18" s="13">
        <v>-40.813953966229562</v>
      </c>
      <c r="I18" s="13">
        <v>5.20965411291672</v>
      </c>
    </row>
    <row r="19" spans="1:9" ht="15" customHeight="1" x14ac:dyDescent="0.25">
      <c r="A19" s="7" t="s">
        <v>5</v>
      </c>
      <c r="B19" s="13">
        <v>-0.91072833116455743</v>
      </c>
      <c r="C19" s="13">
        <v>1.4696266289544473</v>
      </c>
      <c r="D19" s="13">
        <v>-0.61970048257256127</v>
      </c>
      <c r="E19" s="13">
        <v>0.53806117359528849</v>
      </c>
      <c r="F19" s="13">
        <v>-3.8571523209249645</v>
      </c>
      <c r="G19" s="13">
        <v>2.0356956585958499</v>
      </c>
      <c r="H19" s="13">
        <v>-3.8571523209249645</v>
      </c>
      <c r="I19" s="13">
        <v>2.0356956585958499</v>
      </c>
    </row>
    <row r="20" spans="1:9" ht="15" customHeight="1" x14ac:dyDescent="0.25">
      <c r="A20" s="7" t="s">
        <v>6</v>
      </c>
      <c r="B20" s="13">
        <v>9.4482624632239928E-3</v>
      </c>
      <c r="C20" s="13">
        <v>4.2760935111451166E-3</v>
      </c>
      <c r="D20" s="13">
        <v>2.2095546878472718</v>
      </c>
      <c r="E20" s="13">
        <v>3.1396810611179611E-2</v>
      </c>
      <c r="F20" s="13">
        <v>8.7521114837379836E-4</v>
      </c>
      <c r="G20" s="13">
        <v>1.8021313778074186E-2</v>
      </c>
      <c r="H20" s="13">
        <v>8.7521114837379836E-4</v>
      </c>
      <c r="I20" s="13">
        <v>1.8021313778074186E-2</v>
      </c>
    </row>
    <row r="21" spans="1:9" ht="15" customHeight="1" x14ac:dyDescent="0.25">
      <c r="A21" s="7" t="s">
        <v>7</v>
      </c>
      <c r="B21" s="13">
        <v>3.9275637570262538</v>
      </c>
      <c r="C21" s="13">
        <v>0.67131406268145288</v>
      </c>
      <c r="D21" s="13">
        <v>5.8505608259392785</v>
      </c>
      <c r="E21" s="13">
        <v>2.9577287880440942E-7</v>
      </c>
      <c r="F21" s="13">
        <v>2.5816600968868295</v>
      </c>
      <c r="G21" s="13">
        <v>5.2734674171656781</v>
      </c>
      <c r="H21" s="13">
        <v>2.5816600968868295</v>
      </c>
      <c r="I21" s="13">
        <v>5.2734674171656781</v>
      </c>
    </row>
    <row r="22" spans="1:9" ht="15" customHeight="1" thickBot="1" x14ac:dyDescent="0.3">
      <c r="A22" s="24" t="s">
        <v>8</v>
      </c>
      <c r="B22" s="28">
        <v>-1.0748571834118521</v>
      </c>
      <c r="C22" s="28">
        <v>1.7205716132341211</v>
      </c>
      <c r="D22" s="28">
        <v>-0.62470935539350581</v>
      </c>
      <c r="E22" s="28">
        <v>0.53479264857128994</v>
      </c>
      <c r="F22" s="28">
        <v>-4.5243955746292546</v>
      </c>
      <c r="G22" s="28">
        <v>2.3746812078055508</v>
      </c>
      <c r="H22" s="28">
        <v>-4.5243955746292546</v>
      </c>
      <c r="I22" s="28">
        <v>2.3746812078055508</v>
      </c>
    </row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4"/>
  <dimension ref="A1:P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6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6" ht="15" customHeight="1" thickBot="1" x14ac:dyDescent="0.3">
      <c r="K2" s="3" t="s">
        <v>77</v>
      </c>
      <c r="L2" s="59">
        <v>3.8563537569465938</v>
      </c>
      <c r="M2" s="60">
        <v>8.7958965473962907E-3</v>
      </c>
      <c r="N2" s="60">
        <v>-0.81034134314446704</v>
      </c>
      <c r="O2" s="61">
        <v>-22.694741530929299</v>
      </c>
      <c r="P2" s="66">
        <v>1175.0945623702025</v>
      </c>
    </row>
    <row r="3" spans="1:16" ht="15" customHeight="1" x14ac:dyDescent="0.25">
      <c r="A3" s="18" t="s">
        <v>28</v>
      </c>
      <c r="B3" s="19"/>
      <c r="D3" s="1" t="s">
        <v>68</v>
      </c>
      <c r="K3" s="20" t="s">
        <v>78</v>
      </c>
      <c r="L3" s="58">
        <v>0.6578882974093383</v>
      </c>
      <c r="M3" s="17">
        <v>4.1235728578695851E-3</v>
      </c>
      <c r="N3" s="17">
        <v>1.4526948324327669</v>
      </c>
      <c r="O3" s="57">
        <v>8.3441448373533653</v>
      </c>
      <c r="P3" s="67">
        <v>99.350603174529297</v>
      </c>
    </row>
    <row r="4" spans="1:16" ht="15" customHeight="1" x14ac:dyDescent="0.25">
      <c r="A4" s="7" t="s">
        <v>30</v>
      </c>
      <c r="B4" s="13">
        <v>0.77251610339113352</v>
      </c>
      <c r="D4" s="1" t="s">
        <v>69</v>
      </c>
      <c r="K4" s="3" t="s">
        <v>31</v>
      </c>
      <c r="L4" s="58">
        <v>0.59678112999862054</v>
      </c>
      <c r="M4" s="17">
        <v>40.911867629494559</v>
      </c>
      <c r="N4" s="17" t="e">
        <v>#N/A</v>
      </c>
      <c r="O4" s="57" t="e">
        <v>#N/A</v>
      </c>
      <c r="P4" s="67" t="e">
        <v>#N/A</v>
      </c>
    </row>
    <row r="5" spans="1:16" ht="15" customHeight="1" x14ac:dyDescent="0.25">
      <c r="A5" s="7" t="s">
        <v>22</v>
      </c>
      <c r="B5" s="13">
        <v>0.59678112999862054</v>
      </c>
      <c r="D5" s="1" t="s">
        <v>70</v>
      </c>
      <c r="K5" s="20" t="s">
        <v>32</v>
      </c>
      <c r="L5" s="58">
        <v>20.350586611814467</v>
      </c>
      <c r="M5" s="21">
        <v>55</v>
      </c>
      <c r="N5" s="17" t="e">
        <v>#N/A</v>
      </c>
      <c r="O5" s="57" t="e">
        <v>#N/A</v>
      </c>
      <c r="P5" s="67" t="e">
        <v>#N/A</v>
      </c>
    </row>
    <row r="6" spans="1:16" ht="15" customHeight="1" thickBot="1" x14ac:dyDescent="0.3">
      <c r="A6" s="7" t="s">
        <v>33</v>
      </c>
      <c r="B6" s="13">
        <v>0.56745612127124745</v>
      </c>
      <c r="D6" s="1" t="s">
        <v>71</v>
      </c>
      <c r="K6" s="3" t="s">
        <v>34</v>
      </c>
      <c r="L6" s="62">
        <v>136249.69375140278</v>
      </c>
      <c r="M6" s="63">
        <v>92057.950211330652</v>
      </c>
      <c r="N6" s="64" t="e">
        <v>#N/A</v>
      </c>
      <c r="O6" s="65" t="e">
        <v>#N/A</v>
      </c>
      <c r="P6" s="68" t="e">
        <v>#N/A</v>
      </c>
    </row>
    <row r="7" spans="1:16" ht="15" customHeight="1" x14ac:dyDescent="0.25">
      <c r="A7" s="7" t="s">
        <v>35</v>
      </c>
      <c r="B7" s="13">
        <v>40.911867629494559</v>
      </c>
      <c r="K7" s="22"/>
      <c r="L7" s="23"/>
      <c r="M7" s="23"/>
      <c r="N7" s="14"/>
    </row>
    <row r="8" spans="1:16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6" ht="15" customHeight="1" x14ac:dyDescent="0.25">
      <c r="K9" s="26" t="s">
        <v>38</v>
      </c>
      <c r="L9" s="23">
        <v>2.0040447832891455</v>
      </c>
      <c r="M9" s="23"/>
      <c r="N9" s="14"/>
    </row>
    <row r="10" spans="1:16" ht="15" customHeight="1" thickBot="1" x14ac:dyDescent="0.3">
      <c r="A10" s="1" t="s">
        <v>39</v>
      </c>
      <c r="K10" s="22" t="s">
        <v>40</v>
      </c>
      <c r="L10" s="23">
        <v>199.10305800854545</v>
      </c>
      <c r="M10" s="23"/>
      <c r="N10" s="14"/>
    </row>
    <row r="11" spans="1:16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16.722039932307066</v>
      </c>
      <c r="M11" s="23"/>
      <c r="N11" s="14"/>
    </row>
    <row r="12" spans="1:16" ht="15" customHeight="1" x14ac:dyDescent="0.25">
      <c r="A12" s="7" t="s">
        <v>47</v>
      </c>
      <c r="B12" s="7">
        <v>4</v>
      </c>
      <c r="C12" s="13">
        <v>136249.69375140278</v>
      </c>
      <c r="D12" s="13">
        <v>34062.423437850695</v>
      </c>
      <c r="E12" s="13">
        <v>20.350586611814467</v>
      </c>
      <c r="F12" s="13">
        <v>2.4729141564469219E-10</v>
      </c>
      <c r="K12" s="22" t="s">
        <v>48</v>
      </c>
      <c r="L12" s="23">
        <v>2.9112655006479859</v>
      </c>
    </row>
    <row r="13" spans="1:16" ht="15" customHeight="1" x14ac:dyDescent="0.25">
      <c r="A13" s="7" t="s">
        <v>49</v>
      </c>
      <c r="B13" s="7">
        <v>55</v>
      </c>
      <c r="C13" s="13">
        <v>92057.950211330652</v>
      </c>
      <c r="D13" s="13">
        <v>1673.7809129332845</v>
      </c>
      <c r="E13" s="13"/>
      <c r="F13" s="13"/>
      <c r="K13" s="22" t="s">
        <v>58</v>
      </c>
      <c r="L13" s="23">
        <v>8.2638246743262558E-3</v>
      </c>
    </row>
    <row r="14" spans="1:16" ht="15" customHeight="1" thickBot="1" x14ac:dyDescent="0.3">
      <c r="A14" s="24" t="s">
        <v>50</v>
      </c>
      <c r="B14" s="24">
        <v>59</v>
      </c>
      <c r="C14" s="28">
        <v>228307.64396273345</v>
      </c>
      <c r="D14" s="28"/>
      <c r="E14" s="28"/>
      <c r="F14" s="28"/>
      <c r="K14" s="22" t="s">
        <v>61</v>
      </c>
      <c r="L14" s="23">
        <v>1.3184376104101623</v>
      </c>
    </row>
    <row r="15" spans="1:16" ht="15" customHeight="1" thickBot="1" x14ac:dyDescent="0.3"/>
    <row r="16" spans="1:16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1175.0945623702025</v>
      </c>
      <c r="C17" s="13">
        <v>99.350603174529297</v>
      </c>
      <c r="D17" s="13">
        <v>11.827754687164937</v>
      </c>
      <c r="E17" s="13">
        <v>9.7553568262072484E-17</v>
      </c>
      <c r="F17" s="13">
        <v>975.99150436165712</v>
      </c>
      <c r="G17" s="13">
        <v>1374.1976203787481</v>
      </c>
      <c r="H17" s="13">
        <v>975.99150436165712</v>
      </c>
      <c r="I17" s="13">
        <v>1374.1976203787481</v>
      </c>
    </row>
    <row r="18" spans="1:9" ht="15" customHeight="1" x14ac:dyDescent="0.25">
      <c r="A18" s="7" t="s">
        <v>4</v>
      </c>
      <c r="B18" s="13">
        <v>-22.694741530929299</v>
      </c>
      <c r="C18" s="13">
        <v>8.3441448373533653</v>
      </c>
      <c r="D18" s="13">
        <v>-2.7198403159703211</v>
      </c>
      <c r="E18" s="13">
        <v>8.7241414447635519E-3</v>
      </c>
      <c r="F18" s="13">
        <v>-39.416781463236362</v>
      </c>
      <c r="G18" s="13">
        <v>-5.9727015986222334</v>
      </c>
      <c r="H18" s="13">
        <v>-39.416781463236362</v>
      </c>
      <c r="I18" s="13">
        <v>-5.9727015986222334</v>
      </c>
    </row>
    <row r="19" spans="1:9" ht="15" customHeight="1" x14ac:dyDescent="0.25">
      <c r="A19" s="7" t="s">
        <v>5</v>
      </c>
      <c r="B19" s="13">
        <v>-0.81034134314446704</v>
      </c>
      <c r="C19" s="13">
        <v>1.4526948324327669</v>
      </c>
      <c r="D19" s="13">
        <v>-0.55781938852733615</v>
      </c>
      <c r="E19" s="13">
        <v>0.57923127040255817</v>
      </c>
      <c r="F19" s="13">
        <v>-3.7216068437924532</v>
      </c>
      <c r="G19" s="13">
        <v>2.1009241575035187</v>
      </c>
      <c r="H19" s="13">
        <v>-3.7216068437924532</v>
      </c>
      <c r="I19" s="13">
        <v>2.1009241575035187</v>
      </c>
    </row>
    <row r="20" spans="1:9" ht="15" customHeight="1" x14ac:dyDescent="0.25">
      <c r="A20" s="7" t="s">
        <v>6</v>
      </c>
      <c r="B20" s="13">
        <v>8.7958965473962907E-3</v>
      </c>
      <c r="C20" s="13">
        <v>4.1235728578695851E-3</v>
      </c>
      <c r="D20" s="13">
        <v>2.1330765456489664</v>
      </c>
      <c r="E20" s="13">
        <v>3.7395919734709945E-2</v>
      </c>
      <c r="F20" s="13">
        <v>5.3207187307003495E-4</v>
      </c>
      <c r="G20" s="13">
        <v>1.7059721221722546E-2</v>
      </c>
      <c r="H20" s="13">
        <v>5.3207187307003495E-4</v>
      </c>
      <c r="I20" s="13">
        <v>1.7059721221722546E-2</v>
      </c>
    </row>
    <row r="21" spans="1:9" ht="15" customHeight="1" thickBot="1" x14ac:dyDescent="0.3">
      <c r="A21" s="24" t="s">
        <v>7</v>
      </c>
      <c r="B21" s="28">
        <v>3.8563537569465938</v>
      </c>
      <c r="C21" s="28">
        <v>0.6578882974093383</v>
      </c>
      <c r="D21" s="28">
        <v>5.8617150846615065</v>
      </c>
      <c r="E21" s="28">
        <v>2.6880845158341245E-7</v>
      </c>
      <c r="F21" s="28">
        <v>2.5379161465364315</v>
      </c>
      <c r="G21" s="28">
        <v>5.1747913673567556</v>
      </c>
      <c r="H21" s="28">
        <v>2.5379161465364315</v>
      </c>
      <c r="I21" s="28">
        <v>5.1747913673567556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3"/>
  <dimension ref="A1:O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5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5" ht="15" customHeight="1" thickBot="1" x14ac:dyDescent="0.3">
      <c r="K2" s="3" t="s">
        <v>74</v>
      </c>
      <c r="L2" s="59">
        <v>1.1106917629719736E-2</v>
      </c>
      <c r="M2" s="60">
        <v>-3.9485418667827545</v>
      </c>
      <c r="N2" s="60">
        <v>-19.681313733548421</v>
      </c>
      <c r="O2" s="66">
        <v>1432.7667655384116</v>
      </c>
    </row>
    <row r="3" spans="1:15" ht="15" customHeight="1" x14ac:dyDescent="0.25">
      <c r="A3" s="18" t="s">
        <v>28</v>
      </c>
      <c r="B3" s="19"/>
      <c r="D3" s="1" t="s">
        <v>68</v>
      </c>
      <c r="K3" s="20" t="s">
        <v>75</v>
      </c>
      <c r="L3" s="58">
        <v>5.1850908251749256E-3</v>
      </c>
      <c r="M3" s="17">
        <v>1.7058992809564817</v>
      </c>
      <c r="N3" s="17">
        <v>10.520414589901888</v>
      </c>
      <c r="O3" s="67">
        <v>112.54796919135551</v>
      </c>
    </row>
    <row r="4" spans="1:15" ht="15" customHeight="1" x14ac:dyDescent="0.25">
      <c r="A4" s="7" t="s">
        <v>30</v>
      </c>
      <c r="B4" s="13">
        <v>0.58726610410706537</v>
      </c>
      <c r="D4" s="1" t="s">
        <v>69</v>
      </c>
      <c r="K4" s="3" t="s">
        <v>31</v>
      </c>
      <c r="L4" s="58">
        <v>0.34488147703309052</v>
      </c>
      <c r="M4" s="17">
        <v>51.680434003962027</v>
      </c>
      <c r="N4" s="17" t="e">
        <v>#N/A</v>
      </c>
      <c r="O4" s="67" t="e">
        <v>#N/A</v>
      </c>
    </row>
    <row r="5" spans="1:15" ht="15" customHeight="1" x14ac:dyDescent="0.25">
      <c r="A5" s="7" t="s">
        <v>22</v>
      </c>
      <c r="B5" s="13">
        <v>0.34488147703309052</v>
      </c>
      <c r="D5" s="1" t="s">
        <v>70</v>
      </c>
      <c r="K5" s="20" t="s">
        <v>32</v>
      </c>
      <c r="L5" s="58">
        <v>9.8269051256997262</v>
      </c>
      <c r="M5" s="21">
        <v>56</v>
      </c>
      <c r="N5" s="17" t="e">
        <v>#N/A</v>
      </c>
      <c r="O5" s="67" t="e">
        <v>#N/A</v>
      </c>
    </row>
    <row r="6" spans="1:15" ht="15" customHeight="1" thickBot="1" x14ac:dyDescent="0.3">
      <c r="A6" s="7" t="s">
        <v>33</v>
      </c>
      <c r="B6" s="13">
        <v>0.30978584187414893</v>
      </c>
      <c r="D6" s="1" t="s">
        <v>71</v>
      </c>
      <c r="K6" s="3" t="s">
        <v>34</v>
      </c>
      <c r="L6" s="62">
        <v>78739.077467812458</v>
      </c>
      <c r="M6" s="63">
        <v>149568.56649492096</v>
      </c>
      <c r="N6" s="64" t="e">
        <v>#N/A</v>
      </c>
      <c r="O6" s="68" t="e">
        <v>#N/A</v>
      </c>
    </row>
    <row r="7" spans="1:15" ht="15" customHeight="1" x14ac:dyDescent="0.25">
      <c r="A7" s="7" t="s">
        <v>35</v>
      </c>
      <c r="B7" s="13">
        <v>51.680434003962027</v>
      </c>
      <c r="K7" s="22"/>
      <c r="L7" s="23"/>
      <c r="M7" s="23"/>
      <c r="N7" s="14"/>
    </row>
    <row r="8" spans="1:15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5" ht="15" customHeight="1" x14ac:dyDescent="0.25">
      <c r="K9" s="26" t="s">
        <v>38</v>
      </c>
      <c r="L9" s="23">
        <v>2.0032407188478727</v>
      </c>
      <c r="M9" s="23"/>
      <c r="N9" s="14"/>
    </row>
    <row r="10" spans="1:15" ht="15" customHeight="1" thickBot="1" x14ac:dyDescent="0.3">
      <c r="A10" s="1" t="s">
        <v>39</v>
      </c>
      <c r="K10" s="22" t="s">
        <v>40</v>
      </c>
      <c r="L10" s="23">
        <v>225.46067470775924</v>
      </c>
      <c r="M10" s="23"/>
      <c r="N10" s="14"/>
    </row>
    <row r="11" spans="1:15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21.074922885652708</v>
      </c>
      <c r="M11" s="23"/>
      <c r="N11" s="14"/>
    </row>
    <row r="12" spans="1:15" ht="15" customHeight="1" x14ac:dyDescent="0.25">
      <c r="A12" s="7" t="s">
        <v>47</v>
      </c>
      <c r="B12" s="7">
        <v>3</v>
      </c>
      <c r="C12" s="13">
        <v>78739.077467812458</v>
      </c>
      <c r="D12" s="13">
        <v>26246.359155937487</v>
      </c>
      <c r="E12" s="13">
        <v>9.8269051256997262</v>
      </c>
      <c r="F12" s="13">
        <v>2.63735241342346E-5</v>
      </c>
      <c r="K12" s="22" t="s">
        <v>48</v>
      </c>
      <c r="L12" s="23">
        <v>3.4173269018653314</v>
      </c>
    </row>
    <row r="13" spans="1:15" ht="15" customHeight="1" x14ac:dyDescent="0.25">
      <c r="A13" s="7" t="s">
        <v>49</v>
      </c>
      <c r="B13" s="7">
        <v>56</v>
      </c>
      <c r="C13" s="13">
        <v>149568.56649492096</v>
      </c>
      <c r="D13" s="13">
        <v>2670.8672588378745</v>
      </c>
      <c r="E13" s="13"/>
      <c r="F13" s="13"/>
      <c r="K13" s="22" t="s">
        <v>58</v>
      </c>
      <c r="L13" s="23">
        <v>1.0386985071914927E-2</v>
      </c>
    </row>
    <row r="14" spans="1:15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</row>
    <row r="15" spans="1:15" ht="15" customHeight="1" thickBot="1" x14ac:dyDescent="0.3"/>
    <row r="16" spans="1:15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1432.7667655384116</v>
      </c>
      <c r="C17" s="13">
        <v>112.54796919135551</v>
      </c>
      <c r="D17" s="13">
        <v>12.730276484175411</v>
      </c>
      <c r="E17" s="13">
        <v>3.6053377658121823E-18</v>
      </c>
      <c r="F17" s="13">
        <v>1207.3060908306525</v>
      </c>
      <c r="G17" s="13">
        <v>1658.2274402461708</v>
      </c>
      <c r="H17" s="13">
        <v>1207.3060908306525</v>
      </c>
      <c r="I17" s="13">
        <v>1658.2274402461708</v>
      </c>
    </row>
    <row r="18" spans="1:9" ht="15" customHeight="1" x14ac:dyDescent="0.25">
      <c r="A18" s="7" t="s">
        <v>4</v>
      </c>
      <c r="B18" s="13">
        <v>-19.681313733548421</v>
      </c>
      <c r="C18" s="13">
        <v>10.520414589901888</v>
      </c>
      <c r="D18" s="13">
        <v>-1.8707735864744059</v>
      </c>
      <c r="E18" s="13">
        <v>6.6605135545163591E-2</v>
      </c>
      <c r="F18" s="13">
        <v>-40.756236619201132</v>
      </c>
      <c r="G18" s="13">
        <v>1.3936091521042862</v>
      </c>
      <c r="H18" s="13">
        <v>-40.756236619201132</v>
      </c>
      <c r="I18" s="13">
        <v>1.3936091521042862</v>
      </c>
    </row>
    <row r="19" spans="1:9" ht="15" customHeight="1" x14ac:dyDescent="0.25">
      <c r="A19" s="7" t="s">
        <v>5</v>
      </c>
      <c r="B19" s="13">
        <v>-3.9485418667827545</v>
      </c>
      <c r="C19" s="13">
        <v>1.7058992809564817</v>
      </c>
      <c r="D19" s="13">
        <v>-2.3146395047243611</v>
      </c>
      <c r="E19" s="13">
        <v>2.4323706824351907E-2</v>
      </c>
      <c r="F19" s="13">
        <v>-7.3658687686480864</v>
      </c>
      <c r="G19" s="13">
        <v>-0.53121496491742315</v>
      </c>
      <c r="H19" s="13">
        <v>-7.3658687686480864</v>
      </c>
      <c r="I19" s="13">
        <v>-0.53121496491742315</v>
      </c>
    </row>
    <row r="20" spans="1:9" ht="15" customHeight="1" thickBot="1" x14ac:dyDescent="0.3">
      <c r="A20" s="24" t="s">
        <v>6</v>
      </c>
      <c r="B20" s="28">
        <v>1.1106917629719736E-2</v>
      </c>
      <c r="C20" s="28">
        <v>5.1850908251749256E-3</v>
      </c>
      <c r="D20" s="28">
        <v>2.1420873817277886</v>
      </c>
      <c r="E20" s="28">
        <v>3.6549411863399467E-2</v>
      </c>
      <c r="F20" s="28">
        <v>7.199325578048088E-4</v>
      </c>
      <c r="G20" s="28">
        <v>2.1493902701634662E-2</v>
      </c>
      <c r="H20" s="28">
        <v>7.199325578048088E-4</v>
      </c>
      <c r="I20" s="28">
        <v>2.1493902701634662E-2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/>
  <dimension ref="A1:N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4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4" ht="15" customHeight="1" thickBot="1" x14ac:dyDescent="0.3">
      <c r="A2" s="3" t="s">
        <v>151</v>
      </c>
      <c r="K2" s="3" t="s">
        <v>27</v>
      </c>
      <c r="L2" s="59">
        <v>-2.5177952690700804</v>
      </c>
      <c r="M2" s="60">
        <v>-29.146742508365111</v>
      </c>
      <c r="N2" s="69">
        <v>1463.9185623298172</v>
      </c>
    </row>
    <row r="3" spans="1:14" ht="15" customHeight="1" x14ac:dyDescent="0.25">
      <c r="A3" s="18" t="s">
        <v>28</v>
      </c>
      <c r="B3" s="19"/>
      <c r="D3" s="1" t="s">
        <v>68</v>
      </c>
      <c r="K3" s="20" t="s">
        <v>29</v>
      </c>
      <c r="L3" s="58">
        <v>1.6183624057742716</v>
      </c>
      <c r="M3" s="17">
        <v>9.8433820929825924</v>
      </c>
      <c r="N3" s="70">
        <v>115.06396658616669</v>
      </c>
    </row>
    <row r="4" spans="1:14" ht="15" customHeight="1" x14ac:dyDescent="0.25">
      <c r="A4" s="7" t="s">
        <v>30</v>
      </c>
      <c r="B4" s="13">
        <v>0.53963159137237937</v>
      </c>
      <c r="D4" s="1" t="s">
        <v>69</v>
      </c>
      <c r="K4" s="3" t="s">
        <v>31</v>
      </c>
      <c r="L4" s="58">
        <v>0.29120225440708658</v>
      </c>
      <c r="M4" s="17">
        <v>53.2824225225067</v>
      </c>
      <c r="N4" s="70" t="e">
        <v>#N/A</v>
      </c>
    </row>
    <row r="5" spans="1:14" ht="15" customHeight="1" x14ac:dyDescent="0.25">
      <c r="A5" s="7" t="s">
        <v>22</v>
      </c>
      <c r="B5" s="13">
        <v>0.29120225440708658</v>
      </c>
      <c r="D5" s="1" t="s">
        <v>70</v>
      </c>
      <c r="K5" s="20" t="s">
        <v>32</v>
      </c>
      <c r="L5" s="58">
        <v>11.708931500141251</v>
      </c>
      <c r="M5" s="21">
        <v>57</v>
      </c>
      <c r="N5" s="70" t="e">
        <v>#N/A</v>
      </c>
    </row>
    <row r="6" spans="1:14" ht="15" customHeight="1" thickBot="1" x14ac:dyDescent="0.3">
      <c r="A6" s="7" t="s">
        <v>33</v>
      </c>
      <c r="B6" s="13">
        <v>0.26633215807049304</v>
      </c>
      <c r="D6" s="1" t="s">
        <v>71</v>
      </c>
      <c r="K6" s="3" t="s">
        <v>34</v>
      </c>
      <c r="L6" s="62">
        <v>66483.700620318443</v>
      </c>
      <c r="M6" s="63">
        <v>161823.94334241498</v>
      </c>
      <c r="N6" s="71" t="e">
        <v>#N/A</v>
      </c>
    </row>
    <row r="7" spans="1:14" ht="15" customHeight="1" x14ac:dyDescent="0.25">
      <c r="A7" s="7" t="s">
        <v>35</v>
      </c>
      <c r="B7" s="13">
        <v>53.2824225225067</v>
      </c>
      <c r="K7" s="22"/>
      <c r="L7" s="23"/>
      <c r="M7" s="23"/>
      <c r="N7" s="14"/>
    </row>
    <row r="8" spans="1:14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4" ht="15" customHeight="1" x14ac:dyDescent="0.25">
      <c r="K9" s="26" t="s">
        <v>38</v>
      </c>
      <c r="L9" s="23">
        <v>2.0024654592910065</v>
      </c>
      <c r="M9" s="23"/>
      <c r="N9" s="14"/>
    </row>
    <row r="10" spans="1:14" ht="15" customHeight="1" thickBot="1" x14ac:dyDescent="0.3">
      <c r="A10" s="1" t="s">
        <v>39</v>
      </c>
      <c r="K10" s="22" t="s">
        <v>40</v>
      </c>
      <c r="L10" s="23">
        <v>230.41161869781331</v>
      </c>
      <c r="M10" s="23"/>
      <c r="N10" s="14"/>
    </row>
    <row r="11" spans="1:14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19.711032643801257</v>
      </c>
      <c r="M11" s="23"/>
      <c r="N11" s="14"/>
    </row>
    <row r="12" spans="1:14" ht="15" customHeight="1" x14ac:dyDescent="0.25">
      <c r="A12" s="7" t="s">
        <v>47</v>
      </c>
      <c r="B12" s="7">
        <v>2</v>
      </c>
      <c r="C12" s="13">
        <v>66483.700620318443</v>
      </c>
      <c r="D12" s="13">
        <v>33241.850310159221</v>
      </c>
      <c r="E12" s="13">
        <v>11.708931500141251</v>
      </c>
      <c r="F12" s="13">
        <v>5.4939706562952911E-5</v>
      </c>
      <c r="K12" s="22" t="s">
        <v>48</v>
      </c>
      <c r="L12" s="23">
        <v>3.2407148181780752</v>
      </c>
    </row>
    <row r="13" spans="1:14" ht="15" customHeight="1" x14ac:dyDescent="0.25">
      <c r="A13" s="7" t="s">
        <v>49</v>
      </c>
      <c r="B13" s="7">
        <v>57</v>
      </c>
      <c r="C13" s="13">
        <v>161823.94334241498</v>
      </c>
      <c r="D13" s="13">
        <v>2839.0165498669294</v>
      </c>
      <c r="E13" s="13"/>
      <c r="F13" s="13"/>
    </row>
    <row r="14" spans="1:14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</row>
    <row r="15" spans="1:14" ht="15" customHeight="1" thickBot="1" x14ac:dyDescent="0.3"/>
    <row r="16" spans="1:14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1463.9185623298172</v>
      </c>
      <c r="C17" s="13">
        <v>115.06396658616669</v>
      </c>
      <c r="D17" s="13">
        <v>12.722649894339845</v>
      </c>
      <c r="E17" s="13">
        <v>2.7065457664307984E-18</v>
      </c>
      <c r="F17" s="13">
        <v>1233.5069436320039</v>
      </c>
      <c r="G17" s="13">
        <v>1694.3301810276305</v>
      </c>
      <c r="H17" s="13">
        <v>1233.5069436320039</v>
      </c>
      <c r="I17" s="13">
        <v>1694.3301810276305</v>
      </c>
    </row>
    <row r="18" spans="1:9" ht="15" customHeight="1" x14ac:dyDescent="0.25">
      <c r="A18" s="7" t="s">
        <v>4</v>
      </c>
      <c r="B18" s="13">
        <v>-29.146742508365111</v>
      </c>
      <c r="C18" s="13">
        <v>9.8433820929825924</v>
      </c>
      <c r="D18" s="13">
        <v>-2.9610495897689479</v>
      </c>
      <c r="E18" s="13">
        <v>4.4629431367001291E-3</v>
      </c>
      <c r="F18" s="13">
        <v>-48.857775152166369</v>
      </c>
      <c r="G18" s="13">
        <v>-9.4357098645638544</v>
      </c>
      <c r="H18" s="13">
        <v>-48.857775152166369</v>
      </c>
      <c r="I18" s="13">
        <v>-9.4357098645638544</v>
      </c>
    </row>
    <row r="19" spans="1:9" ht="15" customHeight="1" thickBot="1" x14ac:dyDescent="0.3">
      <c r="A19" s="24" t="s">
        <v>5</v>
      </c>
      <c r="B19" s="28">
        <v>-2.5177952690700804</v>
      </c>
      <c r="C19" s="28">
        <v>1.6183624057742716</v>
      </c>
      <c r="D19" s="28">
        <v>-1.5557672744291746</v>
      </c>
      <c r="E19" s="28">
        <v>0.12529883016219048</v>
      </c>
      <c r="F19" s="28">
        <v>-5.7585100872481556</v>
      </c>
      <c r="G19" s="28">
        <v>0.72291954910799472</v>
      </c>
      <c r="H19" s="28">
        <v>-5.7585100872481556</v>
      </c>
      <c r="I19" s="28">
        <v>0.72291954910799472</v>
      </c>
    </row>
    <row r="20" spans="1:9" ht="15" customHeight="1" x14ac:dyDescent="0.25"/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38"/>
  <sheetViews>
    <sheetView workbookViewId="0"/>
  </sheetViews>
  <sheetFormatPr defaultRowHeight="15" x14ac:dyDescent="0.25"/>
  <cols>
    <col min="1" max="1" width="18.85546875" style="34" bestFit="1" customWidth="1"/>
    <col min="2" max="2" width="11.85546875" style="34" customWidth="1"/>
    <col min="3" max="3" width="14.85546875" style="34" bestFit="1" customWidth="1"/>
    <col min="4" max="4" width="9.5703125" style="34" customWidth="1"/>
    <col min="5" max="5" width="8.5703125" style="34" customWidth="1"/>
    <col min="6" max="6" width="14.42578125" style="34" bestFit="1" customWidth="1"/>
    <col min="7" max="7" width="11" style="34" customWidth="1"/>
    <col min="8" max="8" width="12.7109375" style="34" bestFit="1" customWidth="1"/>
    <col min="9" max="9" width="12.5703125" style="34" bestFit="1" customWidth="1"/>
    <col min="10" max="10" width="2.85546875" style="34" customWidth="1"/>
    <col min="11" max="11" width="25.42578125" style="34" customWidth="1"/>
    <col min="12" max="12" width="12.5703125" style="34" customWidth="1"/>
    <col min="13" max="14" width="9.140625" style="34"/>
    <col min="15" max="15" width="22.7109375" style="34" customWidth="1"/>
    <col min="16" max="16384" width="9.140625" style="34"/>
  </cols>
  <sheetData>
    <row r="1" spans="1:16" ht="15" customHeight="1" thickBot="1" x14ac:dyDescent="0.3">
      <c r="A1" s="29" t="s">
        <v>57</v>
      </c>
      <c r="B1" s="29"/>
      <c r="C1" s="29"/>
      <c r="D1" s="29"/>
      <c r="E1" s="29"/>
      <c r="F1" s="29"/>
      <c r="G1" s="29"/>
      <c r="H1" s="29"/>
      <c r="I1" s="29"/>
      <c r="J1" s="29"/>
      <c r="K1" s="30" t="s">
        <v>26</v>
      </c>
      <c r="L1" s="31"/>
      <c r="M1" s="31"/>
      <c r="N1" s="32"/>
      <c r="O1" s="33"/>
    </row>
    <row r="2" spans="1:16" ht="15" customHeight="1" thickBot="1" x14ac:dyDescent="0.3">
      <c r="A2" s="29" t="s">
        <v>149</v>
      </c>
      <c r="B2" s="29"/>
      <c r="C2" s="29"/>
      <c r="D2" s="29"/>
      <c r="E2" s="29"/>
      <c r="F2" s="29"/>
      <c r="G2" s="29"/>
      <c r="H2" s="29"/>
      <c r="I2" s="29"/>
      <c r="J2" s="29"/>
      <c r="K2" s="20" t="s">
        <v>55</v>
      </c>
      <c r="L2" s="35">
        <v>-37.603709279524296</v>
      </c>
      <c r="M2" s="36">
        <v>1352.9964698273136</v>
      </c>
      <c r="N2" s="37"/>
      <c r="O2" s="33"/>
      <c r="P2" s="33"/>
    </row>
    <row r="3" spans="1:16" ht="15" customHeight="1" x14ac:dyDescent="0.25">
      <c r="A3" s="38" t="s">
        <v>28</v>
      </c>
      <c r="B3" s="38"/>
      <c r="C3" s="29"/>
      <c r="D3" s="29" t="s">
        <v>68</v>
      </c>
      <c r="E3" s="29"/>
      <c r="F3" s="29"/>
      <c r="G3" s="29"/>
      <c r="H3" s="29"/>
      <c r="I3" s="29"/>
      <c r="J3" s="29"/>
      <c r="K3" s="20" t="s">
        <v>56</v>
      </c>
      <c r="L3" s="39">
        <v>8.3061778930818786</v>
      </c>
      <c r="M3" s="40">
        <v>91.411994124475726</v>
      </c>
      <c r="N3" s="37"/>
      <c r="O3" s="33"/>
      <c r="P3" s="33"/>
    </row>
    <row r="4" spans="1:16" ht="15" customHeight="1" x14ac:dyDescent="0.25">
      <c r="A4" s="41" t="s">
        <v>30</v>
      </c>
      <c r="B4" s="42">
        <v>0.51098367580134563</v>
      </c>
      <c r="C4" s="29"/>
      <c r="D4" s="29" t="s">
        <v>69</v>
      </c>
      <c r="E4" s="29"/>
      <c r="F4" s="43"/>
      <c r="G4" s="29"/>
      <c r="H4" s="29"/>
      <c r="I4" s="29"/>
      <c r="J4" s="29"/>
      <c r="K4" s="3" t="s">
        <v>31</v>
      </c>
      <c r="L4" s="39">
        <v>0.26110431693545466</v>
      </c>
      <c r="M4" s="40">
        <v>53.930915664314426</v>
      </c>
      <c r="N4" s="37"/>
      <c r="O4" s="32"/>
      <c r="P4" s="33"/>
    </row>
    <row r="5" spans="1:16" ht="15" customHeight="1" x14ac:dyDescent="0.25">
      <c r="A5" s="41" t="s">
        <v>22</v>
      </c>
      <c r="B5" s="42">
        <v>0.26110431693545466</v>
      </c>
      <c r="C5" s="29"/>
      <c r="D5" s="29" t="s">
        <v>70</v>
      </c>
      <c r="E5" s="29"/>
      <c r="F5" s="43"/>
      <c r="G5" s="29"/>
      <c r="H5" s="29"/>
      <c r="I5" s="29"/>
      <c r="J5" s="29"/>
      <c r="K5" s="20" t="s">
        <v>32</v>
      </c>
      <c r="L5" s="39">
        <v>20.495518825400254</v>
      </c>
      <c r="M5" s="40">
        <v>58</v>
      </c>
      <c r="N5" s="37"/>
      <c r="O5" s="33"/>
      <c r="P5" s="33"/>
    </row>
    <row r="6" spans="1:16" ht="15" customHeight="1" thickBot="1" x14ac:dyDescent="0.3">
      <c r="A6" s="41" t="s">
        <v>33</v>
      </c>
      <c r="B6" s="42">
        <v>0.24836473619296251</v>
      </c>
      <c r="C6" s="29"/>
      <c r="D6" s="29" t="s">
        <v>71</v>
      </c>
      <c r="E6" s="29"/>
      <c r="F6" s="29"/>
      <c r="G6" s="29"/>
      <c r="H6" s="29"/>
      <c r="I6" s="29"/>
      <c r="J6" s="29"/>
      <c r="K6" s="3" t="s">
        <v>34</v>
      </c>
      <c r="L6" s="44">
        <v>59612.111428032484</v>
      </c>
      <c r="M6" s="45">
        <v>168695.53253470093</v>
      </c>
      <c r="N6" s="37"/>
      <c r="O6" s="33"/>
      <c r="P6" s="33"/>
    </row>
    <row r="7" spans="1:16" ht="15" customHeight="1" x14ac:dyDescent="0.25">
      <c r="A7" s="41" t="s">
        <v>35</v>
      </c>
      <c r="B7" s="42">
        <v>53.930915664314426</v>
      </c>
      <c r="C7" s="29"/>
      <c r="D7" s="29"/>
      <c r="E7" s="29"/>
      <c r="F7" s="29"/>
      <c r="G7" s="29"/>
      <c r="H7" s="29"/>
      <c r="I7" s="29"/>
      <c r="J7" s="29"/>
      <c r="K7" s="33"/>
      <c r="L7" s="33"/>
      <c r="M7" s="33"/>
      <c r="N7" s="33"/>
      <c r="O7" s="33"/>
    </row>
    <row r="8" spans="1:16" ht="15" customHeight="1" thickBot="1" x14ac:dyDescent="0.3">
      <c r="A8" s="46" t="s">
        <v>36</v>
      </c>
      <c r="B8" s="46">
        <v>60</v>
      </c>
      <c r="C8" s="29"/>
      <c r="D8" s="29"/>
      <c r="E8" s="29"/>
      <c r="F8" s="29"/>
      <c r="G8" s="29"/>
      <c r="H8" s="29"/>
      <c r="I8" s="29"/>
      <c r="J8" s="29"/>
      <c r="K8" s="22" t="s">
        <v>37</v>
      </c>
      <c r="L8" s="47">
        <v>0.95</v>
      </c>
      <c r="M8" s="33"/>
      <c r="N8" s="33"/>
      <c r="O8" s="33"/>
    </row>
    <row r="9" spans="1:16" ht="15" customHeight="1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6" t="s">
        <v>38</v>
      </c>
      <c r="L9" s="23">
        <v>2.0017174841452352</v>
      </c>
      <c r="M9" s="33"/>
      <c r="N9" s="33"/>
      <c r="O9" s="33"/>
    </row>
    <row r="10" spans="1:16" ht="15" customHeight="1" thickBot="1" x14ac:dyDescent="0.3">
      <c r="A10" s="29" t="s">
        <v>39</v>
      </c>
      <c r="B10" s="29"/>
      <c r="C10" s="29"/>
      <c r="D10" s="29"/>
      <c r="E10" s="29"/>
      <c r="F10" s="29"/>
      <c r="G10" s="29"/>
      <c r="H10" s="29"/>
      <c r="I10" s="29"/>
      <c r="J10" s="29"/>
      <c r="K10" s="22" t="s">
        <v>40</v>
      </c>
      <c r="L10" s="23">
        <v>182.98098689954458</v>
      </c>
      <c r="M10" s="33"/>
      <c r="N10" s="33"/>
      <c r="O10" s="33"/>
    </row>
    <row r="11" spans="1:16" ht="15" customHeight="1" x14ac:dyDescent="0.25">
      <c r="A11" s="48"/>
      <c r="B11" s="48" t="s">
        <v>41</v>
      </c>
      <c r="C11" s="48" t="s">
        <v>42</v>
      </c>
      <c r="D11" s="48" t="s">
        <v>43</v>
      </c>
      <c r="E11" s="48" t="s">
        <v>44</v>
      </c>
      <c r="F11" s="48" t="s">
        <v>45</v>
      </c>
      <c r="K11" s="22" t="s">
        <v>46</v>
      </c>
      <c r="L11" s="23">
        <v>16.626621515002629</v>
      </c>
    </row>
    <row r="12" spans="1:16" ht="15" customHeight="1" x14ac:dyDescent="0.25">
      <c r="A12" s="41" t="s">
        <v>47</v>
      </c>
      <c r="B12" s="41">
        <v>1</v>
      </c>
      <c r="C12" s="42">
        <v>59612.111428032484</v>
      </c>
      <c r="D12" s="42">
        <v>59612.111428032484</v>
      </c>
      <c r="E12" s="42">
        <v>20.495518825400254</v>
      </c>
      <c r="F12" s="42">
        <v>3.0220785131583955E-5</v>
      </c>
    </row>
    <row r="13" spans="1:16" ht="15" customHeight="1" x14ac:dyDescent="0.25">
      <c r="A13" s="41" t="s">
        <v>49</v>
      </c>
      <c r="B13" s="41">
        <v>58</v>
      </c>
      <c r="C13" s="42">
        <v>168695.53253470093</v>
      </c>
      <c r="D13" s="42">
        <v>2908.5436643913954</v>
      </c>
      <c r="E13" s="42"/>
      <c r="F13" s="42"/>
    </row>
    <row r="14" spans="1:16" ht="15" customHeight="1" thickBot="1" x14ac:dyDescent="0.3">
      <c r="A14" s="46" t="s">
        <v>50</v>
      </c>
      <c r="B14" s="49">
        <v>59</v>
      </c>
      <c r="C14" s="50">
        <v>228307.64396273342</v>
      </c>
      <c r="D14" s="46"/>
      <c r="E14" s="46"/>
      <c r="F14" s="46"/>
    </row>
    <row r="15" spans="1:16" ht="15" customHeight="1" thickBot="1" x14ac:dyDescent="0.3">
      <c r="A15" s="29"/>
      <c r="B15" s="29"/>
      <c r="C15" s="29"/>
      <c r="D15" s="37"/>
      <c r="E15" s="37"/>
      <c r="F15" s="29"/>
      <c r="G15" s="29"/>
      <c r="H15" s="29"/>
      <c r="I15" s="29"/>
      <c r="J15" s="29"/>
    </row>
    <row r="16" spans="1:16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  <c r="J16" s="51"/>
    </row>
    <row r="17" spans="1:10" ht="15" customHeight="1" x14ac:dyDescent="0.25">
      <c r="A17" s="7" t="s">
        <v>54</v>
      </c>
      <c r="B17" s="13">
        <v>1352.9964698273136</v>
      </c>
      <c r="C17" s="13">
        <v>91.411994124475726</v>
      </c>
      <c r="D17" s="13">
        <v>14.801082536115974</v>
      </c>
      <c r="E17" s="13">
        <v>2.3533357951186274E-21</v>
      </c>
      <c r="F17" s="13">
        <v>1170.015482927769</v>
      </c>
      <c r="G17" s="13">
        <v>1535.9774567268582</v>
      </c>
      <c r="H17" s="13">
        <v>1170.015482927769</v>
      </c>
      <c r="I17" s="52">
        <v>1535.9774567268582</v>
      </c>
      <c r="J17" s="53"/>
    </row>
    <row r="18" spans="1:10" ht="15" customHeight="1" thickBot="1" x14ac:dyDescent="0.3">
      <c r="A18" s="54" t="s">
        <v>4</v>
      </c>
      <c r="B18" s="28">
        <v>-37.603709279524296</v>
      </c>
      <c r="C18" s="28">
        <v>8.3061778930818786</v>
      </c>
      <c r="D18" s="28">
        <v>-4.527197679072585</v>
      </c>
      <c r="E18" s="28">
        <v>3.0220785131584582E-5</v>
      </c>
      <c r="F18" s="28">
        <v>-54.230330794526921</v>
      </c>
      <c r="G18" s="28">
        <v>-20.977087764521666</v>
      </c>
      <c r="H18" s="28">
        <v>-54.230330794526921</v>
      </c>
      <c r="I18" s="55">
        <v>-20.977087764521666</v>
      </c>
      <c r="J18" s="53"/>
    </row>
    <row r="19" spans="1:10" x14ac:dyDescent="0.25">
      <c r="J19" s="29"/>
    </row>
    <row r="20" spans="1:10" x14ac:dyDescent="0.25">
      <c r="J20" s="29"/>
    </row>
    <row r="21" spans="1:10" x14ac:dyDescent="0.25">
      <c r="J21" s="29"/>
    </row>
    <row r="22" spans="1:10" x14ac:dyDescent="0.25">
      <c r="J22" s="29"/>
    </row>
    <row r="23" spans="1:10" x14ac:dyDescent="0.25">
      <c r="F23" s="56"/>
      <c r="G23" s="56"/>
      <c r="J23" s="29"/>
    </row>
    <row r="24" spans="1:10" x14ac:dyDescent="0.25">
      <c r="J24" s="29"/>
    </row>
    <row r="25" spans="1:10" x14ac:dyDescent="0.25">
      <c r="J25" s="29"/>
    </row>
    <row r="26" spans="1:10" x14ac:dyDescent="0.25">
      <c r="J26" s="29"/>
    </row>
    <row r="27" spans="1:10" x14ac:dyDescent="0.25">
      <c r="J27" s="29"/>
    </row>
    <row r="28" spans="1:10" x14ac:dyDescent="0.25">
      <c r="J28" s="29"/>
    </row>
    <row r="29" spans="1:10" x14ac:dyDescent="0.25">
      <c r="J29" s="29"/>
    </row>
    <row r="30" spans="1:10" x14ac:dyDescent="0.25">
      <c r="J30" s="29"/>
    </row>
    <row r="31" spans="1:10" x14ac:dyDescent="0.25">
      <c r="J31" s="29"/>
    </row>
    <row r="32" spans="1:10" x14ac:dyDescent="0.25">
      <c r="J32" s="29"/>
    </row>
    <row r="33" spans="10:10" x14ac:dyDescent="0.25">
      <c r="J33" s="29"/>
    </row>
    <row r="34" spans="10:10" x14ac:dyDescent="0.25">
      <c r="J34" s="29"/>
    </row>
    <row r="35" spans="10:10" x14ac:dyDescent="0.25">
      <c r="J35" s="29"/>
    </row>
    <row r="36" spans="10:10" x14ac:dyDescent="0.25">
      <c r="J36" s="51"/>
    </row>
    <row r="37" spans="10:10" x14ac:dyDescent="0.25">
      <c r="J37" s="53"/>
    </row>
    <row r="38" spans="10:10" x14ac:dyDescent="0.25">
      <c r="J38" s="53"/>
    </row>
  </sheetData>
  <mergeCells count="1">
    <mergeCell ref="K1:M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/>
  <dimension ref="A1:N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4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4" ht="15" customHeight="1" thickBot="1" x14ac:dyDescent="0.3">
      <c r="A2" s="3" t="s">
        <v>147</v>
      </c>
      <c r="K2" s="3" t="s">
        <v>27</v>
      </c>
      <c r="L2" s="59">
        <v>-3.0678921612255685E-2</v>
      </c>
      <c r="M2" s="60">
        <v>156.23984704257327</v>
      </c>
      <c r="N2" s="69">
        <v>431.68296964193365</v>
      </c>
    </row>
    <row r="3" spans="1:14" ht="15" customHeight="1" x14ac:dyDescent="0.25">
      <c r="A3" s="18" t="s">
        <v>28</v>
      </c>
      <c r="B3" s="19"/>
      <c r="D3" s="1" t="s">
        <v>68</v>
      </c>
      <c r="K3" s="20" t="s">
        <v>29</v>
      </c>
      <c r="L3" s="58">
        <v>9.069609777900553E-2</v>
      </c>
      <c r="M3" s="17">
        <v>61.677430620565922</v>
      </c>
      <c r="N3" s="70">
        <v>202.76444571452782</v>
      </c>
    </row>
    <row r="4" spans="1:14" ht="15" customHeight="1" x14ac:dyDescent="0.25">
      <c r="A4" s="7" t="s">
        <v>30</v>
      </c>
      <c r="B4" s="13">
        <v>0.35975202762428077</v>
      </c>
      <c r="D4" s="1" t="s">
        <v>69</v>
      </c>
      <c r="K4" s="3" t="s">
        <v>31</v>
      </c>
      <c r="L4" s="58">
        <v>0.12942152137978127</v>
      </c>
      <c r="M4" s="17">
        <v>59.050932719648081</v>
      </c>
      <c r="N4" s="70" t="e">
        <v>#N/A</v>
      </c>
    </row>
    <row r="5" spans="1:14" ht="15" customHeight="1" x14ac:dyDescent="0.25">
      <c r="A5" s="7" t="s">
        <v>22</v>
      </c>
      <c r="B5" s="13">
        <v>0.12942152137978127</v>
      </c>
      <c r="D5" s="1" t="s">
        <v>70</v>
      </c>
      <c r="K5" s="20" t="s">
        <v>32</v>
      </c>
      <c r="L5" s="58">
        <v>4.2368533680842848</v>
      </c>
      <c r="M5" s="21">
        <v>57</v>
      </c>
      <c r="N5" s="70" t="e">
        <v>#N/A</v>
      </c>
    </row>
    <row r="6" spans="1:14" ht="15" customHeight="1" thickBot="1" x14ac:dyDescent="0.3">
      <c r="A6" s="7" t="s">
        <v>33</v>
      </c>
      <c r="B6" s="13">
        <v>9.8874908094861214E-2</v>
      </c>
      <c r="D6" s="1" t="s">
        <v>71</v>
      </c>
      <c r="K6" s="3" t="s">
        <v>34</v>
      </c>
      <c r="L6" s="62">
        <v>29547.922624290397</v>
      </c>
      <c r="M6" s="63">
        <v>198759.72133844302</v>
      </c>
      <c r="N6" s="71" t="e">
        <v>#N/A</v>
      </c>
    </row>
    <row r="7" spans="1:14" ht="15" customHeight="1" x14ac:dyDescent="0.25">
      <c r="A7" s="7" t="s">
        <v>35</v>
      </c>
      <c r="B7" s="13">
        <v>59.050932719648081</v>
      </c>
      <c r="K7" s="22"/>
      <c r="L7" s="23"/>
      <c r="M7" s="23"/>
      <c r="N7" s="14"/>
    </row>
    <row r="8" spans="1:14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4" ht="15" customHeight="1" x14ac:dyDescent="0.25">
      <c r="K9" s="26" t="s">
        <v>38</v>
      </c>
      <c r="L9" s="23">
        <v>2.0024654592910065</v>
      </c>
      <c r="M9" s="23"/>
      <c r="N9" s="14"/>
    </row>
    <row r="10" spans="1:14" ht="15" customHeight="1" thickBot="1" x14ac:dyDescent="0.3">
      <c r="A10" s="1" t="s">
        <v>39</v>
      </c>
      <c r="K10" s="22" t="s">
        <v>40</v>
      </c>
      <c r="L10" s="23">
        <v>406.02879891562833</v>
      </c>
      <c r="M10" s="23"/>
      <c r="N10" s="14"/>
    </row>
    <row r="11" spans="1:14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123.50692443550072</v>
      </c>
      <c r="M11" s="23"/>
      <c r="N11" s="14"/>
    </row>
    <row r="12" spans="1:14" ht="15" customHeight="1" x14ac:dyDescent="0.25">
      <c r="A12" s="7" t="s">
        <v>47</v>
      </c>
      <c r="B12" s="7">
        <v>2</v>
      </c>
      <c r="C12" s="13">
        <v>29547.922624290397</v>
      </c>
      <c r="D12" s="13">
        <v>14773.961312145198</v>
      </c>
      <c r="E12" s="13">
        <v>4.2368533680842848</v>
      </c>
      <c r="F12" s="13">
        <v>1.9254219361266221E-2</v>
      </c>
      <c r="K12" s="22" t="s">
        <v>48</v>
      </c>
      <c r="L12" s="23">
        <v>0.18161580309493836</v>
      </c>
    </row>
    <row r="13" spans="1:14" ht="15" customHeight="1" x14ac:dyDescent="0.25">
      <c r="A13" s="7" t="s">
        <v>49</v>
      </c>
      <c r="B13" s="7">
        <v>57</v>
      </c>
      <c r="C13" s="13">
        <v>198759.72133844302</v>
      </c>
      <c r="D13" s="13">
        <v>3487.0126550604041</v>
      </c>
      <c r="E13" s="13"/>
      <c r="F13" s="13"/>
    </row>
    <row r="14" spans="1:14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</row>
    <row r="15" spans="1:14" ht="15" customHeight="1" thickBot="1" x14ac:dyDescent="0.3"/>
    <row r="16" spans="1:14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431.68296964193365</v>
      </c>
      <c r="C17" s="13">
        <v>202.76444571452782</v>
      </c>
      <c r="D17" s="13">
        <v>2.1289874964060531</v>
      </c>
      <c r="E17" s="13">
        <v>3.7588486261047015E-2</v>
      </c>
      <c r="F17" s="13">
        <v>25.654170726305324</v>
      </c>
      <c r="G17" s="13">
        <v>837.71176855756198</v>
      </c>
      <c r="H17" s="13">
        <v>25.654170726305324</v>
      </c>
      <c r="I17" s="13">
        <v>837.71176855756198</v>
      </c>
    </row>
    <row r="18" spans="1:9" ht="15" customHeight="1" x14ac:dyDescent="0.25">
      <c r="A18" s="7" t="s">
        <v>3</v>
      </c>
      <c r="B18" s="13">
        <v>156.23984704257327</v>
      </c>
      <c r="C18" s="13">
        <v>61.677430620565922</v>
      </c>
      <c r="D18" s="13">
        <v>2.533176973660705</v>
      </c>
      <c r="E18" s="13">
        <v>1.4079430166682312E-2</v>
      </c>
      <c r="F18" s="13">
        <v>32.732922607072553</v>
      </c>
      <c r="G18" s="13">
        <v>279.74677147807398</v>
      </c>
      <c r="H18" s="13">
        <v>32.732922607072553</v>
      </c>
      <c r="I18" s="13">
        <v>279.74677147807398</v>
      </c>
    </row>
    <row r="19" spans="1:9" ht="15" customHeight="1" thickBot="1" x14ac:dyDescent="0.3">
      <c r="A19" s="24" t="s">
        <v>9</v>
      </c>
      <c r="B19" s="28">
        <v>-3.0678921612255685E-2</v>
      </c>
      <c r="C19" s="28">
        <v>9.069609777900553E-2</v>
      </c>
      <c r="D19" s="28">
        <v>-0.33826065689187002</v>
      </c>
      <c r="E19" s="28">
        <v>0.73640955713508927</v>
      </c>
      <c r="F19" s="28">
        <v>-0.21229472470719404</v>
      </c>
      <c r="G19" s="28">
        <v>0.15093688148268267</v>
      </c>
      <c r="H19" s="28">
        <v>-0.21229472470719404</v>
      </c>
      <c r="I19" s="28">
        <v>0.15093688148268267</v>
      </c>
    </row>
    <row r="20" spans="1:9" ht="15" customHeight="1" x14ac:dyDescent="0.25"/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/>
  <dimension ref="A1:O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5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5" ht="15" customHeight="1" thickBot="1" x14ac:dyDescent="0.3">
      <c r="K2" s="3" t="s">
        <v>74</v>
      </c>
      <c r="L2" s="59">
        <v>-2.5777509758337796E-2</v>
      </c>
      <c r="M2" s="60">
        <v>-2.1611878857186833</v>
      </c>
      <c r="N2" s="60">
        <v>126.15314688165047</v>
      </c>
      <c r="O2" s="66">
        <v>629.26650803210725</v>
      </c>
    </row>
    <row r="3" spans="1:15" ht="15" customHeight="1" x14ac:dyDescent="0.25">
      <c r="A3" s="18" t="s">
        <v>28</v>
      </c>
      <c r="B3" s="19"/>
      <c r="D3" s="1" t="s">
        <v>68</v>
      </c>
      <c r="K3" s="20" t="s">
        <v>75</v>
      </c>
      <c r="L3" s="58">
        <v>9.048872998040465E-2</v>
      </c>
      <c r="M3" s="17">
        <v>1.8375567741585646</v>
      </c>
      <c r="N3" s="17">
        <v>66.581540645910209</v>
      </c>
      <c r="O3" s="67">
        <v>262.79552943266458</v>
      </c>
    </row>
    <row r="4" spans="1:15" ht="15" customHeight="1" x14ac:dyDescent="0.25">
      <c r="A4" s="7" t="s">
        <v>30</v>
      </c>
      <c r="B4" s="13">
        <v>0.38782387161117671</v>
      </c>
      <c r="D4" s="1" t="s">
        <v>69</v>
      </c>
      <c r="K4" s="3" t="s">
        <v>31</v>
      </c>
      <c r="L4" s="58">
        <v>0.15040735539148248</v>
      </c>
      <c r="M4" s="17">
        <v>58.853403685197605</v>
      </c>
      <c r="N4" s="17" t="e">
        <v>#N/A</v>
      </c>
      <c r="O4" s="67" t="e">
        <v>#N/A</v>
      </c>
    </row>
    <row r="5" spans="1:15" ht="15" customHeight="1" x14ac:dyDescent="0.25">
      <c r="A5" s="7" t="s">
        <v>22</v>
      </c>
      <c r="B5" s="13">
        <v>0.15040735539148248</v>
      </c>
      <c r="D5" s="1" t="s">
        <v>70</v>
      </c>
      <c r="K5" s="20" t="s">
        <v>32</v>
      </c>
      <c r="L5" s="58">
        <v>3.3046472154915891</v>
      </c>
      <c r="M5" s="21">
        <v>56</v>
      </c>
      <c r="N5" s="17" t="e">
        <v>#N/A</v>
      </c>
      <c r="O5" s="67" t="e">
        <v>#N/A</v>
      </c>
    </row>
    <row r="6" spans="1:15" ht="15" customHeight="1" thickBot="1" x14ac:dyDescent="0.3">
      <c r="A6" s="7" t="s">
        <v>33</v>
      </c>
      <c r="B6" s="13">
        <v>0.10489346371602615</v>
      </c>
      <c r="D6" s="1" t="s">
        <v>71</v>
      </c>
      <c r="K6" s="3" t="s">
        <v>34</v>
      </c>
      <c r="L6" s="62">
        <v>34339.148944094894</v>
      </c>
      <c r="M6" s="63">
        <v>193968.49501863852</v>
      </c>
      <c r="N6" s="64" t="e">
        <v>#N/A</v>
      </c>
      <c r="O6" s="68" t="e">
        <v>#N/A</v>
      </c>
    </row>
    <row r="7" spans="1:15" ht="15" customHeight="1" x14ac:dyDescent="0.25">
      <c r="A7" s="7" t="s">
        <v>35</v>
      </c>
      <c r="B7" s="13">
        <v>58.853403685197605</v>
      </c>
      <c r="K7" s="22"/>
      <c r="L7" s="23"/>
      <c r="M7" s="23"/>
      <c r="N7" s="14"/>
    </row>
    <row r="8" spans="1:15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5" ht="15" customHeight="1" x14ac:dyDescent="0.25">
      <c r="K9" s="26" t="s">
        <v>38</v>
      </c>
      <c r="L9" s="23">
        <v>2.0032407188478727</v>
      </c>
      <c r="M9" s="23"/>
      <c r="N9" s="14"/>
    </row>
    <row r="10" spans="1:15" ht="15" customHeight="1" thickBot="1" x14ac:dyDescent="0.3">
      <c r="A10" s="1" t="s">
        <v>39</v>
      </c>
      <c r="K10" s="22" t="s">
        <v>40</v>
      </c>
      <c r="L10" s="23">
        <v>526.44270529069831</v>
      </c>
      <c r="M10" s="23"/>
      <c r="N10" s="14"/>
    </row>
    <row r="11" spans="1:15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133.37885334551203</v>
      </c>
      <c r="M11" s="23"/>
      <c r="N11" s="14"/>
    </row>
    <row r="12" spans="1:15" ht="15" customHeight="1" x14ac:dyDescent="0.25">
      <c r="A12" s="7" t="s">
        <v>47</v>
      </c>
      <c r="B12" s="7">
        <v>3</v>
      </c>
      <c r="C12" s="13">
        <v>34339.148944094894</v>
      </c>
      <c r="D12" s="13">
        <v>11446.382981364965</v>
      </c>
      <c r="E12" s="13">
        <v>3.3046472154915891</v>
      </c>
      <c r="F12" s="13">
        <v>2.6653191303092516E-2</v>
      </c>
      <c r="K12" s="22" t="s">
        <v>48</v>
      </c>
      <c r="L12" s="23">
        <v>3.6810685531891809</v>
      </c>
    </row>
    <row r="13" spans="1:15" ht="15" customHeight="1" x14ac:dyDescent="0.25">
      <c r="A13" s="7" t="s">
        <v>49</v>
      </c>
      <c r="B13" s="7">
        <v>56</v>
      </c>
      <c r="C13" s="13">
        <v>193968.49501863852</v>
      </c>
      <c r="D13" s="13">
        <v>3463.7231253328309</v>
      </c>
      <c r="E13" s="13"/>
      <c r="F13" s="13"/>
      <c r="K13" s="22" t="s">
        <v>58</v>
      </c>
      <c r="L13" s="23">
        <v>0.18127070849357685</v>
      </c>
    </row>
    <row r="14" spans="1:15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</row>
    <row r="15" spans="1:15" ht="15" customHeight="1" thickBot="1" x14ac:dyDescent="0.3"/>
    <row r="16" spans="1:15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629.26650803210725</v>
      </c>
      <c r="C17" s="13">
        <v>262.79552943266458</v>
      </c>
      <c r="D17" s="13">
        <v>2.3945099423517497</v>
      </c>
      <c r="E17" s="13">
        <v>2.0014376236643476E-2</v>
      </c>
      <c r="F17" s="13">
        <v>102.82380274140894</v>
      </c>
      <c r="G17" s="13">
        <v>1155.7092133228057</v>
      </c>
      <c r="H17" s="13">
        <v>102.82380274140894</v>
      </c>
      <c r="I17" s="13">
        <v>1155.7092133228057</v>
      </c>
    </row>
    <row r="18" spans="1:9" ht="15" customHeight="1" x14ac:dyDescent="0.25">
      <c r="A18" s="7" t="s">
        <v>3</v>
      </c>
      <c r="B18" s="13">
        <v>126.15314688165047</v>
      </c>
      <c r="C18" s="13">
        <v>66.581540645910209</v>
      </c>
      <c r="D18" s="13">
        <v>1.8947165484281936</v>
      </c>
      <c r="E18" s="13">
        <v>6.3297419367820754E-2</v>
      </c>
      <c r="F18" s="13">
        <v>-7.225706463861556</v>
      </c>
      <c r="G18" s="13">
        <v>259.53200022716248</v>
      </c>
      <c r="H18" s="13">
        <v>-7.225706463861556</v>
      </c>
      <c r="I18" s="13">
        <v>259.53200022716248</v>
      </c>
    </row>
    <row r="19" spans="1:9" ht="15" customHeight="1" x14ac:dyDescent="0.25">
      <c r="A19" s="7" t="s">
        <v>8</v>
      </c>
      <c r="B19" s="13">
        <v>-2.1611878857186833</v>
      </c>
      <c r="C19" s="13">
        <v>1.8375567741585646</v>
      </c>
      <c r="D19" s="13">
        <v>-1.1761203333204835</v>
      </c>
      <c r="E19" s="13">
        <v>0.24452246502490554</v>
      </c>
      <c r="F19" s="13">
        <v>-5.8422564389078637</v>
      </c>
      <c r="G19" s="13">
        <v>1.5198806674704977</v>
      </c>
      <c r="H19" s="13">
        <v>-5.8422564389078637</v>
      </c>
      <c r="I19" s="13">
        <v>1.5198806674704977</v>
      </c>
    </row>
    <row r="20" spans="1:9" ht="15" customHeight="1" thickBot="1" x14ac:dyDescent="0.3">
      <c r="A20" s="24" t="s">
        <v>9</v>
      </c>
      <c r="B20" s="28">
        <v>-2.5777509758337796E-2</v>
      </c>
      <c r="C20" s="28">
        <v>9.048872998040465E-2</v>
      </c>
      <c r="D20" s="28">
        <v>-0.28486983698323448</v>
      </c>
      <c r="E20" s="28">
        <v>0.77679473906616137</v>
      </c>
      <c r="F20" s="28">
        <v>-0.20704821825191463</v>
      </c>
      <c r="G20" s="28">
        <v>0.15549319873523906</v>
      </c>
      <c r="H20" s="28">
        <v>-0.20704821825191463</v>
      </c>
      <c r="I20" s="28">
        <v>0.15549319873523906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/>
  <dimension ref="A1:N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4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4" ht="15" customHeight="1" thickBot="1" x14ac:dyDescent="0.3">
      <c r="A2" s="3" t="s">
        <v>144</v>
      </c>
      <c r="K2" s="3" t="s">
        <v>27</v>
      </c>
      <c r="L2" s="59">
        <v>-2.1852959410065176</v>
      </c>
      <c r="M2" s="60">
        <v>132.60828029221216</v>
      </c>
      <c r="N2" s="69">
        <v>608.33759248127853</v>
      </c>
    </row>
    <row r="3" spans="1:14" ht="15" customHeight="1" x14ac:dyDescent="0.25">
      <c r="A3" s="18" t="s">
        <v>28</v>
      </c>
      <c r="B3" s="19"/>
      <c r="D3" s="1" t="s">
        <v>68</v>
      </c>
      <c r="K3" s="20" t="s">
        <v>29</v>
      </c>
      <c r="L3" s="58">
        <v>1.8207517189495754</v>
      </c>
      <c r="M3" s="17">
        <v>62.100270766556619</v>
      </c>
      <c r="N3" s="70">
        <v>250.27508931465721</v>
      </c>
    </row>
    <row r="4" spans="1:14" ht="15" customHeight="1" x14ac:dyDescent="0.25">
      <c r="A4" s="7" t="s">
        <v>30</v>
      </c>
      <c r="B4" s="13">
        <v>0.38623333895478967</v>
      </c>
      <c r="D4" s="1" t="s">
        <v>69</v>
      </c>
      <c r="K4" s="3" t="s">
        <v>31</v>
      </c>
      <c r="L4" s="58">
        <v>0.14917619212016545</v>
      </c>
      <c r="M4" s="17">
        <v>58.377113246161798</v>
      </c>
      <c r="N4" s="70" t="e">
        <v>#N/A</v>
      </c>
    </row>
    <row r="5" spans="1:14" ht="15" customHeight="1" x14ac:dyDescent="0.25">
      <c r="A5" s="7" t="s">
        <v>22</v>
      </c>
      <c r="B5" s="13">
        <v>0.14917619212016545</v>
      </c>
      <c r="D5" s="1" t="s">
        <v>70</v>
      </c>
      <c r="K5" s="20" t="s">
        <v>32</v>
      </c>
      <c r="L5" s="58">
        <v>4.9969470013057933</v>
      </c>
      <c r="M5" s="21">
        <v>57</v>
      </c>
      <c r="N5" s="70" t="e">
        <v>#N/A</v>
      </c>
    </row>
    <row r="6" spans="1:14" ht="15" customHeight="1" thickBot="1" x14ac:dyDescent="0.3">
      <c r="A6" s="7" t="s">
        <v>33</v>
      </c>
      <c r="B6" s="13">
        <v>0.11932272517701326</v>
      </c>
      <c r="D6" s="1" t="s">
        <v>71</v>
      </c>
      <c r="K6" s="3" t="s">
        <v>34</v>
      </c>
      <c r="L6" s="62">
        <v>34058.064958287054</v>
      </c>
      <c r="M6" s="63">
        <v>194249.57900444636</v>
      </c>
      <c r="N6" s="71" t="e">
        <v>#N/A</v>
      </c>
    </row>
    <row r="7" spans="1:14" ht="15" customHeight="1" x14ac:dyDescent="0.25">
      <c r="A7" s="7" t="s">
        <v>35</v>
      </c>
      <c r="B7" s="13">
        <v>58.377113246161798</v>
      </c>
      <c r="K7" s="22"/>
      <c r="L7" s="23"/>
      <c r="M7" s="23"/>
      <c r="N7" s="14"/>
    </row>
    <row r="8" spans="1:14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4" ht="15" customHeight="1" x14ac:dyDescent="0.25">
      <c r="K9" s="26" t="s">
        <v>38</v>
      </c>
      <c r="L9" s="23">
        <v>2.0024654592910065</v>
      </c>
      <c r="M9" s="23"/>
      <c r="N9" s="14"/>
    </row>
    <row r="10" spans="1:14" ht="15" customHeight="1" thickBot="1" x14ac:dyDescent="0.3">
      <c r="A10" s="1" t="s">
        <v>39</v>
      </c>
      <c r="K10" s="22" t="s">
        <v>40</v>
      </c>
      <c r="L10" s="23">
        <v>501.16722167357273</v>
      </c>
      <c r="M10" s="23"/>
      <c r="N10" s="14"/>
    </row>
    <row r="11" spans="1:14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124.35364722264866</v>
      </c>
      <c r="M11" s="23"/>
      <c r="N11" s="14"/>
    </row>
    <row r="12" spans="1:14" ht="15" customHeight="1" x14ac:dyDescent="0.25">
      <c r="A12" s="7" t="s">
        <v>47</v>
      </c>
      <c r="B12" s="7">
        <v>2</v>
      </c>
      <c r="C12" s="13">
        <v>34058.064958287054</v>
      </c>
      <c r="D12" s="13">
        <v>17029.032479143527</v>
      </c>
      <c r="E12" s="13">
        <v>4.9969470013057933</v>
      </c>
      <c r="F12" s="13">
        <v>1.0009896015703589E-2</v>
      </c>
      <c r="K12" s="22" t="s">
        <v>48</v>
      </c>
      <c r="L12" s="23">
        <v>3.6459924271412514</v>
      </c>
    </row>
    <row r="13" spans="1:14" ht="15" customHeight="1" x14ac:dyDescent="0.25">
      <c r="A13" s="7" t="s">
        <v>49</v>
      </c>
      <c r="B13" s="7">
        <v>57</v>
      </c>
      <c r="C13" s="13">
        <v>194249.57900444636</v>
      </c>
      <c r="D13" s="13">
        <v>3407.8873509551995</v>
      </c>
      <c r="E13" s="13"/>
      <c r="F13" s="13"/>
    </row>
    <row r="14" spans="1:14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</row>
    <row r="15" spans="1:14" ht="15" customHeight="1" thickBot="1" x14ac:dyDescent="0.3"/>
    <row r="16" spans="1:14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608.33759248127853</v>
      </c>
      <c r="C17" s="13">
        <v>250.27508931465721</v>
      </c>
      <c r="D17" s="13">
        <v>2.4306757582111933</v>
      </c>
      <c r="E17" s="13">
        <v>1.8240148209737676E-2</v>
      </c>
      <c r="F17" s="13">
        <v>107.17037080770581</v>
      </c>
      <c r="G17" s="13">
        <v>1109.5048141548514</v>
      </c>
      <c r="H17" s="13">
        <v>107.17037080770581</v>
      </c>
      <c r="I17" s="13">
        <v>1109.5048141548514</v>
      </c>
    </row>
    <row r="18" spans="1:9" ht="15" customHeight="1" x14ac:dyDescent="0.25">
      <c r="A18" s="7" t="s">
        <v>3</v>
      </c>
      <c r="B18" s="13">
        <v>132.60828029221216</v>
      </c>
      <c r="C18" s="13">
        <v>62.100270766556619</v>
      </c>
      <c r="D18" s="13">
        <v>2.1353897278597183</v>
      </c>
      <c r="E18" s="13">
        <v>3.7039074329684805E-2</v>
      </c>
      <c r="F18" s="13">
        <v>8.2546330695634964</v>
      </c>
      <c r="G18" s="13">
        <v>256.9619275148608</v>
      </c>
      <c r="H18" s="13">
        <v>8.2546330695634964</v>
      </c>
      <c r="I18" s="13">
        <v>256.9619275148608</v>
      </c>
    </row>
    <row r="19" spans="1:9" ht="15" customHeight="1" thickBot="1" x14ac:dyDescent="0.3">
      <c r="A19" s="24" t="s">
        <v>8</v>
      </c>
      <c r="B19" s="28">
        <v>-2.1852959410065176</v>
      </c>
      <c r="C19" s="28">
        <v>1.8207517189495754</v>
      </c>
      <c r="D19" s="28">
        <v>-1.2002163272800612</v>
      </c>
      <c r="E19" s="28">
        <v>0.23501992896443089</v>
      </c>
      <c r="F19" s="28">
        <v>-5.831288368147769</v>
      </c>
      <c r="G19" s="28">
        <v>1.4606964861347338</v>
      </c>
      <c r="H19" s="28">
        <v>-5.831288368147769</v>
      </c>
      <c r="I19" s="28">
        <v>1.4606964861347338</v>
      </c>
    </row>
    <row r="20" spans="1:9" ht="15" customHeight="1" x14ac:dyDescent="0.25"/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/>
  <dimension ref="A1:O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5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5" ht="15" customHeight="1" thickBot="1" x14ac:dyDescent="0.3">
      <c r="K2" s="3" t="s">
        <v>74</v>
      </c>
      <c r="L2" s="59">
        <v>-9.8683307588921243E-2</v>
      </c>
      <c r="M2" s="60">
        <v>4.3479887143049929</v>
      </c>
      <c r="N2" s="60">
        <v>18.004171390940492</v>
      </c>
      <c r="O2" s="66">
        <v>833.73235854290317</v>
      </c>
    </row>
    <row r="3" spans="1:15" ht="15" customHeight="1" x14ac:dyDescent="0.25">
      <c r="A3" s="18" t="s">
        <v>28</v>
      </c>
      <c r="B3" s="19"/>
      <c r="D3" s="1" t="s">
        <v>68</v>
      </c>
      <c r="K3" s="20" t="s">
        <v>75</v>
      </c>
      <c r="L3" s="58">
        <v>7.4307267338935737E-2</v>
      </c>
      <c r="M3" s="17">
        <v>0.77773923602078787</v>
      </c>
      <c r="N3" s="17">
        <v>55.646128377179316</v>
      </c>
      <c r="O3" s="67">
        <v>178.96869583353691</v>
      </c>
    </row>
    <row r="4" spans="1:15" ht="15" customHeight="1" x14ac:dyDescent="0.25">
      <c r="A4" s="7" t="s">
        <v>30</v>
      </c>
      <c r="B4" s="13">
        <v>0.66427432826124178</v>
      </c>
      <c r="D4" s="1" t="s">
        <v>69</v>
      </c>
      <c r="K4" s="3" t="s">
        <v>31</v>
      </c>
      <c r="L4" s="58">
        <v>0.44126038318692401</v>
      </c>
      <c r="M4" s="17">
        <v>47.727748275137493</v>
      </c>
      <c r="N4" s="17" t="e">
        <v>#N/A</v>
      </c>
      <c r="O4" s="67" t="e">
        <v>#N/A</v>
      </c>
    </row>
    <row r="5" spans="1:15" ht="15" customHeight="1" x14ac:dyDescent="0.25">
      <c r="A5" s="7" t="s">
        <v>22</v>
      </c>
      <c r="B5" s="13">
        <v>0.44126038318692401</v>
      </c>
      <c r="D5" s="1" t="s">
        <v>70</v>
      </c>
      <c r="K5" s="20" t="s">
        <v>32</v>
      </c>
      <c r="L5" s="58">
        <v>14.741858708958388</v>
      </c>
      <c r="M5" s="21">
        <v>56</v>
      </c>
      <c r="N5" s="17" t="e">
        <v>#N/A</v>
      </c>
      <c r="O5" s="67" t="e">
        <v>#N/A</v>
      </c>
    </row>
    <row r="6" spans="1:15" ht="15" customHeight="1" thickBot="1" x14ac:dyDescent="0.3">
      <c r="A6" s="7" t="s">
        <v>33</v>
      </c>
      <c r="B6" s="13">
        <v>0.411327903714795</v>
      </c>
      <c r="D6" s="1" t="s">
        <v>71</v>
      </c>
      <c r="K6" s="3" t="s">
        <v>34</v>
      </c>
      <c r="L6" s="62">
        <v>100743.11845949957</v>
      </c>
      <c r="M6" s="63">
        <v>127564.52550323385</v>
      </c>
      <c r="N6" s="64" t="e">
        <v>#N/A</v>
      </c>
      <c r="O6" s="68" t="e">
        <v>#N/A</v>
      </c>
    </row>
    <row r="7" spans="1:15" ht="15" customHeight="1" x14ac:dyDescent="0.25">
      <c r="A7" s="7" t="s">
        <v>35</v>
      </c>
      <c r="B7" s="13">
        <v>47.727748275137493</v>
      </c>
      <c r="K7" s="22"/>
      <c r="L7" s="23"/>
      <c r="M7" s="23"/>
      <c r="N7" s="14"/>
    </row>
    <row r="8" spans="1:15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5" ht="15" customHeight="1" x14ac:dyDescent="0.25">
      <c r="K9" s="26" t="s">
        <v>38</v>
      </c>
      <c r="L9" s="23">
        <v>2.0032407188478727</v>
      </c>
      <c r="M9" s="23"/>
      <c r="N9" s="14"/>
    </row>
    <row r="10" spans="1:15" ht="15" customHeight="1" thickBot="1" x14ac:dyDescent="0.3">
      <c r="A10" s="1" t="s">
        <v>39</v>
      </c>
      <c r="K10" s="22" t="s">
        <v>40</v>
      </c>
      <c r="L10" s="23">
        <v>358.51737889284078</v>
      </c>
      <c r="M10" s="23"/>
      <c r="N10" s="14"/>
    </row>
    <row r="11" spans="1:15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111.47259021140169</v>
      </c>
      <c r="M11" s="23"/>
      <c r="N11" s="14"/>
    </row>
    <row r="12" spans="1:15" ht="15" customHeight="1" x14ac:dyDescent="0.25">
      <c r="A12" s="7" t="s">
        <v>47</v>
      </c>
      <c r="B12" s="7">
        <v>3</v>
      </c>
      <c r="C12" s="13">
        <v>100743.11845949957</v>
      </c>
      <c r="D12" s="13">
        <v>33581.03948649986</v>
      </c>
      <c r="E12" s="13">
        <v>14.741858708958388</v>
      </c>
      <c r="F12" s="13">
        <v>3.4291709626015442E-7</v>
      </c>
      <c r="K12" s="22" t="s">
        <v>48</v>
      </c>
      <c r="L12" s="23">
        <v>1.5579989062424784</v>
      </c>
    </row>
    <row r="13" spans="1:15" ht="15" customHeight="1" x14ac:dyDescent="0.25">
      <c r="A13" s="7" t="s">
        <v>49</v>
      </c>
      <c r="B13" s="7">
        <v>56</v>
      </c>
      <c r="C13" s="13">
        <v>127564.52550323385</v>
      </c>
      <c r="D13" s="13">
        <v>2277.93795541489</v>
      </c>
      <c r="E13" s="13"/>
      <c r="F13" s="13"/>
      <c r="K13" s="22" t="s">
        <v>58</v>
      </c>
      <c r="L13" s="23">
        <v>0.14885534363967068</v>
      </c>
    </row>
    <row r="14" spans="1:15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</row>
    <row r="15" spans="1:15" ht="15" customHeight="1" thickBot="1" x14ac:dyDescent="0.3"/>
    <row r="16" spans="1:15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833.73235854290317</v>
      </c>
      <c r="C17" s="13">
        <v>178.96869583353691</v>
      </c>
      <c r="D17" s="13">
        <v>4.6585373752646531</v>
      </c>
      <c r="E17" s="13">
        <v>2.0065603844326929E-5</v>
      </c>
      <c r="F17" s="13">
        <v>475.21497965006239</v>
      </c>
      <c r="G17" s="13">
        <v>1192.249737435744</v>
      </c>
      <c r="H17" s="13">
        <v>475.21497965006239</v>
      </c>
      <c r="I17" s="13">
        <v>1192.249737435744</v>
      </c>
    </row>
    <row r="18" spans="1:9" ht="15" customHeight="1" x14ac:dyDescent="0.25">
      <c r="A18" s="7" t="s">
        <v>3</v>
      </c>
      <c r="B18" s="13">
        <v>18.004171390940492</v>
      </c>
      <c r="C18" s="13">
        <v>55.646128377179316</v>
      </c>
      <c r="D18" s="13">
        <v>0.32354760189073761</v>
      </c>
      <c r="E18" s="13">
        <v>0.74748577429447338</v>
      </c>
      <c r="F18" s="13">
        <v>-93.46841882046121</v>
      </c>
      <c r="G18" s="13">
        <v>129.47676160234218</v>
      </c>
      <c r="H18" s="13">
        <v>-93.46841882046121</v>
      </c>
      <c r="I18" s="13">
        <v>129.47676160234218</v>
      </c>
    </row>
    <row r="19" spans="1:9" ht="15" customHeight="1" x14ac:dyDescent="0.25">
      <c r="A19" s="7" t="s">
        <v>7</v>
      </c>
      <c r="B19" s="13">
        <v>4.3479887143049929</v>
      </c>
      <c r="C19" s="13">
        <v>0.77773923602078787</v>
      </c>
      <c r="D19" s="13">
        <v>5.590548236387006</v>
      </c>
      <c r="E19" s="13">
        <v>6.9750830340000489E-7</v>
      </c>
      <c r="F19" s="13">
        <v>2.7899898080625145</v>
      </c>
      <c r="G19" s="13">
        <v>5.9059876205474708</v>
      </c>
      <c r="H19" s="13">
        <v>2.7899898080625145</v>
      </c>
      <c r="I19" s="13">
        <v>5.9059876205474708</v>
      </c>
    </row>
    <row r="20" spans="1:9" ht="15" customHeight="1" thickBot="1" x14ac:dyDescent="0.3">
      <c r="A20" s="24" t="s">
        <v>9</v>
      </c>
      <c r="B20" s="28">
        <v>-9.8683307588921243E-2</v>
      </c>
      <c r="C20" s="28">
        <v>7.4307267338935737E-2</v>
      </c>
      <c r="D20" s="28">
        <v>-1.328043825630133</v>
      </c>
      <c r="E20" s="28">
        <v>0.18955125520570754</v>
      </c>
      <c r="F20" s="28">
        <v>-0.24753865122859192</v>
      </c>
      <c r="G20" s="28">
        <v>5.0172036050749436E-2</v>
      </c>
      <c r="H20" s="28">
        <v>-0.24753865122859192</v>
      </c>
      <c r="I20" s="28">
        <v>5.0172036050749436E-2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/>
  <dimension ref="A1:P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6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6" ht="15" customHeight="1" thickBot="1" x14ac:dyDescent="0.3">
      <c r="K2" s="3" t="s">
        <v>77</v>
      </c>
      <c r="L2" s="59">
        <v>-9.6349681578222698E-2</v>
      </c>
      <c r="M2" s="60">
        <v>-4.0649353750362893</v>
      </c>
      <c r="N2" s="60">
        <v>4.7882160582273459</v>
      </c>
      <c r="O2" s="61">
        <v>-52.58146052649407</v>
      </c>
      <c r="P2" s="66">
        <v>1246.0702104185793</v>
      </c>
    </row>
    <row r="3" spans="1:16" ht="15" customHeight="1" x14ac:dyDescent="0.25">
      <c r="A3" s="18" t="s">
        <v>28</v>
      </c>
      <c r="B3" s="19"/>
      <c r="D3" s="1" t="s">
        <v>68</v>
      </c>
      <c r="K3" s="20" t="s">
        <v>78</v>
      </c>
      <c r="L3" s="58">
        <v>7.0055664637344389E-2</v>
      </c>
      <c r="M3" s="17">
        <v>1.4360822889506157</v>
      </c>
      <c r="N3" s="17">
        <v>0.74950271127154955</v>
      </c>
      <c r="O3" s="57">
        <v>58.084027262360621</v>
      </c>
      <c r="P3" s="67">
        <v>222.90367271152823</v>
      </c>
    </row>
    <row r="4" spans="1:16" ht="15" customHeight="1" x14ac:dyDescent="0.25">
      <c r="A4" s="7" t="s">
        <v>30</v>
      </c>
      <c r="B4" s="13">
        <v>0.71575515313218474</v>
      </c>
      <c r="D4" s="1" t="s">
        <v>69</v>
      </c>
      <c r="K4" s="3" t="s">
        <v>31</v>
      </c>
      <c r="L4" s="58">
        <v>0.51230543923527716</v>
      </c>
      <c r="M4" s="17">
        <v>44.993816977575122</v>
      </c>
      <c r="N4" s="17" t="e">
        <v>#N/A</v>
      </c>
      <c r="O4" s="57" t="e">
        <v>#N/A</v>
      </c>
      <c r="P4" s="67" t="e">
        <v>#N/A</v>
      </c>
    </row>
    <row r="5" spans="1:16" ht="15" customHeight="1" x14ac:dyDescent="0.25">
      <c r="A5" s="7" t="s">
        <v>22</v>
      </c>
      <c r="B5" s="13">
        <v>0.51230543923527716</v>
      </c>
      <c r="D5" s="1" t="s">
        <v>70</v>
      </c>
      <c r="K5" s="20" t="s">
        <v>32</v>
      </c>
      <c r="L5" s="58">
        <v>14.443876057259075</v>
      </c>
      <c r="M5" s="21">
        <v>55</v>
      </c>
      <c r="N5" s="17" t="e">
        <v>#N/A</v>
      </c>
      <c r="O5" s="57" t="e">
        <v>#N/A</v>
      </c>
      <c r="P5" s="67" t="e">
        <v>#N/A</v>
      </c>
    </row>
    <row r="6" spans="1:16" ht="15" customHeight="1" thickBot="1" x14ac:dyDescent="0.3">
      <c r="A6" s="7" t="s">
        <v>33</v>
      </c>
      <c r="B6" s="13">
        <v>0.47683674390693365</v>
      </c>
      <c r="D6" s="1" t="s">
        <v>71</v>
      </c>
      <c r="K6" s="3" t="s">
        <v>34</v>
      </c>
      <c r="L6" s="62">
        <v>116963.24782109942</v>
      </c>
      <c r="M6" s="63">
        <v>111344.396141634</v>
      </c>
      <c r="N6" s="64" t="e">
        <v>#N/A</v>
      </c>
      <c r="O6" s="65" t="e">
        <v>#N/A</v>
      </c>
      <c r="P6" s="68" t="e">
        <v>#N/A</v>
      </c>
    </row>
    <row r="7" spans="1:16" ht="15" customHeight="1" x14ac:dyDescent="0.25">
      <c r="A7" s="7" t="s">
        <v>35</v>
      </c>
      <c r="B7" s="13">
        <v>44.993816977575122</v>
      </c>
      <c r="K7" s="22"/>
      <c r="L7" s="23"/>
      <c r="M7" s="23"/>
      <c r="N7" s="14"/>
    </row>
    <row r="8" spans="1:16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6" ht="15" customHeight="1" x14ac:dyDescent="0.25">
      <c r="K9" s="26" t="s">
        <v>38</v>
      </c>
      <c r="L9" s="23">
        <v>2.0040447832891455</v>
      </c>
      <c r="M9" s="23"/>
      <c r="N9" s="14"/>
    </row>
    <row r="10" spans="1:16" ht="15" customHeight="1" thickBot="1" x14ac:dyDescent="0.3">
      <c r="A10" s="1" t="s">
        <v>39</v>
      </c>
      <c r="K10" s="22" t="s">
        <v>40</v>
      </c>
      <c r="L10" s="23">
        <v>446.70894247352919</v>
      </c>
      <c r="M10" s="23"/>
      <c r="N10" s="14"/>
    </row>
    <row r="11" spans="1:16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116.40299182755831</v>
      </c>
      <c r="M11" s="23"/>
      <c r="N11" s="14"/>
    </row>
    <row r="12" spans="1:16" ht="15" customHeight="1" x14ac:dyDescent="0.25">
      <c r="A12" s="7" t="s">
        <v>47</v>
      </c>
      <c r="B12" s="7">
        <v>4</v>
      </c>
      <c r="C12" s="13">
        <v>116963.24782109942</v>
      </c>
      <c r="D12" s="13">
        <v>29240.811955274854</v>
      </c>
      <c r="E12" s="13">
        <v>14.443876057259075</v>
      </c>
      <c r="F12" s="13">
        <v>4.0059982518626677E-8</v>
      </c>
      <c r="K12" s="22" t="s">
        <v>48</v>
      </c>
      <c r="L12" s="23">
        <v>1.5020369985848194</v>
      </c>
    </row>
    <row r="13" spans="1:16" ht="15" customHeight="1" x14ac:dyDescent="0.25">
      <c r="A13" s="7" t="s">
        <v>49</v>
      </c>
      <c r="B13" s="7">
        <v>55</v>
      </c>
      <c r="C13" s="13">
        <v>111344.396141634</v>
      </c>
      <c r="D13" s="13">
        <v>2024.4435662115272</v>
      </c>
      <c r="E13" s="13"/>
      <c r="F13" s="13"/>
      <c r="K13" s="22" t="s">
        <v>58</v>
      </c>
      <c r="L13" s="23">
        <v>2.8779732195454168</v>
      </c>
    </row>
    <row r="14" spans="1:16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  <c r="K14" s="22" t="s">
        <v>61</v>
      </c>
      <c r="L14" s="23">
        <v>0.1403946892563239</v>
      </c>
    </row>
    <row r="15" spans="1:16" ht="15" customHeight="1" thickBot="1" x14ac:dyDescent="0.3"/>
    <row r="16" spans="1:16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1246.0702104185793</v>
      </c>
      <c r="C17" s="13">
        <v>222.90367271152823</v>
      </c>
      <c r="D17" s="13">
        <v>5.5901735276977087</v>
      </c>
      <c r="E17" s="13">
        <v>7.3164025392745462E-7</v>
      </c>
      <c r="F17" s="13">
        <v>799.36126794505014</v>
      </c>
      <c r="G17" s="13">
        <v>1692.7791528921084</v>
      </c>
      <c r="H17" s="13">
        <v>799.36126794505014</v>
      </c>
      <c r="I17" s="13">
        <v>1692.7791528921084</v>
      </c>
    </row>
    <row r="18" spans="1:9" ht="15" customHeight="1" x14ac:dyDescent="0.25">
      <c r="A18" s="7" t="s">
        <v>3</v>
      </c>
      <c r="B18" s="13">
        <v>-52.58146052649407</v>
      </c>
      <c r="C18" s="13">
        <v>58.084027262360621</v>
      </c>
      <c r="D18" s="13">
        <v>-0.90526540608122907</v>
      </c>
      <c r="E18" s="13">
        <v>0.36927342515377515</v>
      </c>
      <c r="F18" s="13">
        <v>-168.98445235405239</v>
      </c>
      <c r="G18" s="13">
        <v>63.82153130106424</v>
      </c>
      <c r="H18" s="13">
        <v>-168.98445235405239</v>
      </c>
      <c r="I18" s="13">
        <v>63.82153130106424</v>
      </c>
    </row>
    <row r="19" spans="1:9" ht="15" customHeight="1" x14ac:dyDescent="0.25">
      <c r="A19" s="7" t="s">
        <v>7</v>
      </c>
      <c r="B19" s="13">
        <v>4.7882160582273459</v>
      </c>
      <c r="C19" s="13">
        <v>0.74950271127154955</v>
      </c>
      <c r="D19" s="13">
        <v>6.388523998937937</v>
      </c>
      <c r="E19" s="13">
        <v>3.7681548591882001E-8</v>
      </c>
      <c r="F19" s="13">
        <v>3.2861790596425262</v>
      </c>
      <c r="G19" s="13">
        <v>6.2902530568121655</v>
      </c>
      <c r="H19" s="13">
        <v>3.2861790596425262</v>
      </c>
      <c r="I19" s="13">
        <v>6.2902530568121655</v>
      </c>
    </row>
    <row r="20" spans="1:9" ht="15" customHeight="1" x14ac:dyDescent="0.25">
      <c r="A20" s="7" t="s">
        <v>8</v>
      </c>
      <c r="B20" s="13">
        <v>-4.0649353750362893</v>
      </c>
      <c r="C20" s="13">
        <v>1.4360822889506157</v>
      </c>
      <c r="D20" s="13">
        <v>-2.8305727368914546</v>
      </c>
      <c r="E20" s="13">
        <v>6.4762574835993602E-3</v>
      </c>
      <c r="F20" s="13">
        <v>-6.9429085945817057</v>
      </c>
      <c r="G20" s="13">
        <v>-1.1869621554908725</v>
      </c>
      <c r="H20" s="13">
        <v>-6.9429085945817057</v>
      </c>
      <c r="I20" s="13">
        <v>-1.1869621554908725</v>
      </c>
    </row>
    <row r="21" spans="1:9" ht="15" customHeight="1" thickBot="1" x14ac:dyDescent="0.3">
      <c r="A21" s="24" t="s">
        <v>9</v>
      </c>
      <c r="B21" s="28">
        <v>-9.6349681578222698E-2</v>
      </c>
      <c r="C21" s="28">
        <v>7.0055664637344389E-2</v>
      </c>
      <c r="D21" s="28">
        <v>-1.3753303473315679</v>
      </c>
      <c r="E21" s="28">
        <v>0.1746052626864121</v>
      </c>
      <c r="F21" s="28">
        <v>-0.23674437083454658</v>
      </c>
      <c r="G21" s="28">
        <v>4.4045007678101197E-2</v>
      </c>
      <c r="H21" s="28">
        <v>-0.23674437083454658</v>
      </c>
      <c r="I21" s="28">
        <v>4.4045007678101197E-2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/>
  <dimension ref="A1:O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5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5" ht="15" customHeight="1" thickBot="1" x14ac:dyDescent="0.3">
      <c r="K2" s="3" t="s">
        <v>74</v>
      </c>
      <c r="L2" s="59">
        <v>-4.0881787951459962</v>
      </c>
      <c r="M2" s="60">
        <v>4.6256724378219172</v>
      </c>
      <c r="N2" s="60">
        <v>-22.986326985154751</v>
      </c>
      <c r="O2" s="66">
        <v>1148.8500100150977</v>
      </c>
    </row>
    <row r="3" spans="1:15" ht="15" customHeight="1" x14ac:dyDescent="0.25">
      <c r="A3" s="18" t="s">
        <v>28</v>
      </c>
      <c r="B3" s="19"/>
      <c r="D3" s="1" t="s">
        <v>68</v>
      </c>
      <c r="K3" s="20" t="s">
        <v>75</v>
      </c>
      <c r="L3" s="58">
        <v>1.4473683033828342</v>
      </c>
      <c r="M3" s="17">
        <v>0.74599428962676217</v>
      </c>
      <c r="N3" s="17">
        <v>54.378716266206872</v>
      </c>
      <c r="O3" s="67">
        <v>213.07423370657366</v>
      </c>
    </row>
    <row r="4" spans="1:15" ht="15" customHeight="1" x14ac:dyDescent="0.25">
      <c r="A4" s="7" t="s">
        <v>30</v>
      </c>
      <c r="B4" s="13">
        <v>0.70394096507553983</v>
      </c>
      <c r="D4" s="1" t="s">
        <v>69</v>
      </c>
      <c r="K4" s="3" t="s">
        <v>31</v>
      </c>
      <c r="L4" s="58">
        <v>0.49553288231148246</v>
      </c>
      <c r="M4" s="17">
        <v>45.35055896177348</v>
      </c>
      <c r="N4" s="17" t="e">
        <v>#N/A</v>
      </c>
      <c r="O4" s="67" t="e">
        <v>#N/A</v>
      </c>
    </row>
    <row r="5" spans="1:15" ht="15" customHeight="1" x14ac:dyDescent="0.25">
      <c r="A5" s="7" t="s">
        <v>22</v>
      </c>
      <c r="B5" s="13">
        <v>0.49553288231148246</v>
      </c>
      <c r="D5" s="1" t="s">
        <v>70</v>
      </c>
      <c r="K5" s="20" t="s">
        <v>32</v>
      </c>
      <c r="L5" s="58">
        <v>18.336075458920934</v>
      </c>
      <c r="M5" s="21">
        <v>56</v>
      </c>
      <c r="N5" s="17" t="e">
        <v>#N/A</v>
      </c>
      <c r="O5" s="67" t="e">
        <v>#N/A</v>
      </c>
    </row>
    <row r="6" spans="1:15" ht="15" customHeight="1" thickBot="1" x14ac:dyDescent="0.3">
      <c r="A6" s="7" t="s">
        <v>33</v>
      </c>
      <c r="B6" s="13">
        <v>0.4685078581495975</v>
      </c>
      <c r="D6" s="1" t="s">
        <v>71</v>
      </c>
      <c r="K6" s="3" t="s">
        <v>34</v>
      </c>
      <c r="L6" s="62">
        <v>113133.94486659701</v>
      </c>
      <c r="M6" s="63">
        <v>115173.69909613641</v>
      </c>
      <c r="N6" s="64" t="e">
        <v>#N/A</v>
      </c>
      <c r="O6" s="68" t="e">
        <v>#N/A</v>
      </c>
    </row>
    <row r="7" spans="1:15" ht="15" customHeight="1" x14ac:dyDescent="0.25">
      <c r="A7" s="7" t="s">
        <v>35</v>
      </c>
      <c r="B7" s="13">
        <v>45.35055896177348</v>
      </c>
      <c r="K7" s="22"/>
      <c r="L7" s="23"/>
      <c r="M7" s="23"/>
      <c r="N7" s="14"/>
    </row>
    <row r="8" spans="1:15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5" ht="15" customHeight="1" x14ac:dyDescent="0.25">
      <c r="K9" s="26" t="s">
        <v>38</v>
      </c>
      <c r="L9" s="23">
        <v>2.0032407188478727</v>
      </c>
      <c r="M9" s="23"/>
      <c r="N9" s="14"/>
    </row>
    <row r="10" spans="1:15" ht="15" customHeight="1" thickBot="1" x14ac:dyDescent="0.3">
      <c r="A10" s="1" t="s">
        <v>39</v>
      </c>
      <c r="K10" s="22" t="s">
        <v>40</v>
      </c>
      <c r="L10" s="23">
        <v>426.83898109831625</v>
      </c>
      <c r="M10" s="23"/>
      <c r="N10" s="14"/>
    </row>
    <row r="11" spans="1:15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108.93365866314076</v>
      </c>
      <c r="M11" s="23"/>
      <c r="N11" s="14"/>
    </row>
    <row r="12" spans="1:15" ht="15" customHeight="1" x14ac:dyDescent="0.25">
      <c r="A12" s="7" t="s">
        <v>47</v>
      </c>
      <c r="B12" s="7">
        <v>3</v>
      </c>
      <c r="C12" s="13">
        <v>113133.94486659701</v>
      </c>
      <c r="D12" s="13">
        <v>37711.31495553234</v>
      </c>
      <c r="E12" s="13">
        <v>18.336075458920934</v>
      </c>
      <c r="F12" s="13">
        <v>2.0704941108737385E-8</v>
      </c>
      <c r="K12" s="22" t="s">
        <v>48</v>
      </c>
      <c r="L12" s="23">
        <v>1.4944061370083233</v>
      </c>
    </row>
    <row r="13" spans="1:15" ht="15" customHeight="1" x14ac:dyDescent="0.25">
      <c r="A13" s="7" t="s">
        <v>49</v>
      </c>
      <c r="B13" s="7">
        <v>56</v>
      </c>
      <c r="C13" s="13">
        <v>115173.69909613641</v>
      </c>
      <c r="D13" s="13">
        <v>2056.6731981452931</v>
      </c>
      <c r="E13" s="13"/>
      <c r="F13" s="13"/>
      <c r="K13" s="22" t="s">
        <v>58</v>
      </c>
      <c r="L13" s="23">
        <v>2.8994271205062545</v>
      </c>
    </row>
    <row r="14" spans="1:15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</row>
    <row r="15" spans="1:15" ht="15" customHeight="1" thickBot="1" x14ac:dyDescent="0.3"/>
    <row r="16" spans="1:15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1148.8500100150977</v>
      </c>
      <c r="C17" s="13">
        <v>213.07423370657366</v>
      </c>
      <c r="D17" s="13">
        <v>5.3917829013393934</v>
      </c>
      <c r="E17" s="13">
        <v>1.4487144179036775E-6</v>
      </c>
      <c r="F17" s="13">
        <v>722.01102891678147</v>
      </c>
      <c r="G17" s="13">
        <v>1575.688991113414</v>
      </c>
      <c r="H17" s="13">
        <v>722.01102891678147</v>
      </c>
      <c r="I17" s="13">
        <v>1575.688991113414</v>
      </c>
    </row>
    <row r="18" spans="1:9" ht="15" customHeight="1" x14ac:dyDescent="0.25">
      <c r="A18" s="7" t="s">
        <v>3</v>
      </c>
      <c r="B18" s="13">
        <v>-22.986326985154751</v>
      </c>
      <c r="C18" s="13">
        <v>54.378716266206872</v>
      </c>
      <c r="D18" s="13">
        <v>-0.42270815796067956</v>
      </c>
      <c r="E18" s="13">
        <v>0.67412697223097773</v>
      </c>
      <c r="F18" s="13">
        <v>-131.91998564829552</v>
      </c>
      <c r="G18" s="13">
        <v>85.947331677986014</v>
      </c>
      <c r="H18" s="13">
        <v>-131.91998564829552</v>
      </c>
      <c r="I18" s="13">
        <v>85.947331677986014</v>
      </c>
    </row>
    <row r="19" spans="1:9" ht="15" customHeight="1" x14ac:dyDescent="0.25">
      <c r="A19" s="7" t="s">
        <v>7</v>
      </c>
      <c r="B19" s="13">
        <v>4.6256724378219172</v>
      </c>
      <c r="C19" s="13">
        <v>0.74599428962676217</v>
      </c>
      <c r="D19" s="13">
        <v>6.2006807587444746</v>
      </c>
      <c r="E19" s="13">
        <v>7.1542097178242163E-8</v>
      </c>
      <c r="F19" s="13">
        <v>3.1312663008135937</v>
      </c>
      <c r="G19" s="13">
        <v>6.1200785748302406</v>
      </c>
      <c r="H19" s="13">
        <v>3.1312663008135937</v>
      </c>
      <c r="I19" s="13">
        <v>6.1200785748302406</v>
      </c>
    </row>
    <row r="20" spans="1:9" ht="15" customHeight="1" thickBot="1" x14ac:dyDescent="0.3">
      <c r="A20" s="24" t="s">
        <v>8</v>
      </c>
      <c r="B20" s="28">
        <v>-4.0881787951459962</v>
      </c>
      <c r="C20" s="28">
        <v>1.4473683033828342</v>
      </c>
      <c r="D20" s="28">
        <v>-2.8245601244624314</v>
      </c>
      <c r="E20" s="28">
        <v>6.5475604038441665E-3</v>
      </c>
      <c r="F20" s="28">
        <v>-6.9876059156522512</v>
      </c>
      <c r="G20" s="28">
        <v>-1.1887516746397417</v>
      </c>
      <c r="H20" s="28">
        <v>-6.9876059156522512</v>
      </c>
      <c r="I20" s="28">
        <v>-1.1887516746397417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/>
  <dimension ref="A1:N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4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4" ht="15" customHeight="1" thickBot="1" x14ac:dyDescent="0.3">
      <c r="A2" s="3" t="s">
        <v>139</v>
      </c>
      <c r="K2" s="3" t="s">
        <v>27</v>
      </c>
      <c r="L2" s="59">
        <v>4.1789066075486163</v>
      </c>
      <c r="M2" s="60">
        <v>48.733752500123352</v>
      </c>
      <c r="N2" s="69">
        <v>731.72845520174565</v>
      </c>
    </row>
    <row r="3" spans="1:14" ht="15" customHeight="1" x14ac:dyDescent="0.25">
      <c r="A3" s="18" t="s">
        <v>28</v>
      </c>
      <c r="B3" s="19"/>
      <c r="D3" s="1" t="s">
        <v>68</v>
      </c>
      <c r="K3" s="20" t="s">
        <v>29</v>
      </c>
      <c r="L3" s="58">
        <v>0.77237032568340613</v>
      </c>
      <c r="M3" s="17">
        <v>50.945001110860829</v>
      </c>
      <c r="N3" s="70">
        <v>162.72824889771363</v>
      </c>
    </row>
    <row r="4" spans="1:14" ht="15" customHeight="1" x14ac:dyDescent="0.25">
      <c r="A4" s="7" t="s">
        <v>30</v>
      </c>
      <c r="B4" s="13">
        <v>0.65089405780540188</v>
      </c>
      <c r="D4" s="1" t="s">
        <v>69</v>
      </c>
      <c r="K4" s="3" t="s">
        <v>31</v>
      </c>
      <c r="L4" s="58">
        <v>0.4236630744863818</v>
      </c>
      <c r="M4" s="17">
        <v>48.04641863585956</v>
      </c>
      <c r="N4" s="70" t="e">
        <v>#N/A</v>
      </c>
    </row>
    <row r="5" spans="1:14" ht="15" customHeight="1" x14ac:dyDescent="0.25">
      <c r="A5" s="7" t="s">
        <v>22</v>
      </c>
      <c r="B5" s="13">
        <v>0.4236630744863818</v>
      </c>
      <c r="D5" s="1" t="s">
        <v>70</v>
      </c>
      <c r="K5" s="20" t="s">
        <v>32</v>
      </c>
      <c r="L5" s="58">
        <v>20.950241236237737</v>
      </c>
      <c r="M5" s="21">
        <v>57</v>
      </c>
      <c r="N5" s="70" t="e">
        <v>#N/A</v>
      </c>
    </row>
    <row r="6" spans="1:14" ht="15" customHeight="1" thickBot="1" x14ac:dyDescent="0.3">
      <c r="A6" s="7" t="s">
        <v>33</v>
      </c>
      <c r="B6" s="13">
        <v>0.40344072622274607</v>
      </c>
      <c r="D6" s="1" t="s">
        <v>71</v>
      </c>
      <c r="K6" s="3" t="s">
        <v>34</v>
      </c>
      <c r="L6" s="62">
        <v>96725.518369993864</v>
      </c>
      <c r="M6" s="63">
        <v>131582.12559273955</v>
      </c>
      <c r="N6" s="71" t="e">
        <v>#N/A</v>
      </c>
    </row>
    <row r="7" spans="1:14" ht="15" customHeight="1" x14ac:dyDescent="0.25">
      <c r="A7" s="7" t="s">
        <v>35</v>
      </c>
      <c r="B7" s="13">
        <v>48.04641863585956</v>
      </c>
      <c r="K7" s="22"/>
      <c r="L7" s="23"/>
      <c r="M7" s="23"/>
      <c r="N7" s="14"/>
    </row>
    <row r="8" spans="1:14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4" ht="15" customHeight="1" x14ac:dyDescent="0.25">
      <c r="K9" s="26" t="s">
        <v>38</v>
      </c>
      <c r="L9" s="23">
        <v>2.0024654592910065</v>
      </c>
      <c r="M9" s="23"/>
      <c r="N9" s="14"/>
    </row>
    <row r="10" spans="1:14" ht="15" customHeight="1" thickBot="1" x14ac:dyDescent="0.3">
      <c r="A10" s="1" t="s">
        <v>39</v>
      </c>
      <c r="K10" s="22" t="s">
        <v>40</v>
      </c>
      <c r="L10" s="23">
        <v>325.85769766858135</v>
      </c>
      <c r="M10" s="23"/>
      <c r="N10" s="14"/>
    </row>
    <row r="11" spans="1:14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102.01560504804077</v>
      </c>
      <c r="M11" s="23"/>
      <c r="N11" s="14"/>
    </row>
    <row r="12" spans="1:14" ht="15" customHeight="1" x14ac:dyDescent="0.25">
      <c r="A12" s="7" t="s">
        <v>47</v>
      </c>
      <c r="B12" s="7">
        <v>2</v>
      </c>
      <c r="C12" s="13">
        <v>96725.518369993864</v>
      </c>
      <c r="D12" s="13">
        <v>48362.759184996932</v>
      </c>
      <c r="E12" s="13">
        <v>20.950241236237737</v>
      </c>
      <c r="F12" s="13">
        <v>1.5110495107579665E-7</v>
      </c>
      <c r="K12" s="22" t="s">
        <v>48</v>
      </c>
      <c r="L12" s="23">
        <v>1.5466448989623662</v>
      </c>
    </row>
    <row r="13" spans="1:14" ht="15" customHeight="1" x14ac:dyDescent="0.25">
      <c r="A13" s="7" t="s">
        <v>49</v>
      </c>
      <c r="B13" s="7">
        <v>57</v>
      </c>
      <c r="C13" s="13">
        <v>131582.12559273955</v>
      </c>
      <c r="D13" s="13">
        <v>2308.4583437322731</v>
      </c>
      <c r="E13" s="13"/>
      <c r="F13" s="13"/>
    </row>
    <row r="14" spans="1:14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</row>
    <row r="15" spans="1:14" ht="15" customHeight="1" thickBot="1" x14ac:dyDescent="0.3"/>
    <row r="16" spans="1:14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731.72845520174565</v>
      </c>
      <c r="C17" s="13">
        <v>162.72824889771363</v>
      </c>
      <c r="D17" s="13">
        <v>4.496628336864176</v>
      </c>
      <c r="E17" s="13">
        <v>3.4394477225947998E-5</v>
      </c>
      <c r="F17" s="13">
        <v>405.87075753316429</v>
      </c>
      <c r="G17" s="13">
        <v>1057.5861528703269</v>
      </c>
      <c r="H17" s="13">
        <v>405.87075753316429</v>
      </c>
      <c r="I17" s="13">
        <v>1057.5861528703269</v>
      </c>
    </row>
    <row r="18" spans="1:9" ht="15" customHeight="1" x14ac:dyDescent="0.25">
      <c r="A18" s="7" t="s">
        <v>3</v>
      </c>
      <c r="B18" s="13">
        <v>48.733752500123352</v>
      </c>
      <c r="C18" s="13">
        <v>50.945001110860829</v>
      </c>
      <c r="D18" s="13">
        <v>0.95659537614052448</v>
      </c>
      <c r="E18" s="13">
        <v>0.34281129084665896</v>
      </c>
      <c r="F18" s="13">
        <v>-53.281852547917417</v>
      </c>
      <c r="G18" s="13">
        <v>150.74935754816411</v>
      </c>
      <c r="H18" s="13">
        <v>-53.281852547917417</v>
      </c>
      <c r="I18" s="13">
        <v>150.74935754816411</v>
      </c>
    </row>
    <row r="19" spans="1:9" ht="15" customHeight="1" thickBot="1" x14ac:dyDescent="0.3">
      <c r="A19" s="24" t="s">
        <v>7</v>
      </c>
      <c r="B19" s="28">
        <v>4.1789066075486163</v>
      </c>
      <c r="C19" s="28">
        <v>0.77237032568340613</v>
      </c>
      <c r="D19" s="28">
        <v>5.4104960646320146</v>
      </c>
      <c r="E19" s="28">
        <v>1.2983489140512674E-6</v>
      </c>
      <c r="F19" s="28">
        <v>2.6322617085862499</v>
      </c>
      <c r="G19" s="28">
        <v>5.7255515065109828</v>
      </c>
      <c r="H19" s="28">
        <v>2.6322617085862499</v>
      </c>
      <c r="I19" s="28">
        <v>5.7255515065109828</v>
      </c>
    </row>
    <row r="20" spans="1:9" ht="15" customHeight="1" x14ac:dyDescent="0.25"/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/>
  <dimension ref="A1:O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5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5" ht="15" customHeight="1" thickBot="1" x14ac:dyDescent="0.3">
      <c r="K2" s="3" t="s">
        <v>74</v>
      </c>
      <c r="L2" s="59">
        <v>-4.4115662470677865E-2</v>
      </c>
      <c r="M2" s="60">
        <v>1.481498612684202E-2</v>
      </c>
      <c r="N2" s="60">
        <v>182.05232444641351</v>
      </c>
      <c r="O2" s="66">
        <v>290.53750745818087</v>
      </c>
    </row>
    <row r="3" spans="1:15" ht="15" customHeight="1" x14ac:dyDescent="0.25">
      <c r="A3" s="18" t="s">
        <v>28</v>
      </c>
      <c r="B3" s="19"/>
      <c r="D3" s="1" t="s">
        <v>68</v>
      </c>
      <c r="K3" s="20" t="s">
        <v>75</v>
      </c>
      <c r="L3" s="58">
        <v>8.5339078768658122E-2</v>
      </c>
      <c r="M3" s="17">
        <v>5.0614118610671525E-3</v>
      </c>
      <c r="N3" s="17">
        <v>58.617538934736764</v>
      </c>
      <c r="O3" s="67">
        <v>196.51979157804342</v>
      </c>
    </row>
    <row r="4" spans="1:15" ht="15" customHeight="1" x14ac:dyDescent="0.25">
      <c r="A4" s="7" t="s">
        <v>30</v>
      </c>
      <c r="B4" s="13">
        <v>0.49491439439729618</v>
      </c>
      <c r="D4" s="1" t="s">
        <v>69</v>
      </c>
      <c r="K4" s="3" t="s">
        <v>31</v>
      </c>
      <c r="L4" s="58">
        <v>0.24494025778164241</v>
      </c>
      <c r="M4" s="17">
        <v>55.482608407143168</v>
      </c>
      <c r="N4" s="17" t="e">
        <v>#N/A</v>
      </c>
      <c r="O4" s="67" t="e">
        <v>#N/A</v>
      </c>
    </row>
    <row r="5" spans="1:15" ht="15" customHeight="1" x14ac:dyDescent="0.25">
      <c r="A5" s="7" t="s">
        <v>22</v>
      </c>
      <c r="B5" s="13">
        <v>0.24494025778164241</v>
      </c>
      <c r="D5" s="1" t="s">
        <v>70</v>
      </c>
      <c r="K5" s="20" t="s">
        <v>32</v>
      </c>
      <c r="L5" s="58">
        <v>6.0554389137794526</v>
      </c>
      <c r="M5" s="21">
        <v>56</v>
      </c>
      <c r="N5" s="17" t="e">
        <v>#N/A</v>
      </c>
      <c r="O5" s="67" t="e">
        <v>#N/A</v>
      </c>
    </row>
    <row r="6" spans="1:15" ht="15" customHeight="1" thickBot="1" x14ac:dyDescent="0.3">
      <c r="A6" s="7" t="s">
        <v>33</v>
      </c>
      <c r="B6" s="13">
        <v>0.20449062873423041</v>
      </c>
      <c r="D6" s="1" t="s">
        <v>71</v>
      </c>
      <c r="K6" s="3" t="s">
        <v>34</v>
      </c>
      <c r="L6" s="62">
        <v>55921.733165751357</v>
      </c>
      <c r="M6" s="63">
        <v>172385.91079698206</v>
      </c>
      <c r="N6" s="64" t="e">
        <v>#N/A</v>
      </c>
      <c r="O6" s="68" t="e">
        <v>#N/A</v>
      </c>
    </row>
    <row r="7" spans="1:15" ht="15" customHeight="1" x14ac:dyDescent="0.25">
      <c r="A7" s="7" t="s">
        <v>35</v>
      </c>
      <c r="B7" s="13">
        <v>55.482608407143168</v>
      </c>
      <c r="K7" s="22"/>
      <c r="L7" s="23"/>
      <c r="M7" s="23"/>
      <c r="N7" s="14"/>
    </row>
    <row r="8" spans="1:15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5" ht="15" customHeight="1" x14ac:dyDescent="0.25">
      <c r="K9" s="26" t="s">
        <v>38</v>
      </c>
      <c r="L9" s="23">
        <v>2.0032407188478727</v>
      </c>
      <c r="M9" s="23"/>
      <c r="N9" s="14"/>
    </row>
    <row r="10" spans="1:15" ht="15" customHeight="1" thickBot="1" x14ac:dyDescent="0.3">
      <c r="A10" s="1" t="s">
        <v>39</v>
      </c>
      <c r="K10" s="22" t="s">
        <v>40</v>
      </c>
      <c r="L10" s="23">
        <v>393.6764485486338</v>
      </c>
      <c r="M10" s="23"/>
      <c r="N10" s="14"/>
    </row>
    <row r="11" spans="1:15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117.42504083271524</v>
      </c>
      <c r="M11" s="23"/>
      <c r="N11" s="14"/>
    </row>
    <row r="12" spans="1:15" ht="15" customHeight="1" x14ac:dyDescent="0.25">
      <c r="A12" s="7" t="s">
        <v>47</v>
      </c>
      <c r="B12" s="7">
        <v>3</v>
      </c>
      <c r="C12" s="13">
        <v>55921.733165751357</v>
      </c>
      <c r="D12" s="13">
        <v>18640.577721917118</v>
      </c>
      <c r="E12" s="13">
        <v>6.0554389137794526</v>
      </c>
      <c r="F12" s="13">
        <v>1.2058372587723716E-3</v>
      </c>
      <c r="K12" s="22" t="s">
        <v>48</v>
      </c>
      <c r="L12" s="23">
        <v>1.0139226334949313E-2</v>
      </c>
    </row>
    <row r="13" spans="1:15" ht="15" customHeight="1" x14ac:dyDescent="0.25">
      <c r="A13" s="7" t="s">
        <v>49</v>
      </c>
      <c r="B13" s="7">
        <v>56</v>
      </c>
      <c r="C13" s="13">
        <v>172385.91079698206</v>
      </c>
      <c r="D13" s="13">
        <v>3078.3198356603939</v>
      </c>
      <c r="E13" s="13"/>
      <c r="F13" s="13"/>
      <c r="K13" s="22" t="s">
        <v>58</v>
      </c>
      <c r="L13" s="23">
        <v>0.17095471749834193</v>
      </c>
    </row>
    <row r="14" spans="1:15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</row>
    <row r="15" spans="1:15" ht="15" customHeight="1" thickBot="1" x14ac:dyDescent="0.3"/>
    <row r="16" spans="1:15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290.53750745818087</v>
      </c>
      <c r="C17" s="13">
        <v>196.51979157804342</v>
      </c>
      <c r="D17" s="13">
        <v>1.4784134723794495</v>
      </c>
      <c r="E17" s="13">
        <v>0.1449001581818192</v>
      </c>
      <c r="F17" s="13">
        <v>-103.13894109045293</v>
      </c>
      <c r="G17" s="13">
        <v>684.21395600681467</v>
      </c>
      <c r="H17" s="13">
        <v>-103.13894109045293</v>
      </c>
      <c r="I17" s="13">
        <v>684.21395600681467</v>
      </c>
    </row>
    <row r="18" spans="1:9" ht="15" customHeight="1" x14ac:dyDescent="0.25">
      <c r="A18" s="7" t="s">
        <v>3</v>
      </c>
      <c r="B18" s="13">
        <v>182.05232444641351</v>
      </c>
      <c r="C18" s="13">
        <v>58.617538934736764</v>
      </c>
      <c r="D18" s="13">
        <v>3.1057654032371746</v>
      </c>
      <c r="E18" s="13">
        <v>2.976922319934852E-3</v>
      </c>
      <c r="F18" s="13">
        <v>64.627283613698268</v>
      </c>
      <c r="G18" s="13">
        <v>299.47736527912878</v>
      </c>
      <c r="H18" s="13">
        <v>64.627283613698268</v>
      </c>
      <c r="I18" s="13">
        <v>299.47736527912878</v>
      </c>
    </row>
    <row r="19" spans="1:9" ht="15" customHeight="1" x14ac:dyDescent="0.25">
      <c r="A19" s="7" t="s">
        <v>6</v>
      </c>
      <c r="B19" s="13">
        <v>1.481498612684202E-2</v>
      </c>
      <c r="C19" s="13">
        <v>5.0614118610671525E-3</v>
      </c>
      <c r="D19" s="13">
        <v>2.9270461550067211</v>
      </c>
      <c r="E19" s="13">
        <v>4.9374654778126092E-3</v>
      </c>
      <c r="F19" s="13">
        <v>4.6757597918927075E-3</v>
      </c>
      <c r="G19" s="13">
        <v>2.4954212461791331E-2</v>
      </c>
      <c r="H19" s="13">
        <v>4.6757597918927075E-3</v>
      </c>
      <c r="I19" s="13">
        <v>2.4954212461791331E-2</v>
      </c>
    </row>
    <row r="20" spans="1:9" ht="15" customHeight="1" thickBot="1" x14ac:dyDescent="0.3">
      <c r="A20" s="24" t="s">
        <v>9</v>
      </c>
      <c r="B20" s="28">
        <v>-4.4115662470677865E-2</v>
      </c>
      <c r="C20" s="28">
        <v>8.5339078768658122E-2</v>
      </c>
      <c r="D20" s="28">
        <v>-0.51694561398148009</v>
      </c>
      <c r="E20" s="28">
        <v>0.60722988638388553</v>
      </c>
      <c r="F20" s="28">
        <v>-0.21507037996901979</v>
      </c>
      <c r="G20" s="28">
        <v>0.12683905502766407</v>
      </c>
      <c r="H20" s="28">
        <v>-0.21507037996901979</v>
      </c>
      <c r="I20" s="28">
        <v>0.12683905502766407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/>
  <dimension ref="A1:P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6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6" ht="15" customHeight="1" thickBot="1" x14ac:dyDescent="0.3">
      <c r="K2" s="3" t="s">
        <v>77</v>
      </c>
      <c r="L2" s="59">
        <v>-4.0097243810912224E-2</v>
      </c>
      <c r="M2" s="60">
        <v>-1.5432849369107091</v>
      </c>
      <c r="N2" s="60">
        <v>1.4243451706411243E-2</v>
      </c>
      <c r="O2" s="61">
        <v>159.57188395471152</v>
      </c>
      <c r="P2" s="66">
        <v>437.07527240113205</v>
      </c>
    </row>
    <row r="3" spans="1:16" ht="15" customHeight="1" x14ac:dyDescent="0.25">
      <c r="A3" s="18" t="s">
        <v>28</v>
      </c>
      <c r="B3" s="19"/>
      <c r="D3" s="1" t="s">
        <v>68</v>
      </c>
      <c r="K3" s="20" t="s">
        <v>78</v>
      </c>
      <c r="L3" s="58">
        <v>8.5630180523621605E-2</v>
      </c>
      <c r="M3" s="17">
        <v>1.7498718959868029</v>
      </c>
      <c r="N3" s="17">
        <v>5.1127185119772423E-3</v>
      </c>
      <c r="O3" s="57">
        <v>64.026775619234783</v>
      </c>
      <c r="P3" s="67">
        <v>257.64486221383777</v>
      </c>
    </row>
    <row r="4" spans="1:16" ht="15" customHeight="1" x14ac:dyDescent="0.25">
      <c r="A4" s="7" t="s">
        <v>30</v>
      </c>
      <c r="B4" s="13">
        <v>0.50543996439807437</v>
      </c>
      <c r="D4" s="1" t="s">
        <v>69</v>
      </c>
      <c r="K4" s="3" t="s">
        <v>31</v>
      </c>
      <c r="L4" s="58">
        <v>0.25546955761072671</v>
      </c>
      <c r="M4" s="17">
        <v>55.593000076109419</v>
      </c>
      <c r="N4" s="17" t="e">
        <v>#N/A</v>
      </c>
      <c r="O4" s="57" t="e">
        <v>#N/A</v>
      </c>
      <c r="P4" s="67" t="e">
        <v>#N/A</v>
      </c>
    </row>
    <row r="5" spans="1:16" ht="15" customHeight="1" x14ac:dyDescent="0.25">
      <c r="A5" s="7" t="s">
        <v>22</v>
      </c>
      <c r="B5" s="13">
        <v>0.25546955761072671</v>
      </c>
      <c r="D5" s="1" t="s">
        <v>70</v>
      </c>
      <c r="K5" s="20" t="s">
        <v>32</v>
      </c>
      <c r="L5" s="58">
        <v>4.7180158354235502</v>
      </c>
      <c r="M5" s="21">
        <v>55</v>
      </c>
      <c r="N5" s="17" t="e">
        <v>#N/A</v>
      </c>
      <c r="O5" s="57" t="e">
        <v>#N/A</v>
      </c>
      <c r="P5" s="67" t="e">
        <v>#N/A</v>
      </c>
    </row>
    <row r="6" spans="1:16" ht="15" customHeight="1" thickBot="1" x14ac:dyDescent="0.3">
      <c r="A6" s="7" t="s">
        <v>33</v>
      </c>
      <c r="B6" s="13">
        <v>0.20132188907332504</v>
      </c>
      <c r="D6" s="1" t="s">
        <v>71</v>
      </c>
      <c r="K6" s="3" t="s">
        <v>34</v>
      </c>
      <c r="L6" s="62">
        <v>58325.652802306809</v>
      </c>
      <c r="M6" s="63">
        <v>169981.99116042661</v>
      </c>
      <c r="N6" s="64" t="e">
        <v>#N/A</v>
      </c>
      <c r="O6" s="65" t="e">
        <v>#N/A</v>
      </c>
      <c r="P6" s="68" t="e">
        <v>#N/A</v>
      </c>
    </row>
    <row r="7" spans="1:16" ht="15" customHeight="1" x14ac:dyDescent="0.25">
      <c r="A7" s="7" t="s">
        <v>35</v>
      </c>
      <c r="B7" s="13">
        <v>55.593000076109419</v>
      </c>
      <c r="K7" s="22"/>
      <c r="L7" s="23"/>
      <c r="M7" s="23"/>
      <c r="N7" s="14"/>
    </row>
    <row r="8" spans="1:16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6" ht="15" customHeight="1" x14ac:dyDescent="0.25">
      <c r="K9" s="26" t="s">
        <v>38</v>
      </c>
      <c r="L9" s="23">
        <v>2.0040447832891455</v>
      </c>
      <c r="M9" s="23"/>
      <c r="N9" s="14"/>
    </row>
    <row r="10" spans="1:16" ht="15" customHeight="1" thickBot="1" x14ac:dyDescent="0.3">
      <c r="A10" s="1" t="s">
        <v>39</v>
      </c>
      <c r="K10" s="22" t="s">
        <v>40</v>
      </c>
      <c r="L10" s="23">
        <v>516.33184206089231</v>
      </c>
      <c r="M10" s="23"/>
      <c r="N10" s="14"/>
    </row>
    <row r="11" spans="1:16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128.31252567055211</v>
      </c>
      <c r="M11" s="23"/>
      <c r="N11" s="14"/>
    </row>
    <row r="12" spans="1:16" ht="15" customHeight="1" x14ac:dyDescent="0.25">
      <c r="A12" s="7" t="s">
        <v>47</v>
      </c>
      <c r="B12" s="7">
        <v>4</v>
      </c>
      <c r="C12" s="13">
        <v>58325.652802306809</v>
      </c>
      <c r="D12" s="13">
        <v>14581.413200576702</v>
      </c>
      <c r="E12" s="13">
        <v>4.7180158354235502</v>
      </c>
      <c r="F12" s="13">
        <v>2.4056643337111994E-3</v>
      </c>
      <c r="K12" s="22" t="s">
        <v>48</v>
      </c>
      <c r="L12" s="23">
        <v>1.0246116862353835E-2</v>
      </c>
    </row>
    <row r="13" spans="1:16" ht="15" customHeight="1" x14ac:dyDescent="0.25">
      <c r="A13" s="7" t="s">
        <v>49</v>
      </c>
      <c r="B13" s="7">
        <v>55</v>
      </c>
      <c r="C13" s="13">
        <v>169981.99116042661</v>
      </c>
      <c r="D13" s="13">
        <v>3090.5816574623018</v>
      </c>
      <c r="E13" s="13"/>
      <c r="F13" s="13"/>
      <c r="K13" s="22" t="s">
        <v>58</v>
      </c>
      <c r="L13" s="23">
        <v>3.5068216445766387</v>
      </c>
    </row>
    <row r="14" spans="1:16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  <c r="K14" s="22" t="s">
        <v>61</v>
      </c>
      <c r="L14" s="23">
        <v>0.17160671657047166</v>
      </c>
    </row>
    <row r="15" spans="1:16" ht="15" customHeight="1" thickBot="1" x14ac:dyDescent="0.3"/>
    <row r="16" spans="1:16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437.07527240113205</v>
      </c>
      <c r="C17" s="13">
        <v>257.64486221383777</v>
      </c>
      <c r="D17" s="13">
        <v>1.6964253377518246</v>
      </c>
      <c r="E17" s="13">
        <v>9.5458939147525512E-2</v>
      </c>
      <c r="F17" s="13">
        <v>-79.25656965976026</v>
      </c>
      <c r="G17" s="13">
        <v>953.40711446202431</v>
      </c>
      <c r="H17" s="13">
        <v>-79.25656965976026</v>
      </c>
      <c r="I17" s="13">
        <v>953.40711446202431</v>
      </c>
    </row>
    <row r="18" spans="1:9" ht="15" customHeight="1" x14ac:dyDescent="0.25">
      <c r="A18" s="7" t="s">
        <v>3</v>
      </c>
      <c r="B18" s="13">
        <v>159.57188395471152</v>
      </c>
      <c r="C18" s="13">
        <v>64.026775619234783</v>
      </c>
      <c r="D18" s="13">
        <v>2.4922679989959278</v>
      </c>
      <c r="E18" s="13">
        <v>1.5735108685221145E-2</v>
      </c>
      <c r="F18" s="13">
        <v>31.259358284159418</v>
      </c>
      <c r="G18" s="13">
        <v>287.88440962526363</v>
      </c>
      <c r="H18" s="13">
        <v>31.259358284159418</v>
      </c>
      <c r="I18" s="13">
        <v>287.88440962526363</v>
      </c>
    </row>
    <row r="19" spans="1:9" ht="15" customHeight="1" x14ac:dyDescent="0.25">
      <c r="A19" s="7" t="s">
        <v>6</v>
      </c>
      <c r="B19" s="13">
        <v>1.4243451706411243E-2</v>
      </c>
      <c r="C19" s="13">
        <v>5.1127185119772423E-3</v>
      </c>
      <c r="D19" s="13">
        <v>2.7858861529427075</v>
      </c>
      <c r="E19" s="13">
        <v>7.3098612897037046E-3</v>
      </c>
      <c r="F19" s="13">
        <v>3.9973348440574073E-3</v>
      </c>
      <c r="G19" s="13">
        <v>2.448956856876508E-2</v>
      </c>
      <c r="H19" s="13">
        <v>3.9973348440574073E-3</v>
      </c>
      <c r="I19" s="13">
        <v>2.448956856876508E-2</v>
      </c>
    </row>
    <row r="20" spans="1:9" ht="15" customHeight="1" x14ac:dyDescent="0.25">
      <c r="A20" s="7" t="s">
        <v>8</v>
      </c>
      <c r="B20" s="13">
        <v>-1.5432849369107091</v>
      </c>
      <c r="C20" s="13">
        <v>1.7498718959868029</v>
      </c>
      <c r="D20" s="13">
        <v>-0.88194166695865839</v>
      </c>
      <c r="E20" s="13">
        <v>0.38164660379668425</v>
      </c>
      <c r="F20" s="13">
        <v>-5.0501065814873476</v>
      </c>
      <c r="G20" s="13">
        <v>1.9635367076659296</v>
      </c>
      <c r="H20" s="13">
        <v>-5.0501065814873476</v>
      </c>
      <c r="I20" s="13">
        <v>1.9635367076659296</v>
      </c>
    </row>
    <row r="21" spans="1:9" ht="15" customHeight="1" thickBot="1" x14ac:dyDescent="0.3">
      <c r="A21" s="24" t="s">
        <v>9</v>
      </c>
      <c r="B21" s="28">
        <v>-4.0097243810912224E-2</v>
      </c>
      <c r="C21" s="28">
        <v>8.5630180523621605E-2</v>
      </c>
      <c r="D21" s="28">
        <v>-0.46826064788980742</v>
      </c>
      <c r="E21" s="28">
        <v>0.64144867974270936</v>
      </c>
      <c r="F21" s="28">
        <v>-0.21170396038138389</v>
      </c>
      <c r="G21" s="28">
        <v>0.13150947275955943</v>
      </c>
      <c r="H21" s="28">
        <v>-0.21170396038138389</v>
      </c>
      <c r="I21" s="28">
        <v>0.13150947275955943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/>
  <dimension ref="A1:O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5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5" ht="15" customHeight="1" thickBot="1" x14ac:dyDescent="0.3">
      <c r="K2" s="3" t="s">
        <v>74</v>
      </c>
      <c r="L2" s="59">
        <v>-1.5868845242661727</v>
      </c>
      <c r="M2" s="60">
        <v>1.4099742605490774E-2</v>
      </c>
      <c r="N2" s="60">
        <v>169.2395681172425</v>
      </c>
      <c r="O2" s="66">
        <v>406.57649233179814</v>
      </c>
    </row>
    <row r="3" spans="1:15" ht="15" customHeight="1" x14ac:dyDescent="0.25">
      <c r="A3" s="18" t="s">
        <v>28</v>
      </c>
      <c r="B3" s="19"/>
      <c r="D3" s="1" t="s">
        <v>68</v>
      </c>
      <c r="K3" s="20" t="s">
        <v>75</v>
      </c>
      <c r="L3" s="58">
        <v>1.7351694676982456</v>
      </c>
      <c r="M3" s="17">
        <v>5.0677986560925588E-3</v>
      </c>
      <c r="N3" s="17">
        <v>60.18274534772609</v>
      </c>
      <c r="O3" s="67">
        <v>247.5325727096959</v>
      </c>
    </row>
    <row r="4" spans="1:15" ht="15" customHeight="1" x14ac:dyDescent="0.25">
      <c r="A4" s="7" t="s">
        <v>30</v>
      </c>
      <c r="B4" s="13">
        <v>0.50249511878161945</v>
      </c>
      <c r="D4" s="1" t="s">
        <v>69</v>
      </c>
      <c r="K4" s="3" t="s">
        <v>31</v>
      </c>
      <c r="L4" s="58">
        <v>0.2525013443993539</v>
      </c>
      <c r="M4" s="17">
        <v>55.204111021458715</v>
      </c>
      <c r="N4" s="17" t="e">
        <v>#N/A</v>
      </c>
      <c r="O4" s="67" t="e">
        <v>#N/A</v>
      </c>
    </row>
    <row r="5" spans="1:15" ht="15" customHeight="1" x14ac:dyDescent="0.25">
      <c r="A5" s="7" t="s">
        <v>22</v>
      </c>
      <c r="B5" s="13">
        <v>0.2525013443993539</v>
      </c>
      <c r="D5" s="1" t="s">
        <v>70</v>
      </c>
      <c r="K5" s="20" t="s">
        <v>32</v>
      </c>
      <c r="L5" s="58">
        <v>6.3055075664324249</v>
      </c>
      <c r="M5" s="21">
        <v>56</v>
      </c>
      <c r="N5" s="17" t="e">
        <v>#N/A</v>
      </c>
      <c r="O5" s="67" t="e">
        <v>#N/A</v>
      </c>
    </row>
    <row r="6" spans="1:15" ht="15" customHeight="1" thickBot="1" x14ac:dyDescent="0.3">
      <c r="A6" s="7" t="s">
        <v>33</v>
      </c>
      <c r="B6" s="13">
        <v>0.21245677356360493</v>
      </c>
      <c r="D6" s="1" t="s">
        <v>71</v>
      </c>
      <c r="K6" s="3" t="s">
        <v>34</v>
      </c>
      <c r="L6" s="62">
        <v>57647.987037239218</v>
      </c>
      <c r="M6" s="63">
        <v>170659.6569254942</v>
      </c>
      <c r="N6" s="64" t="e">
        <v>#N/A</v>
      </c>
      <c r="O6" s="68" t="e">
        <v>#N/A</v>
      </c>
    </row>
    <row r="7" spans="1:15" ht="15" customHeight="1" x14ac:dyDescent="0.25">
      <c r="A7" s="7" t="s">
        <v>35</v>
      </c>
      <c r="B7" s="13">
        <v>55.204111021458715</v>
      </c>
      <c r="K7" s="22"/>
      <c r="L7" s="23"/>
      <c r="M7" s="23"/>
      <c r="N7" s="14"/>
    </row>
    <row r="8" spans="1:15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5" ht="15" customHeight="1" x14ac:dyDescent="0.25">
      <c r="K9" s="26" t="s">
        <v>38</v>
      </c>
      <c r="L9" s="23">
        <v>2.0032407188478727</v>
      </c>
      <c r="M9" s="23"/>
      <c r="N9" s="14"/>
    </row>
    <row r="10" spans="1:15" ht="15" customHeight="1" thickBot="1" x14ac:dyDescent="0.3">
      <c r="A10" s="1" t="s">
        <v>39</v>
      </c>
      <c r="K10" s="22" t="s">
        <v>40</v>
      </c>
      <c r="L10" s="23">
        <v>495.86732889323451</v>
      </c>
      <c r="M10" s="23"/>
      <c r="N10" s="14"/>
    </row>
    <row r="11" spans="1:15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120.56052605261728</v>
      </c>
      <c r="M11" s="23"/>
      <c r="N11" s="14"/>
    </row>
    <row r="12" spans="1:15" ht="15" customHeight="1" x14ac:dyDescent="0.25">
      <c r="A12" s="7" t="s">
        <v>47</v>
      </c>
      <c r="B12" s="7">
        <v>3</v>
      </c>
      <c r="C12" s="13">
        <v>57647.987037239218</v>
      </c>
      <c r="D12" s="13">
        <v>19215.995679079741</v>
      </c>
      <c r="E12" s="13">
        <v>6.3055075664324249</v>
      </c>
      <c r="F12" s="13">
        <v>9.2194758749671534E-4</v>
      </c>
      <c r="K12" s="22" t="s">
        <v>48</v>
      </c>
      <c r="L12" s="23">
        <v>1.015202062280714E-2</v>
      </c>
    </row>
    <row r="13" spans="1:15" ht="15" customHeight="1" x14ac:dyDescent="0.25">
      <c r="A13" s="7" t="s">
        <v>49</v>
      </c>
      <c r="B13" s="7">
        <v>56</v>
      </c>
      <c r="C13" s="13">
        <v>170659.6569254942</v>
      </c>
      <c r="D13" s="13">
        <v>3047.4938736695394</v>
      </c>
      <c r="E13" s="13"/>
      <c r="F13" s="13"/>
      <c r="K13" s="22" t="s">
        <v>58</v>
      </c>
      <c r="L13" s="23">
        <v>3.4759621317947142</v>
      </c>
    </row>
    <row r="14" spans="1:15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</row>
    <row r="15" spans="1:15" ht="15" customHeight="1" thickBot="1" x14ac:dyDescent="0.3"/>
    <row r="16" spans="1:15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406.57649233179814</v>
      </c>
      <c r="C17" s="13">
        <v>247.5325727096959</v>
      </c>
      <c r="D17" s="13">
        <v>1.6425171357493529</v>
      </c>
      <c r="E17" s="13">
        <v>0.10608714172137214</v>
      </c>
      <c r="F17" s="13">
        <v>-89.290836561436379</v>
      </c>
      <c r="G17" s="13">
        <v>902.44382122503271</v>
      </c>
      <c r="H17" s="13">
        <v>-89.290836561436379</v>
      </c>
      <c r="I17" s="13">
        <v>902.44382122503271</v>
      </c>
    </row>
    <row r="18" spans="1:9" ht="15" customHeight="1" x14ac:dyDescent="0.25">
      <c r="A18" s="7" t="s">
        <v>3</v>
      </c>
      <c r="B18" s="13">
        <v>169.2395681172425</v>
      </c>
      <c r="C18" s="13">
        <v>60.18274534772609</v>
      </c>
      <c r="D18" s="13">
        <v>2.8120945154529569</v>
      </c>
      <c r="E18" s="13">
        <v>6.7735012632715239E-3</v>
      </c>
      <c r="F18" s="13">
        <v>48.679042064625222</v>
      </c>
      <c r="G18" s="13">
        <v>289.80009416985979</v>
      </c>
      <c r="H18" s="13">
        <v>48.679042064625222</v>
      </c>
      <c r="I18" s="13">
        <v>289.80009416985979</v>
      </c>
    </row>
    <row r="19" spans="1:9" ht="15" customHeight="1" x14ac:dyDescent="0.25">
      <c r="A19" s="7" t="s">
        <v>6</v>
      </c>
      <c r="B19" s="13">
        <v>1.4099742605490774E-2</v>
      </c>
      <c r="C19" s="13">
        <v>5.0677986560925588E-3</v>
      </c>
      <c r="D19" s="13">
        <v>2.7822223340581855</v>
      </c>
      <c r="E19" s="13">
        <v>7.3445246819439985E-3</v>
      </c>
      <c r="F19" s="13">
        <v>3.9477219826836336E-3</v>
      </c>
      <c r="G19" s="13">
        <v>2.4251763228297914E-2</v>
      </c>
      <c r="H19" s="13">
        <v>3.9477219826836336E-3</v>
      </c>
      <c r="I19" s="13">
        <v>2.4251763228297914E-2</v>
      </c>
    </row>
    <row r="20" spans="1:9" ht="15" customHeight="1" thickBot="1" x14ac:dyDescent="0.3">
      <c r="A20" s="24" t="s">
        <v>8</v>
      </c>
      <c r="B20" s="28">
        <v>-1.5868845242661727</v>
      </c>
      <c r="C20" s="28">
        <v>1.7351694676982456</v>
      </c>
      <c r="D20" s="28">
        <v>-0.91454152104878983</v>
      </c>
      <c r="E20" s="28">
        <v>0.36435351005304317</v>
      </c>
      <c r="F20" s="28">
        <v>-5.0628466560608869</v>
      </c>
      <c r="G20" s="28">
        <v>1.8890776075285416</v>
      </c>
      <c r="H20" s="28">
        <v>-5.0628466560608869</v>
      </c>
      <c r="I20" s="28">
        <v>1.8890776075285416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P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6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6" ht="15" customHeight="1" thickBot="1" x14ac:dyDescent="0.3">
      <c r="K2" s="3" t="s">
        <v>77</v>
      </c>
      <c r="L2" s="59">
        <v>-0.10792156203144369</v>
      </c>
      <c r="M2" s="60">
        <v>4.1779650367058672</v>
      </c>
      <c r="N2" s="60">
        <v>1.3117857374926819E-2</v>
      </c>
      <c r="O2" s="61">
        <v>46.265269439368197</v>
      </c>
      <c r="P2" s="66">
        <v>693.03406333354155</v>
      </c>
    </row>
    <row r="3" spans="1:16" ht="15" customHeight="1" x14ac:dyDescent="0.25">
      <c r="A3" s="18" t="s">
        <v>28</v>
      </c>
      <c r="B3" s="19"/>
      <c r="D3" s="1" t="s">
        <v>68</v>
      </c>
      <c r="K3" s="20" t="s">
        <v>78</v>
      </c>
      <c r="L3" s="58">
        <v>6.8728066405189692E-2</v>
      </c>
      <c r="M3" s="17">
        <v>0.72062901271203395</v>
      </c>
      <c r="N3" s="17">
        <v>4.0342563138431806E-3</v>
      </c>
      <c r="O3" s="57">
        <v>52.153376698150346</v>
      </c>
      <c r="P3" s="67">
        <v>170.95635142383276</v>
      </c>
    </row>
    <row r="4" spans="1:16" ht="15" customHeight="1" x14ac:dyDescent="0.25">
      <c r="A4" s="7" t="s">
        <v>30</v>
      </c>
      <c r="B4" s="13">
        <v>0.72893877973306165</v>
      </c>
      <c r="D4" s="1" t="s">
        <v>69</v>
      </c>
      <c r="K4" s="3" t="s">
        <v>31</v>
      </c>
      <c r="L4" s="58">
        <v>0.53135174459872503</v>
      </c>
      <c r="M4" s="17">
        <v>44.106478402304091</v>
      </c>
      <c r="N4" s="17" t="e">
        <v>#N/A</v>
      </c>
      <c r="O4" s="57" t="e">
        <v>#N/A</v>
      </c>
      <c r="P4" s="67" t="e">
        <v>#N/A</v>
      </c>
    </row>
    <row r="5" spans="1:16" ht="15" customHeight="1" x14ac:dyDescent="0.25">
      <c r="A5" s="7" t="s">
        <v>22</v>
      </c>
      <c r="B5" s="13">
        <v>0.53135174459872503</v>
      </c>
      <c r="D5" s="1" t="s">
        <v>70</v>
      </c>
      <c r="K5" s="20" t="s">
        <v>32</v>
      </c>
      <c r="L5" s="58">
        <v>15.589701666501908</v>
      </c>
      <c r="M5" s="21">
        <v>55</v>
      </c>
      <c r="N5" s="17" t="e">
        <v>#N/A</v>
      </c>
      <c r="O5" s="57" t="e">
        <v>#N/A</v>
      </c>
      <c r="P5" s="67" t="e">
        <v>#N/A</v>
      </c>
    </row>
    <row r="6" spans="1:16" ht="15" customHeight="1" thickBot="1" x14ac:dyDescent="0.3">
      <c r="A6" s="7" t="s">
        <v>33</v>
      </c>
      <c r="B6" s="13">
        <v>0.49726823511499585</v>
      </c>
      <c r="D6" s="1" t="s">
        <v>71</v>
      </c>
      <c r="K6" s="3" t="s">
        <v>34</v>
      </c>
      <c r="L6" s="62">
        <v>121311.66492482297</v>
      </c>
      <c r="M6" s="63">
        <v>106995.97903791045</v>
      </c>
      <c r="N6" s="64" t="e">
        <v>#N/A</v>
      </c>
      <c r="O6" s="65" t="e">
        <v>#N/A</v>
      </c>
      <c r="P6" s="68" t="e">
        <v>#N/A</v>
      </c>
    </row>
    <row r="7" spans="1:16" ht="15" customHeight="1" x14ac:dyDescent="0.25">
      <c r="A7" s="7" t="s">
        <v>35</v>
      </c>
      <c r="B7" s="13">
        <v>44.106478402304091</v>
      </c>
      <c r="K7" s="22"/>
      <c r="L7" s="23"/>
      <c r="M7" s="23"/>
      <c r="N7" s="14"/>
    </row>
    <row r="8" spans="1:16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6" ht="15" customHeight="1" x14ac:dyDescent="0.25">
      <c r="K9" s="26" t="s">
        <v>38</v>
      </c>
      <c r="L9" s="23">
        <v>2.0040447832891455</v>
      </c>
      <c r="M9" s="23"/>
      <c r="N9" s="14"/>
    </row>
    <row r="10" spans="1:16" ht="15" customHeight="1" thickBot="1" x14ac:dyDescent="0.3">
      <c r="A10" s="1" t="s">
        <v>39</v>
      </c>
      <c r="K10" s="22" t="s">
        <v>40</v>
      </c>
      <c r="L10" s="23">
        <v>342.60418424107792</v>
      </c>
      <c r="M10" s="23"/>
      <c r="N10" s="14"/>
    </row>
    <row r="11" spans="1:16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104.51770250284189</v>
      </c>
      <c r="M11" s="23"/>
      <c r="N11" s="14"/>
    </row>
    <row r="12" spans="1:16" ht="15" customHeight="1" x14ac:dyDescent="0.25">
      <c r="A12" s="7" t="s">
        <v>47</v>
      </c>
      <c r="B12" s="7">
        <v>4</v>
      </c>
      <c r="C12" s="13">
        <v>121311.66492482297</v>
      </c>
      <c r="D12" s="13">
        <v>30327.916231205741</v>
      </c>
      <c r="E12" s="13">
        <v>15.589701666501908</v>
      </c>
      <c r="F12" s="13">
        <v>1.3859768694009891E-8</v>
      </c>
      <c r="K12" s="22" t="s">
        <v>48</v>
      </c>
      <c r="L12" s="23">
        <v>8.0848303202087236E-3</v>
      </c>
    </row>
    <row r="13" spans="1:16" ht="15" customHeight="1" x14ac:dyDescent="0.25">
      <c r="A13" s="7" t="s">
        <v>49</v>
      </c>
      <c r="B13" s="7">
        <v>55</v>
      </c>
      <c r="C13" s="13">
        <v>106995.97903791045</v>
      </c>
      <c r="D13" s="13">
        <v>1945.3814370529174</v>
      </c>
      <c r="E13" s="13"/>
      <c r="F13" s="13"/>
      <c r="K13" s="22" t="s">
        <v>58</v>
      </c>
      <c r="L13" s="23">
        <v>1.4441728136123588</v>
      </c>
    </row>
    <row r="14" spans="1:16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  <c r="K14" s="22" t="s">
        <v>61</v>
      </c>
      <c r="L14" s="23">
        <v>0.13773412294487036</v>
      </c>
    </row>
    <row r="15" spans="1:16" ht="15" customHeight="1" thickBot="1" x14ac:dyDescent="0.3"/>
    <row r="16" spans="1:16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693.03406333354155</v>
      </c>
      <c r="C17" s="13">
        <v>170.95635142383276</v>
      </c>
      <c r="D17" s="13">
        <v>4.0538655484953612</v>
      </c>
      <c r="E17" s="13">
        <v>1.599049743117004E-4</v>
      </c>
      <c r="F17" s="13">
        <v>350.42987909246364</v>
      </c>
      <c r="G17" s="13">
        <v>1035.6382475746195</v>
      </c>
      <c r="H17" s="13">
        <v>350.42987909246364</v>
      </c>
      <c r="I17" s="13">
        <v>1035.6382475746195</v>
      </c>
    </row>
    <row r="18" spans="1:9" ht="15" customHeight="1" x14ac:dyDescent="0.25">
      <c r="A18" s="7" t="s">
        <v>3</v>
      </c>
      <c r="B18" s="13">
        <v>46.265269439368197</v>
      </c>
      <c r="C18" s="13">
        <v>52.153376698150346</v>
      </c>
      <c r="D18" s="13">
        <v>0.88710017200111657</v>
      </c>
      <c r="E18" s="13">
        <v>0.37888775015446396</v>
      </c>
      <c r="F18" s="13">
        <v>-58.252433063473688</v>
      </c>
      <c r="G18" s="13">
        <v>150.78297194221008</v>
      </c>
      <c r="H18" s="13">
        <v>-58.252433063473688</v>
      </c>
      <c r="I18" s="13">
        <v>150.78297194221008</v>
      </c>
    </row>
    <row r="19" spans="1:9" ht="15" customHeight="1" x14ac:dyDescent="0.25">
      <c r="A19" s="7" t="s">
        <v>6</v>
      </c>
      <c r="B19" s="13">
        <v>1.3117857374926819E-2</v>
      </c>
      <c r="C19" s="13">
        <v>4.0342563138431806E-3</v>
      </c>
      <c r="D19" s="13">
        <v>3.2516172385760651</v>
      </c>
      <c r="E19" s="13">
        <v>1.9622861792885954E-3</v>
      </c>
      <c r="F19" s="13">
        <v>5.0330270547180953E-3</v>
      </c>
      <c r="G19" s="13">
        <v>2.1202687695135544E-2</v>
      </c>
      <c r="H19" s="13">
        <v>5.0330270547180953E-3</v>
      </c>
      <c r="I19" s="13">
        <v>2.1202687695135544E-2</v>
      </c>
    </row>
    <row r="20" spans="1:9" ht="15" customHeight="1" x14ac:dyDescent="0.25">
      <c r="A20" s="7" t="s">
        <v>7</v>
      </c>
      <c r="B20" s="13">
        <v>4.1779650367058672</v>
      </c>
      <c r="C20" s="13">
        <v>0.72062901271203395</v>
      </c>
      <c r="D20" s="13">
        <v>5.7976642114122008</v>
      </c>
      <c r="E20" s="13">
        <v>3.4070783423890815E-7</v>
      </c>
      <c r="F20" s="13">
        <v>2.7337922230935083</v>
      </c>
      <c r="G20" s="13">
        <v>5.622137850318226</v>
      </c>
      <c r="H20" s="13">
        <v>2.7337922230935083</v>
      </c>
      <c r="I20" s="13">
        <v>5.622137850318226</v>
      </c>
    </row>
    <row r="21" spans="1:9" ht="15" customHeight="1" thickBot="1" x14ac:dyDescent="0.3">
      <c r="A21" s="24" t="s">
        <v>9</v>
      </c>
      <c r="B21" s="28">
        <v>-0.10792156203144369</v>
      </c>
      <c r="C21" s="28">
        <v>6.8728066405189692E-2</v>
      </c>
      <c r="D21" s="28">
        <v>-1.5702691444160064</v>
      </c>
      <c r="E21" s="28">
        <v>0.12208828602608984</v>
      </c>
      <c r="F21" s="28">
        <v>-0.24565568497631407</v>
      </c>
      <c r="G21" s="28">
        <v>2.9812560913426669E-2</v>
      </c>
      <c r="H21" s="28">
        <v>-0.24565568497631407</v>
      </c>
      <c r="I21" s="28">
        <v>2.9812560913426669E-2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/>
  <dimension ref="A1:Q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7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7" ht="15" customHeight="1" thickBot="1" x14ac:dyDescent="0.3">
      <c r="K2" s="3" t="s">
        <v>80</v>
      </c>
      <c r="L2" s="59">
        <v>-0.10490901983334101</v>
      </c>
      <c r="M2" s="60">
        <v>-3.4729831868498513</v>
      </c>
      <c r="N2" s="60">
        <v>4.572834064364069</v>
      </c>
      <c r="O2" s="61">
        <v>1.1671286142218384E-2</v>
      </c>
      <c r="P2" s="61">
        <v>-17.1578912693289</v>
      </c>
      <c r="Q2" s="66">
        <v>1060.8411231541961</v>
      </c>
    </row>
    <row r="3" spans="1:17" ht="15" customHeight="1" x14ac:dyDescent="0.25">
      <c r="A3" s="18" t="s">
        <v>28</v>
      </c>
      <c r="B3" s="19"/>
      <c r="D3" s="1" t="s">
        <v>68</v>
      </c>
      <c r="K3" s="20" t="s">
        <v>81</v>
      </c>
      <c r="L3" s="58">
        <v>6.550778554114052E-2</v>
      </c>
      <c r="M3" s="17">
        <v>1.3559826079289028</v>
      </c>
      <c r="N3" s="17">
        <v>0.70384549240572336</v>
      </c>
      <c r="O3" s="57">
        <v>3.8858741761615551E-3</v>
      </c>
      <c r="P3" s="57">
        <v>55.528853954144921</v>
      </c>
      <c r="Q3" s="67">
        <v>217.17610213483067</v>
      </c>
    </row>
    <row r="4" spans="1:17" ht="15" customHeight="1" x14ac:dyDescent="0.25">
      <c r="A4" s="7" t="s">
        <v>30</v>
      </c>
      <c r="B4" s="13">
        <v>0.76296534207130751</v>
      </c>
      <c r="D4" s="1" t="s">
        <v>69</v>
      </c>
      <c r="K4" s="3" t="s">
        <v>31</v>
      </c>
      <c r="L4" s="58">
        <v>0.58211611320198731</v>
      </c>
      <c r="M4" s="17">
        <v>42.033074641208501</v>
      </c>
      <c r="N4" s="17" t="e">
        <v>#N/A</v>
      </c>
      <c r="O4" s="57" t="e">
        <v>#N/A</v>
      </c>
      <c r="P4" s="57" t="e">
        <v>#N/A</v>
      </c>
      <c r="Q4" s="67" t="e">
        <v>#N/A</v>
      </c>
    </row>
    <row r="5" spans="1:17" ht="15" customHeight="1" x14ac:dyDescent="0.25">
      <c r="A5" s="7" t="s">
        <v>22</v>
      </c>
      <c r="B5" s="13">
        <v>0.58211611320198731</v>
      </c>
      <c r="D5" s="1" t="s">
        <v>70</v>
      </c>
      <c r="K5" s="20" t="s">
        <v>32</v>
      </c>
      <c r="L5" s="58">
        <v>15.044499731142448</v>
      </c>
      <c r="M5" s="21">
        <v>54</v>
      </c>
      <c r="N5" s="17" t="e">
        <v>#N/A</v>
      </c>
      <c r="O5" s="57" t="e">
        <v>#N/A</v>
      </c>
      <c r="P5" s="57" t="e">
        <v>#N/A</v>
      </c>
      <c r="Q5" s="67" t="e">
        <v>#N/A</v>
      </c>
    </row>
    <row r="6" spans="1:17" ht="15" customHeight="1" thickBot="1" x14ac:dyDescent="0.3">
      <c r="A6" s="7" t="s">
        <v>33</v>
      </c>
      <c r="B6" s="13">
        <v>0.54342316072068986</v>
      </c>
      <c r="D6" s="1" t="s">
        <v>71</v>
      </c>
      <c r="K6" s="3" t="s">
        <v>34</v>
      </c>
      <c r="L6" s="62">
        <v>132901.55831788955</v>
      </c>
      <c r="M6" s="63">
        <v>95406.085644843872</v>
      </c>
      <c r="N6" s="64" t="e">
        <v>#N/A</v>
      </c>
      <c r="O6" s="65" t="e">
        <v>#N/A</v>
      </c>
      <c r="P6" s="65" t="e">
        <v>#N/A</v>
      </c>
      <c r="Q6" s="68" t="e">
        <v>#N/A</v>
      </c>
    </row>
    <row r="7" spans="1:17" ht="15" customHeight="1" x14ac:dyDescent="0.25">
      <c r="A7" s="7" t="s">
        <v>35</v>
      </c>
      <c r="B7" s="13">
        <v>42.033074641208501</v>
      </c>
      <c r="K7" s="22"/>
      <c r="L7" s="23"/>
      <c r="M7" s="23"/>
      <c r="N7" s="14"/>
    </row>
    <row r="8" spans="1:17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7" ht="15" customHeight="1" x14ac:dyDescent="0.25">
      <c r="K9" s="26" t="s">
        <v>38</v>
      </c>
      <c r="L9" s="23">
        <v>2.0048792881880577</v>
      </c>
      <c r="M9" s="23"/>
      <c r="N9" s="14"/>
    </row>
    <row r="10" spans="1:17" ht="15" customHeight="1" thickBot="1" x14ac:dyDescent="0.3">
      <c r="A10" s="1" t="s">
        <v>39</v>
      </c>
      <c r="K10" s="22" t="s">
        <v>40</v>
      </c>
      <c r="L10" s="23">
        <v>435.41186905953623</v>
      </c>
      <c r="M10" s="23"/>
      <c r="N10" s="14"/>
    </row>
    <row r="11" spans="1:17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111.32864918948468</v>
      </c>
      <c r="M11" s="23"/>
      <c r="N11" s="14"/>
    </row>
    <row r="12" spans="1:17" ht="15" customHeight="1" x14ac:dyDescent="0.25">
      <c r="A12" s="7" t="s">
        <v>47</v>
      </c>
      <c r="B12" s="7">
        <v>5</v>
      </c>
      <c r="C12" s="13">
        <v>132901.55831788955</v>
      </c>
      <c r="D12" s="13">
        <v>26580.311663577908</v>
      </c>
      <c r="E12" s="13">
        <v>15.044499731142448</v>
      </c>
      <c r="F12" s="13">
        <v>3.0580927983726626E-9</v>
      </c>
      <c r="K12" s="22" t="s">
        <v>48</v>
      </c>
      <c r="L12" s="23">
        <v>7.7907086522911338E-3</v>
      </c>
    </row>
    <row r="13" spans="1:17" ht="15" customHeight="1" x14ac:dyDescent="0.25">
      <c r="A13" s="7" t="s">
        <v>49</v>
      </c>
      <c r="B13" s="7">
        <v>54</v>
      </c>
      <c r="C13" s="13">
        <v>95406.085644843872</v>
      </c>
      <c r="D13" s="13">
        <v>1766.7793637934051</v>
      </c>
      <c r="E13" s="13"/>
      <c r="F13" s="13"/>
      <c r="K13" s="22" t="s">
        <v>58</v>
      </c>
      <c r="L13" s="23">
        <v>1.4111252498087596</v>
      </c>
    </row>
    <row r="14" spans="1:17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  <c r="K14" s="22" t="s">
        <v>61</v>
      </c>
      <c r="L14" s="23">
        <v>2.7185814457798849</v>
      </c>
    </row>
    <row r="15" spans="1:17" ht="15" customHeight="1" thickBot="1" x14ac:dyDescent="0.3">
      <c r="K15" s="22" t="s">
        <v>62</v>
      </c>
      <c r="L15" s="23">
        <v>0.13133520244649774</v>
      </c>
    </row>
    <row r="16" spans="1:17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1060.8411231541961</v>
      </c>
      <c r="C17" s="13">
        <v>217.17610213483067</v>
      </c>
      <c r="D17" s="13">
        <v>4.8847046830944043</v>
      </c>
      <c r="E17" s="13">
        <v>9.628101874718505E-6</v>
      </c>
      <c r="F17" s="13">
        <v>625.42925409465988</v>
      </c>
      <c r="G17" s="13">
        <v>1496.2529922137323</v>
      </c>
      <c r="H17" s="13">
        <v>625.42925409465988</v>
      </c>
      <c r="I17" s="13">
        <v>1496.2529922137323</v>
      </c>
    </row>
    <row r="18" spans="1:9" ht="15" customHeight="1" x14ac:dyDescent="0.25">
      <c r="A18" s="7" t="s">
        <v>3</v>
      </c>
      <c r="B18" s="13">
        <v>-17.1578912693289</v>
      </c>
      <c r="C18" s="13">
        <v>55.528853954144921</v>
      </c>
      <c r="D18" s="13">
        <v>-0.30899055261428027</v>
      </c>
      <c r="E18" s="13">
        <v>0.75851775370733021</v>
      </c>
      <c r="F18" s="13">
        <v>-128.48654045881358</v>
      </c>
      <c r="G18" s="13">
        <v>94.170757920155779</v>
      </c>
      <c r="H18" s="13">
        <v>-128.48654045881358</v>
      </c>
      <c r="I18" s="13">
        <v>94.170757920155779</v>
      </c>
    </row>
    <row r="19" spans="1:9" ht="15" customHeight="1" x14ac:dyDescent="0.25">
      <c r="A19" s="7" t="s">
        <v>6</v>
      </c>
      <c r="B19" s="13">
        <v>1.1671286142218384E-2</v>
      </c>
      <c r="C19" s="13">
        <v>3.8858741761615551E-3</v>
      </c>
      <c r="D19" s="13">
        <v>3.0035162264948103</v>
      </c>
      <c r="E19" s="13">
        <v>4.0386848954380534E-3</v>
      </c>
      <c r="F19" s="13">
        <v>3.8805774899272503E-3</v>
      </c>
      <c r="G19" s="13">
        <v>1.9461994794509517E-2</v>
      </c>
      <c r="H19" s="13">
        <v>3.8805774899272503E-3</v>
      </c>
      <c r="I19" s="13">
        <v>1.9461994794509517E-2</v>
      </c>
    </row>
    <row r="20" spans="1:9" ht="15" customHeight="1" x14ac:dyDescent="0.25">
      <c r="A20" s="7" t="s">
        <v>7</v>
      </c>
      <c r="B20" s="13">
        <v>4.572834064364069</v>
      </c>
      <c r="C20" s="13">
        <v>0.70384549240572336</v>
      </c>
      <c r="D20" s="13">
        <v>6.4969288198951958</v>
      </c>
      <c r="E20" s="13">
        <v>2.6970093056894388E-8</v>
      </c>
      <c r="F20" s="13">
        <v>3.1617088145553094</v>
      </c>
      <c r="G20" s="13">
        <v>5.9839593141728287</v>
      </c>
      <c r="H20" s="13">
        <v>3.1617088145553094</v>
      </c>
      <c r="I20" s="13">
        <v>5.9839593141728287</v>
      </c>
    </row>
    <row r="21" spans="1:9" ht="15" customHeight="1" x14ac:dyDescent="0.25">
      <c r="A21" s="7" t="s">
        <v>8</v>
      </c>
      <c r="B21" s="13">
        <v>-3.4729831868498513</v>
      </c>
      <c r="C21" s="13">
        <v>1.3559826079289028</v>
      </c>
      <c r="D21" s="13">
        <v>-2.5612298908128381</v>
      </c>
      <c r="E21" s="13">
        <v>1.3256672398533039E-2</v>
      </c>
      <c r="F21" s="13">
        <v>-6.1915646326297367</v>
      </c>
      <c r="G21" s="13">
        <v>-0.75440174106996638</v>
      </c>
      <c r="H21" s="13">
        <v>-6.1915646326297367</v>
      </c>
      <c r="I21" s="13">
        <v>-0.75440174106996638</v>
      </c>
    </row>
    <row r="22" spans="1:9" ht="15" customHeight="1" thickBot="1" x14ac:dyDescent="0.3">
      <c r="A22" s="24" t="s">
        <v>9</v>
      </c>
      <c r="B22" s="28">
        <v>-0.10490901983334101</v>
      </c>
      <c r="C22" s="28">
        <v>6.550778554114052E-2</v>
      </c>
      <c r="D22" s="28">
        <v>-1.6014740685663316</v>
      </c>
      <c r="E22" s="28">
        <v>0.11510644860242573</v>
      </c>
      <c r="F22" s="28">
        <v>-0.23624422227983877</v>
      </c>
      <c r="G22" s="28">
        <v>2.6426182613156726E-2</v>
      </c>
      <c r="H22" s="28">
        <v>-0.23624422227983877</v>
      </c>
      <c r="I22" s="28">
        <v>2.6426182613156726E-2</v>
      </c>
    </row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/>
  <dimension ref="A1:P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6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6" ht="15" customHeight="1" thickBot="1" x14ac:dyDescent="0.3">
      <c r="K2" s="3" t="s">
        <v>77</v>
      </c>
      <c r="L2" s="59">
        <v>-3.5119743049332319</v>
      </c>
      <c r="M2" s="60">
        <v>4.4011815617036536</v>
      </c>
      <c r="N2" s="60">
        <v>1.1400562656375924E-2</v>
      </c>
      <c r="O2" s="61">
        <v>14.183702871948162</v>
      </c>
      <c r="P2" s="66">
        <v>959.48110015185125</v>
      </c>
    </row>
    <row r="3" spans="1:16" ht="15" customHeight="1" x14ac:dyDescent="0.25">
      <c r="A3" s="18" t="s">
        <v>28</v>
      </c>
      <c r="B3" s="19"/>
      <c r="D3" s="1" t="s">
        <v>68</v>
      </c>
      <c r="K3" s="20" t="s">
        <v>78</v>
      </c>
      <c r="L3" s="58">
        <v>1.3749141278314603</v>
      </c>
      <c r="M3" s="17">
        <v>0.70546227615384782</v>
      </c>
      <c r="N3" s="17">
        <v>3.9370313030385618E-3</v>
      </c>
      <c r="O3" s="57">
        <v>52.699874546602715</v>
      </c>
      <c r="P3" s="67">
        <v>210.68337979102802</v>
      </c>
    </row>
    <row r="4" spans="1:16" ht="15" customHeight="1" x14ac:dyDescent="0.25">
      <c r="A4" s="7" t="s">
        <v>30</v>
      </c>
      <c r="B4" s="13">
        <v>0.74984585191554842</v>
      </c>
      <c r="D4" s="1" t="s">
        <v>69</v>
      </c>
      <c r="K4" s="3" t="s">
        <v>31</v>
      </c>
      <c r="L4" s="58">
        <v>0.56226880163495463</v>
      </c>
      <c r="M4" s="17">
        <v>42.626790250372196</v>
      </c>
      <c r="N4" s="17" t="e">
        <v>#N/A</v>
      </c>
      <c r="O4" s="57" t="e">
        <v>#N/A</v>
      </c>
      <c r="P4" s="67" t="e">
        <v>#N/A</v>
      </c>
    </row>
    <row r="5" spans="1:16" ht="15" customHeight="1" x14ac:dyDescent="0.25">
      <c r="A5" s="7" t="s">
        <v>22</v>
      </c>
      <c r="B5" s="13">
        <v>0.56226880163495463</v>
      </c>
      <c r="D5" s="1" t="s">
        <v>70</v>
      </c>
      <c r="K5" s="20" t="s">
        <v>32</v>
      </c>
      <c r="L5" s="58">
        <v>17.661971665161513</v>
      </c>
      <c r="M5" s="21">
        <v>55</v>
      </c>
      <c r="N5" s="17" t="e">
        <v>#N/A</v>
      </c>
      <c r="O5" s="57" t="e">
        <v>#N/A</v>
      </c>
      <c r="P5" s="67" t="e">
        <v>#N/A</v>
      </c>
    </row>
    <row r="6" spans="1:16" ht="15" customHeight="1" thickBot="1" x14ac:dyDescent="0.3">
      <c r="A6" s="7" t="s">
        <v>33</v>
      </c>
      <c r="B6" s="13">
        <v>0.530433805390224</v>
      </c>
      <c r="D6" s="1" t="s">
        <v>71</v>
      </c>
      <c r="K6" s="3" t="s">
        <v>34</v>
      </c>
      <c r="L6" s="62">
        <v>128370.26537502599</v>
      </c>
      <c r="M6" s="63">
        <v>99937.378587707426</v>
      </c>
      <c r="N6" s="64" t="e">
        <v>#N/A</v>
      </c>
      <c r="O6" s="65" t="e">
        <v>#N/A</v>
      </c>
      <c r="P6" s="68" t="e">
        <v>#N/A</v>
      </c>
    </row>
    <row r="7" spans="1:16" ht="15" customHeight="1" x14ac:dyDescent="0.25">
      <c r="A7" s="7" t="s">
        <v>35</v>
      </c>
      <c r="B7" s="13">
        <v>42.626790250372196</v>
      </c>
      <c r="K7" s="22"/>
      <c r="L7" s="23"/>
      <c r="M7" s="23"/>
      <c r="N7" s="14"/>
    </row>
    <row r="8" spans="1:16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6" ht="15" customHeight="1" x14ac:dyDescent="0.25">
      <c r="K9" s="26" t="s">
        <v>38</v>
      </c>
      <c r="L9" s="23">
        <v>2.0040447832891455</v>
      </c>
      <c r="M9" s="23"/>
      <c r="N9" s="14"/>
    </row>
    <row r="10" spans="1:16" ht="15" customHeight="1" thickBot="1" x14ac:dyDescent="0.3">
      <c r="A10" s="1" t="s">
        <v>39</v>
      </c>
      <c r="K10" s="22" t="s">
        <v>40</v>
      </c>
      <c r="L10" s="23">
        <v>422.21892819593546</v>
      </c>
      <c r="M10" s="23"/>
      <c r="N10" s="14"/>
    </row>
    <row r="11" spans="1:16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105.61290866511159</v>
      </c>
      <c r="M11" s="23"/>
      <c r="N11" s="14"/>
    </row>
    <row r="12" spans="1:16" ht="15" customHeight="1" x14ac:dyDescent="0.25">
      <c r="A12" s="7" t="s">
        <v>47</v>
      </c>
      <c r="B12" s="7">
        <v>4</v>
      </c>
      <c r="C12" s="13">
        <v>128370.26537502599</v>
      </c>
      <c r="D12" s="13">
        <v>32092.566343756498</v>
      </c>
      <c r="E12" s="13">
        <v>17.661971665161513</v>
      </c>
      <c r="F12" s="13">
        <v>2.2371712073514482E-9</v>
      </c>
      <c r="K12" s="22" t="s">
        <v>48</v>
      </c>
      <c r="L12" s="23">
        <v>7.8899870445004964E-3</v>
      </c>
    </row>
    <row r="13" spans="1:16" ht="15" customHeight="1" x14ac:dyDescent="0.25">
      <c r="A13" s="7" t="s">
        <v>49</v>
      </c>
      <c r="B13" s="7">
        <v>55</v>
      </c>
      <c r="C13" s="13">
        <v>99937.378587707426</v>
      </c>
      <c r="D13" s="13">
        <v>1817.043247049226</v>
      </c>
      <c r="E13" s="13"/>
      <c r="F13" s="13"/>
      <c r="K13" s="22" t="s">
        <v>58</v>
      </c>
      <c r="L13" s="23">
        <v>1.4137779943334052</v>
      </c>
    </row>
    <row r="14" spans="1:16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  <c r="K14" s="22" t="s">
        <v>61</v>
      </c>
      <c r="L14" s="23">
        <v>2.7553894853511833</v>
      </c>
    </row>
    <row r="15" spans="1:16" ht="15" customHeight="1" thickBot="1" x14ac:dyDescent="0.3"/>
    <row r="16" spans="1:16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959.48110015185125</v>
      </c>
      <c r="C17" s="13">
        <v>210.68337979102802</v>
      </c>
      <c r="D17" s="13">
        <v>4.5541375931197727</v>
      </c>
      <c r="E17" s="13">
        <v>2.959501123386124E-5</v>
      </c>
      <c r="F17" s="13">
        <v>537.26217195591585</v>
      </c>
      <c r="G17" s="13">
        <v>1381.7000283477867</v>
      </c>
      <c r="H17" s="13">
        <v>537.26217195591585</v>
      </c>
      <c r="I17" s="13">
        <v>1381.7000283477867</v>
      </c>
    </row>
    <row r="18" spans="1:9" ht="15" customHeight="1" x14ac:dyDescent="0.25">
      <c r="A18" s="7" t="s">
        <v>3</v>
      </c>
      <c r="B18" s="13">
        <v>14.183702871948162</v>
      </c>
      <c r="C18" s="13">
        <v>52.699874546602715</v>
      </c>
      <c r="D18" s="13">
        <v>0.26914111264924273</v>
      </c>
      <c r="E18" s="13">
        <v>0.78882819939528592</v>
      </c>
      <c r="F18" s="13">
        <v>-91.429205793163433</v>
      </c>
      <c r="G18" s="13">
        <v>119.79661153705975</v>
      </c>
      <c r="H18" s="13">
        <v>-91.429205793163433</v>
      </c>
      <c r="I18" s="13">
        <v>119.79661153705975</v>
      </c>
    </row>
    <row r="19" spans="1:9" ht="15" customHeight="1" x14ac:dyDescent="0.25">
      <c r="A19" s="7" t="s">
        <v>6</v>
      </c>
      <c r="B19" s="13">
        <v>1.1400562656375924E-2</v>
      </c>
      <c r="C19" s="13">
        <v>3.9370313030385618E-3</v>
      </c>
      <c r="D19" s="13">
        <v>2.8957256823376238</v>
      </c>
      <c r="E19" s="13">
        <v>5.417300258678686E-3</v>
      </c>
      <c r="F19" s="13">
        <v>3.5105756118754272E-3</v>
      </c>
      <c r="G19" s="13">
        <v>1.929054970087642E-2</v>
      </c>
      <c r="H19" s="13">
        <v>3.5105756118754272E-3</v>
      </c>
      <c r="I19" s="13">
        <v>1.929054970087642E-2</v>
      </c>
    </row>
    <row r="20" spans="1:9" ht="15" customHeight="1" x14ac:dyDescent="0.25">
      <c r="A20" s="7" t="s">
        <v>7</v>
      </c>
      <c r="B20" s="13">
        <v>4.4011815617036536</v>
      </c>
      <c r="C20" s="13">
        <v>0.70546227615384782</v>
      </c>
      <c r="D20" s="13">
        <v>6.2387199294322579</v>
      </c>
      <c r="E20" s="13">
        <v>6.6039302353246882E-8</v>
      </c>
      <c r="F20" s="13">
        <v>2.9874035673702481</v>
      </c>
      <c r="G20" s="13">
        <v>5.8149595560370591</v>
      </c>
      <c r="H20" s="13">
        <v>2.9874035673702481</v>
      </c>
      <c r="I20" s="13">
        <v>5.8149595560370591</v>
      </c>
    </row>
    <row r="21" spans="1:9" ht="15" customHeight="1" thickBot="1" x14ac:dyDescent="0.3">
      <c r="A21" s="24" t="s">
        <v>8</v>
      </c>
      <c r="B21" s="28">
        <v>-3.5119743049332319</v>
      </c>
      <c r="C21" s="28">
        <v>1.3749141278314603</v>
      </c>
      <c r="D21" s="28">
        <v>-2.5543226546609001</v>
      </c>
      <c r="E21" s="28">
        <v>1.3438780693586356E-2</v>
      </c>
      <c r="F21" s="28">
        <v>-6.2673637902844153</v>
      </c>
      <c r="G21" s="28">
        <v>-0.7565848195820486</v>
      </c>
      <c r="H21" s="28">
        <v>-6.2673637902844153</v>
      </c>
      <c r="I21" s="28">
        <v>-0.7565848195820486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/>
  <dimension ref="A1:O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5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5" ht="15" customHeight="1" thickBot="1" x14ac:dyDescent="0.3">
      <c r="K2" s="3" t="s">
        <v>74</v>
      </c>
      <c r="L2" s="59">
        <v>3.9967644949382644</v>
      </c>
      <c r="M2" s="60">
        <v>1.2855982422819897E-2</v>
      </c>
      <c r="N2" s="60">
        <v>79.249992981999895</v>
      </c>
      <c r="O2" s="66">
        <v>584.48047267601601</v>
      </c>
    </row>
    <row r="3" spans="1:15" ht="15" customHeight="1" x14ac:dyDescent="0.25">
      <c r="A3" s="18" t="s">
        <v>28</v>
      </c>
      <c r="B3" s="19"/>
      <c r="D3" s="1" t="s">
        <v>68</v>
      </c>
      <c r="K3" s="20" t="s">
        <v>75</v>
      </c>
      <c r="L3" s="58">
        <v>0.72057897955620065</v>
      </c>
      <c r="M3" s="17">
        <v>4.0832182917827659E-3</v>
      </c>
      <c r="N3" s="17">
        <v>48.356753534171645</v>
      </c>
      <c r="O3" s="67">
        <v>158.38849901143297</v>
      </c>
    </row>
    <row r="4" spans="1:15" ht="15" customHeight="1" x14ac:dyDescent="0.25">
      <c r="A4" s="7" t="s">
        <v>30</v>
      </c>
      <c r="B4" s="13">
        <v>0.71438185324213133</v>
      </c>
      <c r="D4" s="1" t="s">
        <v>69</v>
      </c>
      <c r="K4" s="3" t="s">
        <v>31</v>
      </c>
      <c r="L4" s="58">
        <v>0.51034143224166206</v>
      </c>
      <c r="M4" s="17">
        <v>44.679971933556978</v>
      </c>
      <c r="N4" s="17" t="e">
        <v>#N/A</v>
      </c>
      <c r="O4" s="67" t="e">
        <v>#N/A</v>
      </c>
    </row>
    <row r="5" spans="1:15" ht="15" customHeight="1" x14ac:dyDescent="0.25">
      <c r="A5" s="7" t="s">
        <v>22</v>
      </c>
      <c r="B5" s="13">
        <v>0.51034143224166206</v>
      </c>
      <c r="D5" s="1" t="s">
        <v>70</v>
      </c>
      <c r="K5" s="20" t="s">
        <v>32</v>
      </c>
      <c r="L5" s="58">
        <v>19.455134718577881</v>
      </c>
      <c r="M5" s="21">
        <v>56</v>
      </c>
      <c r="N5" s="17" t="e">
        <v>#N/A</v>
      </c>
      <c r="O5" s="67" t="e">
        <v>#N/A</v>
      </c>
    </row>
    <row r="6" spans="1:15" ht="15" customHeight="1" thickBot="1" x14ac:dyDescent="0.3">
      <c r="A6" s="7" t="s">
        <v>33</v>
      </c>
      <c r="B6" s="13">
        <v>0.48410972325460833</v>
      </c>
      <c r="D6" s="1" t="s">
        <v>71</v>
      </c>
      <c r="K6" s="3" t="s">
        <v>34</v>
      </c>
      <c r="L6" s="62">
        <v>116514.85001166083</v>
      </c>
      <c r="M6" s="63">
        <v>111792.79395107258</v>
      </c>
      <c r="N6" s="64" t="e">
        <v>#N/A</v>
      </c>
      <c r="O6" s="68" t="e">
        <v>#N/A</v>
      </c>
    </row>
    <row r="7" spans="1:15" ht="15" customHeight="1" x14ac:dyDescent="0.25">
      <c r="A7" s="7" t="s">
        <v>35</v>
      </c>
      <c r="B7" s="13">
        <v>44.679971933556978</v>
      </c>
      <c r="K7" s="22"/>
      <c r="L7" s="23"/>
      <c r="M7" s="23"/>
      <c r="N7" s="14"/>
    </row>
    <row r="8" spans="1:15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5" ht="15" customHeight="1" x14ac:dyDescent="0.25">
      <c r="K9" s="26" t="s">
        <v>38</v>
      </c>
      <c r="L9" s="23">
        <v>2.0032407188478727</v>
      </c>
      <c r="M9" s="23"/>
      <c r="N9" s="14"/>
    </row>
    <row r="10" spans="1:15" ht="15" customHeight="1" thickBot="1" x14ac:dyDescent="0.3">
      <c r="A10" s="1" t="s">
        <v>39</v>
      </c>
      <c r="K10" s="22" t="s">
        <v>40</v>
      </c>
      <c r="L10" s="23">
        <v>317.29029061689857</v>
      </c>
      <c r="M10" s="23"/>
      <c r="N10" s="14"/>
    </row>
    <row r="11" spans="1:15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96.870217710943407</v>
      </c>
      <c r="M11" s="23"/>
      <c r="N11" s="14"/>
    </row>
    <row r="12" spans="1:15" ht="15" customHeight="1" x14ac:dyDescent="0.25">
      <c r="A12" s="7" t="s">
        <v>47</v>
      </c>
      <c r="B12" s="7">
        <v>3</v>
      </c>
      <c r="C12" s="13">
        <v>116514.85001166083</v>
      </c>
      <c r="D12" s="13">
        <v>38838.28333722028</v>
      </c>
      <c r="E12" s="13">
        <v>19.455134718577881</v>
      </c>
      <c r="F12" s="13">
        <v>9.114735756686523E-9</v>
      </c>
      <c r="K12" s="22" t="s">
        <v>48</v>
      </c>
      <c r="L12" s="23">
        <v>8.1796691460436916E-3</v>
      </c>
    </row>
    <row r="13" spans="1:15" ht="15" customHeight="1" x14ac:dyDescent="0.25">
      <c r="A13" s="7" t="s">
        <v>49</v>
      </c>
      <c r="B13" s="7">
        <v>56</v>
      </c>
      <c r="C13" s="13">
        <v>111792.79395107258</v>
      </c>
      <c r="D13" s="13">
        <v>1996.299891983439</v>
      </c>
      <c r="E13" s="13"/>
      <c r="F13" s="13"/>
      <c r="K13" s="22" t="s">
        <v>58</v>
      </c>
      <c r="L13" s="23">
        <v>1.4434931529928299</v>
      </c>
    </row>
    <row r="14" spans="1:15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</row>
    <row r="15" spans="1:15" ht="15" customHeight="1" thickBot="1" x14ac:dyDescent="0.3"/>
    <row r="16" spans="1:15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584.48047267601601</v>
      </c>
      <c r="C17" s="13">
        <v>158.38849901143297</v>
      </c>
      <c r="D17" s="13">
        <v>3.6901699070576228</v>
      </c>
      <c r="E17" s="13">
        <v>5.0891465260151456E-4</v>
      </c>
      <c r="F17" s="13">
        <v>267.19018205911743</v>
      </c>
      <c r="G17" s="13">
        <v>901.77076329291458</v>
      </c>
      <c r="H17" s="13">
        <v>267.19018205911743</v>
      </c>
      <c r="I17" s="13">
        <v>901.77076329291458</v>
      </c>
    </row>
    <row r="18" spans="1:9" ht="15" customHeight="1" x14ac:dyDescent="0.25">
      <c r="A18" s="7" t="s">
        <v>3</v>
      </c>
      <c r="B18" s="13">
        <v>79.249992981999895</v>
      </c>
      <c r="C18" s="13">
        <v>48.356753534171645</v>
      </c>
      <c r="D18" s="13">
        <v>1.6388609075255087</v>
      </c>
      <c r="E18" s="13">
        <v>0.10684908797911298</v>
      </c>
      <c r="F18" s="13">
        <v>-17.620224728943512</v>
      </c>
      <c r="G18" s="13">
        <v>176.12021069294332</v>
      </c>
      <c r="H18" s="13">
        <v>-17.620224728943512</v>
      </c>
      <c r="I18" s="13">
        <v>176.12021069294332</v>
      </c>
    </row>
    <row r="19" spans="1:9" ht="15" customHeight="1" x14ac:dyDescent="0.25">
      <c r="A19" s="7" t="s">
        <v>6</v>
      </c>
      <c r="B19" s="13">
        <v>1.2855982422819897E-2</v>
      </c>
      <c r="C19" s="13">
        <v>4.0832182917827659E-3</v>
      </c>
      <c r="D19" s="13">
        <v>3.1484925625190789</v>
      </c>
      <c r="E19" s="13">
        <v>2.6311330114056047E-3</v>
      </c>
      <c r="F19" s="13">
        <v>4.6763132767762058E-3</v>
      </c>
      <c r="G19" s="13">
        <v>2.1035651568863591E-2</v>
      </c>
      <c r="H19" s="13">
        <v>4.6763132767762058E-3</v>
      </c>
      <c r="I19" s="13">
        <v>2.1035651568863591E-2</v>
      </c>
    </row>
    <row r="20" spans="1:9" ht="15" customHeight="1" thickBot="1" x14ac:dyDescent="0.3">
      <c r="A20" s="24" t="s">
        <v>7</v>
      </c>
      <c r="B20" s="28">
        <v>3.9967644949382644</v>
      </c>
      <c r="C20" s="28">
        <v>0.72057897955620065</v>
      </c>
      <c r="D20" s="28">
        <v>5.5466015639255017</v>
      </c>
      <c r="E20" s="28">
        <v>8.2029793865177093E-7</v>
      </c>
      <c r="F20" s="28">
        <v>2.5532713419454343</v>
      </c>
      <c r="G20" s="28">
        <v>5.4402576479310945</v>
      </c>
      <c r="H20" s="28">
        <v>2.5532713419454343</v>
      </c>
      <c r="I20" s="28">
        <v>5.4402576479310945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/>
  <dimension ref="A1:N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4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4" ht="15" customHeight="1" thickBot="1" x14ac:dyDescent="0.3">
      <c r="A2" s="3" t="s">
        <v>130</v>
      </c>
      <c r="K2" s="3" t="s">
        <v>27</v>
      </c>
      <c r="L2" s="59">
        <v>1.467424113382944E-2</v>
      </c>
      <c r="M2" s="60">
        <v>193.41980339057184</v>
      </c>
      <c r="N2" s="69">
        <v>252.31928588921946</v>
      </c>
    </row>
    <row r="3" spans="1:14" ht="15" customHeight="1" x14ac:dyDescent="0.25">
      <c r="A3" s="18" t="s">
        <v>28</v>
      </c>
      <c r="B3" s="19"/>
      <c r="D3" s="1" t="s">
        <v>68</v>
      </c>
      <c r="K3" s="20" t="s">
        <v>29</v>
      </c>
      <c r="L3" s="58">
        <v>5.0214921634264874E-3</v>
      </c>
      <c r="M3" s="17">
        <v>53.986232583541153</v>
      </c>
      <c r="N3" s="70">
        <v>180.90893611133842</v>
      </c>
    </row>
    <row r="4" spans="1:14" ht="15" customHeight="1" x14ac:dyDescent="0.25">
      <c r="A4" s="7" t="s">
        <v>30</v>
      </c>
      <c r="B4" s="13">
        <v>0.4912607274545463</v>
      </c>
      <c r="D4" s="1" t="s">
        <v>69</v>
      </c>
      <c r="K4" s="3" t="s">
        <v>31</v>
      </c>
      <c r="L4" s="58">
        <v>0.24133710233917</v>
      </c>
      <c r="M4" s="17">
        <v>55.124824656901289</v>
      </c>
      <c r="N4" s="70" t="e">
        <v>#N/A</v>
      </c>
    </row>
    <row r="5" spans="1:14" ht="15" customHeight="1" x14ac:dyDescent="0.25">
      <c r="A5" s="7" t="s">
        <v>22</v>
      </c>
      <c r="B5" s="13">
        <v>0.24133710233917</v>
      </c>
      <c r="D5" s="1" t="s">
        <v>70</v>
      </c>
      <c r="K5" s="20" t="s">
        <v>32</v>
      </c>
      <c r="L5" s="58">
        <v>9.0660917225206017</v>
      </c>
      <c r="M5" s="21">
        <v>57</v>
      </c>
      <c r="N5" s="70" t="e">
        <v>#N/A</v>
      </c>
    </row>
    <row r="6" spans="1:14" ht="15" customHeight="1" thickBot="1" x14ac:dyDescent="0.3">
      <c r="A6" s="7" t="s">
        <v>33</v>
      </c>
      <c r="B6" s="13">
        <v>0.21471735154405314</v>
      </c>
      <c r="D6" s="1" t="s">
        <v>71</v>
      </c>
      <c r="K6" s="3" t="s">
        <v>34</v>
      </c>
      <c r="L6" s="62">
        <v>55099.105235848983</v>
      </c>
      <c r="M6" s="63">
        <v>173208.53872688444</v>
      </c>
      <c r="N6" s="71" t="e">
        <v>#N/A</v>
      </c>
    </row>
    <row r="7" spans="1:14" ht="15" customHeight="1" x14ac:dyDescent="0.25">
      <c r="A7" s="7" t="s">
        <v>35</v>
      </c>
      <c r="B7" s="13">
        <v>55.124824656901289</v>
      </c>
      <c r="K7" s="22"/>
      <c r="L7" s="23"/>
      <c r="M7" s="23"/>
      <c r="N7" s="14"/>
    </row>
    <row r="8" spans="1:14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4" ht="15" customHeight="1" x14ac:dyDescent="0.25">
      <c r="K9" s="26" t="s">
        <v>38</v>
      </c>
      <c r="L9" s="23">
        <v>2.0024654592910065</v>
      </c>
      <c r="M9" s="23"/>
      <c r="N9" s="14"/>
    </row>
    <row r="10" spans="1:14" ht="15" customHeight="1" thickBot="1" x14ac:dyDescent="0.3">
      <c r="A10" s="1" t="s">
        <v>39</v>
      </c>
      <c r="K10" s="22" t="s">
        <v>40</v>
      </c>
      <c r="L10" s="23">
        <v>362.26389584003863</v>
      </c>
      <c r="M10" s="23"/>
      <c r="N10" s="14"/>
    </row>
    <row r="11" spans="1:14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108.10556602579183</v>
      </c>
      <c r="M11" s="23"/>
      <c r="N11" s="14"/>
    </row>
    <row r="12" spans="1:14" ht="15" customHeight="1" x14ac:dyDescent="0.25">
      <c r="A12" s="7" t="s">
        <v>47</v>
      </c>
      <c r="B12" s="7">
        <v>2</v>
      </c>
      <c r="C12" s="13">
        <v>55099.105235848983</v>
      </c>
      <c r="D12" s="13">
        <v>27549.552617924492</v>
      </c>
      <c r="E12" s="13">
        <v>9.0660917225206017</v>
      </c>
      <c r="F12" s="13">
        <v>3.8141001753236439E-4</v>
      </c>
      <c r="K12" s="22" t="s">
        <v>48</v>
      </c>
      <c r="L12" s="23">
        <v>1.005536461136201E-2</v>
      </c>
    </row>
    <row r="13" spans="1:14" ht="15" customHeight="1" x14ac:dyDescent="0.25">
      <c r="A13" s="7" t="s">
        <v>49</v>
      </c>
      <c r="B13" s="7">
        <v>57</v>
      </c>
      <c r="C13" s="13">
        <v>173208.53872688444</v>
      </c>
      <c r="D13" s="13">
        <v>3038.7462934541127</v>
      </c>
      <c r="E13" s="13"/>
      <c r="F13" s="13"/>
    </row>
    <row r="14" spans="1:14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</row>
    <row r="15" spans="1:14" ht="15" customHeight="1" thickBot="1" x14ac:dyDescent="0.3"/>
    <row r="16" spans="1:14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252.31928588921946</v>
      </c>
      <c r="C17" s="13">
        <v>180.90893611133842</v>
      </c>
      <c r="D17" s="13">
        <v>1.3947309144194642</v>
      </c>
      <c r="E17" s="13">
        <v>0.16850888207604994</v>
      </c>
      <c r="F17" s="13">
        <v>-109.94460995081917</v>
      </c>
      <c r="G17" s="13">
        <v>614.58318172925806</v>
      </c>
      <c r="H17" s="13">
        <v>-109.94460995081917</v>
      </c>
      <c r="I17" s="13">
        <v>614.58318172925806</v>
      </c>
    </row>
    <row r="18" spans="1:9" ht="15" customHeight="1" x14ac:dyDescent="0.25">
      <c r="A18" s="7" t="s">
        <v>3</v>
      </c>
      <c r="B18" s="13">
        <v>193.41980339057184</v>
      </c>
      <c r="C18" s="13">
        <v>53.986232583541153</v>
      </c>
      <c r="D18" s="13">
        <v>3.5827616437443344</v>
      </c>
      <c r="E18" s="13">
        <v>7.0448711582584821E-4</v>
      </c>
      <c r="F18" s="13">
        <v>85.314237364780013</v>
      </c>
      <c r="G18" s="13">
        <v>301.52536941636367</v>
      </c>
      <c r="H18" s="13">
        <v>85.314237364780013</v>
      </c>
      <c r="I18" s="13">
        <v>301.52536941636367</v>
      </c>
    </row>
    <row r="19" spans="1:9" ht="15" customHeight="1" thickBot="1" x14ac:dyDescent="0.3">
      <c r="A19" s="24" t="s">
        <v>6</v>
      </c>
      <c r="B19" s="28">
        <v>1.467424113382944E-2</v>
      </c>
      <c r="C19" s="28">
        <v>5.0214921634264874E-3</v>
      </c>
      <c r="D19" s="28">
        <v>2.9222869729256455</v>
      </c>
      <c r="E19" s="28">
        <v>4.9740637373527153E-3</v>
      </c>
      <c r="F19" s="28">
        <v>4.6188765224674296E-3</v>
      </c>
      <c r="G19" s="28">
        <v>2.4729605745191452E-2</v>
      </c>
      <c r="H19" s="28">
        <v>4.6188765224674296E-3</v>
      </c>
      <c r="I19" s="28">
        <v>2.4729605745191452E-2</v>
      </c>
    </row>
    <row r="20" spans="1:9" ht="15" customHeight="1" x14ac:dyDescent="0.25"/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/>
  <dimension ref="A1:O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5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5" ht="15" customHeight="1" thickBot="1" x14ac:dyDescent="0.3">
      <c r="K2" s="3" t="s">
        <v>74</v>
      </c>
      <c r="L2" s="59">
        <v>3.2717922577572521E-2</v>
      </c>
      <c r="M2" s="60">
        <v>-4.236342341975087</v>
      </c>
      <c r="N2" s="60">
        <v>106.85619974436376</v>
      </c>
      <c r="O2" s="66">
        <v>933.20705086163355</v>
      </c>
    </row>
    <row r="3" spans="1:15" ht="15" customHeight="1" x14ac:dyDescent="0.25">
      <c r="A3" s="18" t="s">
        <v>28</v>
      </c>
      <c r="B3" s="19"/>
      <c r="D3" s="1" t="s">
        <v>68</v>
      </c>
      <c r="K3" s="20" t="s">
        <v>75</v>
      </c>
      <c r="L3" s="58">
        <v>8.9743155091216428E-2</v>
      </c>
      <c r="M3" s="17">
        <v>1.6226517411586556</v>
      </c>
      <c r="N3" s="17">
        <v>61.722648056525777</v>
      </c>
      <c r="O3" s="67">
        <v>272.4132658217157</v>
      </c>
    </row>
    <row r="4" spans="1:15" ht="15" customHeight="1" x14ac:dyDescent="0.25">
      <c r="A4" s="7" t="s">
        <v>30</v>
      </c>
      <c r="B4" s="13">
        <v>0.47316601796715924</v>
      </c>
      <c r="D4" s="1" t="s">
        <v>69</v>
      </c>
      <c r="K4" s="3" t="s">
        <v>31</v>
      </c>
      <c r="L4" s="58">
        <v>0.22388608055889805</v>
      </c>
      <c r="M4" s="17">
        <v>56.250831802465804</v>
      </c>
      <c r="N4" s="17" t="e">
        <v>#N/A</v>
      </c>
      <c r="O4" s="67" t="e">
        <v>#N/A</v>
      </c>
    </row>
    <row r="5" spans="1:15" ht="15" customHeight="1" x14ac:dyDescent="0.25">
      <c r="A5" s="7" t="s">
        <v>22</v>
      </c>
      <c r="B5" s="13">
        <v>0.22388608055889805</v>
      </c>
      <c r="D5" s="1" t="s">
        <v>70</v>
      </c>
      <c r="K5" s="20" t="s">
        <v>32</v>
      </c>
      <c r="L5" s="58">
        <v>5.3847853161929837</v>
      </c>
      <c r="M5" s="21">
        <v>56</v>
      </c>
      <c r="N5" s="17" t="e">
        <v>#N/A</v>
      </c>
      <c r="O5" s="67" t="e">
        <v>#N/A</v>
      </c>
    </row>
    <row r="6" spans="1:15" ht="15" customHeight="1" thickBot="1" x14ac:dyDescent="0.3">
      <c r="A6" s="7" t="s">
        <v>33</v>
      </c>
      <c r="B6" s="13">
        <v>0.18230854916026751</v>
      </c>
      <c r="D6" s="1" t="s">
        <v>71</v>
      </c>
      <c r="K6" s="3" t="s">
        <v>34</v>
      </c>
      <c r="L6" s="62">
        <v>51114.903568452748</v>
      </c>
      <c r="M6" s="63">
        <v>177192.74039428067</v>
      </c>
      <c r="N6" s="64" t="e">
        <v>#N/A</v>
      </c>
      <c r="O6" s="68" t="e">
        <v>#N/A</v>
      </c>
    </row>
    <row r="7" spans="1:15" ht="15" customHeight="1" x14ac:dyDescent="0.25">
      <c r="A7" s="7" t="s">
        <v>35</v>
      </c>
      <c r="B7" s="13">
        <v>56.250831802465804</v>
      </c>
      <c r="K7" s="22"/>
      <c r="L7" s="23"/>
      <c r="M7" s="23"/>
      <c r="N7" s="14"/>
    </row>
    <row r="8" spans="1:15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5" ht="15" customHeight="1" x14ac:dyDescent="0.25">
      <c r="K9" s="26" t="s">
        <v>38</v>
      </c>
      <c r="L9" s="23">
        <v>2.0032407188478727</v>
      </c>
      <c r="M9" s="23"/>
      <c r="N9" s="14"/>
    </row>
    <row r="10" spans="1:15" ht="15" customHeight="1" thickBot="1" x14ac:dyDescent="0.3">
      <c r="A10" s="1" t="s">
        <v>39</v>
      </c>
      <c r="K10" s="22" t="s">
        <v>40</v>
      </c>
      <c r="L10" s="23">
        <v>545.70934644839042</v>
      </c>
      <c r="M10" s="23"/>
      <c r="N10" s="14"/>
    </row>
    <row r="11" spans="1:15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123.64532186194896</v>
      </c>
      <c r="M11" s="23"/>
      <c r="N11" s="14"/>
    </row>
    <row r="12" spans="1:15" ht="15" customHeight="1" x14ac:dyDescent="0.25">
      <c r="A12" s="7" t="s">
        <v>47</v>
      </c>
      <c r="B12" s="7">
        <v>3</v>
      </c>
      <c r="C12" s="13">
        <v>51114.903568452748</v>
      </c>
      <c r="D12" s="13">
        <v>17038.301189484249</v>
      </c>
      <c r="E12" s="13">
        <v>5.3847853161929837</v>
      </c>
      <c r="F12" s="13">
        <v>2.5043359601323555E-3</v>
      </c>
      <c r="K12" s="22" t="s">
        <v>48</v>
      </c>
      <c r="L12" s="23">
        <v>3.2505620403984175</v>
      </c>
    </row>
    <row r="13" spans="1:15" ht="15" customHeight="1" x14ac:dyDescent="0.25">
      <c r="A13" s="7" t="s">
        <v>49</v>
      </c>
      <c r="B13" s="7">
        <v>56</v>
      </c>
      <c r="C13" s="13">
        <v>177192.74039428067</v>
      </c>
      <c r="D13" s="13">
        <v>3164.1560784692979</v>
      </c>
      <c r="E13" s="13"/>
      <c r="F13" s="13"/>
      <c r="K13" s="22" t="s">
        <v>58</v>
      </c>
      <c r="L13" s="23">
        <v>0.17977714251660451</v>
      </c>
    </row>
    <row r="14" spans="1:15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</row>
    <row r="15" spans="1:15" ht="15" customHeight="1" thickBot="1" x14ac:dyDescent="0.3"/>
    <row r="16" spans="1:15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933.20705086163355</v>
      </c>
      <c r="C17" s="13">
        <v>272.4132658217157</v>
      </c>
      <c r="D17" s="13">
        <v>3.4257033997469959</v>
      </c>
      <c r="E17" s="13">
        <v>1.154831484301838E-3</v>
      </c>
      <c r="F17" s="13">
        <v>387.49770441324313</v>
      </c>
      <c r="G17" s="13">
        <v>1478.916397310024</v>
      </c>
      <c r="H17" s="13">
        <v>387.49770441324313</v>
      </c>
      <c r="I17" s="13">
        <v>1478.916397310024</v>
      </c>
    </row>
    <row r="18" spans="1:9" ht="15" customHeight="1" x14ac:dyDescent="0.25">
      <c r="A18" s="7" t="s">
        <v>3</v>
      </c>
      <c r="B18" s="13">
        <v>106.85619974436376</v>
      </c>
      <c r="C18" s="13">
        <v>61.722648056525777</v>
      </c>
      <c r="D18" s="13">
        <v>1.7312316160917878</v>
      </c>
      <c r="E18" s="13">
        <v>8.8917043829492878E-2</v>
      </c>
      <c r="F18" s="13">
        <v>-16.789122117585194</v>
      </c>
      <c r="G18" s="13">
        <v>230.50152160631274</v>
      </c>
      <c r="H18" s="13">
        <v>-16.789122117585194</v>
      </c>
      <c r="I18" s="13">
        <v>230.50152160631274</v>
      </c>
    </row>
    <row r="19" spans="1:9" ht="15" customHeight="1" x14ac:dyDescent="0.25">
      <c r="A19" s="7" t="s">
        <v>5</v>
      </c>
      <c r="B19" s="13">
        <v>-4.236342341975087</v>
      </c>
      <c r="C19" s="13">
        <v>1.6226517411586556</v>
      </c>
      <c r="D19" s="13">
        <v>-2.610752655372695</v>
      </c>
      <c r="E19" s="13">
        <v>1.1570903392312497E-2</v>
      </c>
      <c r="F19" s="13">
        <v>-7.4869043823735044</v>
      </c>
      <c r="G19" s="13">
        <v>-0.98578030157666952</v>
      </c>
      <c r="H19" s="13">
        <v>-7.4869043823735044</v>
      </c>
      <c r="I19" s="13">
        <v>-0.98578030157666952</v>
      </c>
    </row>
    <row r="20" spans="1:9" ht="15" customHeight="1" thickBot="1" x14ac:dyDescent="0.3">
      <c r="A20" s="24" t="s">
        <v>9</v>
      </c>
      <c r="B20" s="28">
        <v>3.2717922577572521E-2</v>
      </c>
      <c r="C20" s="28">
        <v>8.9743155091216428E-2</v>
      </c>
      <c r="D20" s="28">
        <v>0.36457290301770073</v>
      </c>
      <c r="E20" s="28">
        <v>0.71680337648564185</v>
      </c>
      <c r="F20" s="28">
        <v>-0.14705921993903198</v>
      </c>
      <c r="G20" s="28">
        <v>0.21249506509417704</v>
      </c>
      <c r="H20" s="28">
        <v>-0.14705921993903198</v>
      </c>
      <c r="I20" s="28">
        <v>0.21249506509417704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/>
  <dimension ref="A1:P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6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6" ht="15" customHeight="1" thickBot="1" x14ac:dyDescent="0.3">
      <c r="K2" s="3" t="s">
        <v>77</v>
      </c>
      <c r="L2" s="59">
        <v>3.2175853299846138E-2</v>
      </c>
      <c r="M2" s="60">
        <v>-1.32277698096477</v>
      </c>
      <c r="N2" s="60">
        <v>-3.9996547903415589</v>
      </c>
      <c r="O2" s="61">
        <v>91.200430108302797</v>
      </c>
      <c r="P2" s="66">
        <v>1026.1195429511858</v>
      </c>
    </row>
    <row r="3" spans="1:16" ht="15" customHeight="1" x14ac:dyDescent="0.25">
      <c r="A3" s="18" t="s">
        <v>28</v>
      </c>
      <c r="B3" s="19"/>
      <c r="D3" s="1" t="s">
        <v>68</v>
      </c>
      <c r="K3" s="20" t="s">
        <v>78</v>
      </c>
      <c r="L3" s="58">
        <v>9.0115818034667436E-2</v>
      </c>
      <c r="M3" s="17">
        <v>1.7975655559776791</v>
      </c>
      <c r="N3" s="17">
        <v>1.660779316245679</v>
      </c>
      <c r="O3" s="57">
        <v>65.526833542286695</v>
      </c>
      <c r="P3" s="67">
        <v>301.27004512707742</v>
      </c>
    </row>
    <row r="4" spans="1:16" ht="15" customHeight="1" x14ac:dyDescent="0.25">
      <c r="A4" s="7" t="s">
        <v>30</v>
      </c>
      <c r="B4" s="13">
        <v>0.48109548855546252</v>
      </c>
      <c r="D4" s="1" t="s">
        <v>69</v>
      </c>
      <c r="K4" s="3" t="s">
        <v>31</v>
      </c>
      <c r="L4" s="58">
        <v>0.23145286910841917</v>
      </c>
      <c r="M4" s="17">
        <v>56.48252903302776</v>
      </c>
      <c r="N4" s="17" t="e">
        <v>#N/A</v>
      </c>
      <c r="O4" s="57" t="e">
        <v>#N/A</v>
      </c>
      <c r="P4" s="67" t="e">
        <v>#N/A</v>
      </c>
    </row>
    <row r="5" spans="1:16" ht="15" customHeight="1" x14ac:dyDescent="0.25">
      <c r="A5" s="7" t="s">
        <v>22</v>
      </c>
      <c r="B5" s="13">
        <v>0.23145286910841917</v>
      </c>
      <c r="D5" s="1" t="s">
        <v>70</v>
      </c>
      <c r="K5" s="20" t="s">
        <v>32</v>
      </c>
      <c r="L5" s="58">
        <v>4.1409001768685503</v>
      </c>
      <c r="M5" s="21">
        <v>55</v>
      </c>
      <c r="N5" s="17" t="e">
        <v>#N/A</v>
      </c>
      <c r="O5" s="57" t="e">
        <v>#N/A</v>
      </c>
      <c r="P5" s="67" t="e">
        <v>#N/A</v>
      </c>
    </row>
    <row r="6" spans="1:16" ht="15" customHeight="1" thickBot="1" x14ac:dyDescent="0.3">
      <c r="A6" s="7" t="s">
        <v>33</v>
      </c>
      <c r="B6" s="13">
        <v>0.17555853231630425</v>
      </c>
      <c r="D6" s="1" t="s">
        <v>71</v>
      </c>
      <c r="K6" s="3" t="s">
        <v>34</v>
      </c>
      <c r="L6" s="62">
        <v>52842.459234558104</v>
      </c>
      <c r="M6" s="63">
        <v>175465.18472817531</v>
      </c>
      <c r="N6" s="64" t="e">
        <v>#N/A</v>
      </c>
      <c r="O6" s="65" t="e">
        <v>#N/A</v>
      </c>
      <c r="P6" s="68" t="e">
        <v>#N/A</v>
      </c>
    </row>
    <row r="7" spans="1:16" ht="15" customHeight="1" x14ac:dyDescent="0.25">
      <c r="A7" s="7" t="s">
        <v>35</v>
      </c>
      <c r="B7" s="13">
        <v>56.48252903302776</v>
      </c>
      <c r="K7" s="22"/>
      <c r="L7" s="23"/>
      <c r="M7" s="23"/>
      <c r="N7" s="14"/>
    </row>
    <row r="8" spans="1:16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6" ht="15" customHeight="1" x14ac:dyDescent="0.25">
      <c r="K9" s="26" t="s">
        <v>38</v>
      </c>
      <c r="L9" s="23">
        <v>2.0040447832891455</v>
      </c>
      <c r="M9" s="23"/>
      <c r="N9" s="14"/>
    </row>
    <row r="10" spans="1:16" ht="15" customHeight="1" thickBot="1" x14ac:dyDescent="0.3">
      <c r="A10" s="1" t="s">
        <v>39</v>
      </c>
      <c r="K10" s="22" t="s">
        <v>40</v>
      </c>
      <c r="L10" s="23">
        <v>603.75866229820497</v>
      </c>
      <c r="M10" s="23"/>
      <c r="N10" s="14"/>
    </row>
    <row r="11" spans="1:16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131.31870892587585</v>
      </c>
      <c r="M11" s="23"/>
      <c r="N11" s="14"/>
    </row>
    <row r="12" spans="1:16" ht="15" customHeight="1" x14ac:dyDescent="0.25">
      <c r="A12" s="7" t="s">
        <v>47</v>
      </c>
      <c r="B12" s="7">
        <v>4</v>
      </c>
      <c r="C12" s="13">
        <v>52842.459234558104</v>
      </c>
      <c r="D12" s="13">
        <v>13210.614808639526</v>
      </c>
      <c r="E12" s="13">
        <v>4.1409001768685503</v>
      </c>
      <c r="F12" s="13">
        <v>5.2857782209804367E-3</v>
      </c>
      <c r="K12" s="22" t="s">
        <v>48</v>
      </c>
      <c r="L12" s="23">
        <v>3.328276124916667</v>
      </c>
    </row>
    <row r="13" spans="1:16" ht="15" customHeight="1" x14ac:dyDescent="0.25">
      <c r="A13" s="7" t="s">
        <v>49</v>
      </c>
      <c r="B13" s="7">
        <v>55</v>
      </c>
      <c r="C13" s="13">
        <v>175465.18472817531</v>
      </c>
      <c r="D13" s="13">
        <v>3190.2760859668238</v>
      </c>
      <c r="E13" s="13"/>
      <c r="F13" s="13"/>
      <c r="K13" s="22" t="s">
        <v>58</v>
      </c>
      <c r="L13" s="23">
        <v>3.6024018750773203</v>
      </c>
    </row>
    <row r="14" spans="1:16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  <c r="K14" s="22" t="s">
        <v>61</v>
      </c>
      <c r="L14" s="23">
        <v>0.18059613502420918</v>
      </c>
    </row>
    <row r="15" spans="1:16" ht="15" customHeight="1" thickBot="1" x14ac:dyDescent="0.3"/>
    <row r="16" spans="1:16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1026.1195429511858</v>
      </c>
      <c r="C17" s="13">
        <v>301.27004512707742</v>
      </c>
      <c r="D17" s="13">
        <v>3.4059793183831562</v>
      </c>
      <c r="E17" s="13">
        <v>1.2383220293200074E-3</v>
      </c>
      <c r="F17" s="13">
        <v>422.36088065298088</v>
      </c>
      <c r="G17" s="13">
        <v>1629.8782052493907</v>
      </c>
      <c r="H17" s="13">
        <v>422.36088065298088</v>
      </c>
      <c r="I17" s="13">
        <v>1629.8782052493907</v>
      </c>
    </row>
    <row r="18" spans="1:9" ht="15" customHeight="1" x14ac:dyDescent="0.25">
      <c r="A18" s="7" t="s">
        <v>3</v>
      </c>
      <c r="B18" s="13">
        <v>91.200430108302797</v>
      </c>
      <c r="C18" s="13">
        <v>65.526833542286695</v>
      </c>
      <c r="D18" s="13">
        <v>1.3918027955592889</v>
      </c>
      <c r="E18" s="13">
        <v>0.16958537161802009</v>
      </c>
      <c r="F18" s="13">
        <v>-40.118278817573056</v>
      </c>
      <c r="G18" s="13">
        <v>222.51913903417864</v>
      </c>
      <c r="H18" s="13">
        <v>-40.118278817573056</v>
      </c>
      <c r="I18" s="13">
        <v>222.51913903417864</v>
      </c>
    </row>
    <row r="19" spans="1:9" ht="15" customHeight="1" x14ac:dyDescent="0.25">
      <c r="A19" s="7" t="s">
        <v>5</v>
      </c>
      <c r="B19" s="13">
        <v>-3.9996547903415589</v>
      </c>
      <c r="C19" s="13">
        <v>1.660779316245679</v>
      </c>
      <c r="D19" s="13">
        <v>-2.4082999777376144</v>
      </c>
      <c r="E19" s="13">
        <v>1.9406031911495942E-2</v>
      </c>
      <c r="F19" s="13">
        <v>-7.3279309152582259</v>
      </c>
      <c r="G19" s="13">
        <v>-0.67137866542489189</v>
      </c>
      <c r="H19" s="13">
        <v>-7.3279309152582259</v>
      </c>
      <c r="I19" s="13">
        <v>-0.67137866542489189</v>
      </c>
    </row>
    <row r="20" spans="1:9" ht="15" customHeight="1" x14ac:dyDescent="0.25">
      <c r="A20" s="7" t="s">
        <v>8</v>
      </c>
      <c r="B20" s="13">
        <v>-1.32277698096477</v>
      </c>
      <c r="C20" s="13">
        <v>1.7975655559776791</v>
      </c>
      <c r="D20" s="13">
        <v>-0.7358713436436114</v>
      </c>
      <c r="E20" s="13">
        <v>0.46493585148882177</v>
      </c>
      <c r="F20" s="13">
        <v>-4.9251788560420904</v>
      </c>
      <c r="G20" s="13">
        <v>2.2796248941125503</v>
      </c>
      <c r="H20" s="13">
        <v>-4.9251788560420904</v>
      </c>
      <c r="I20" s="13">
        <v>2.2796248941125503</v>
      </c>
    </row>
    <row r="21" spans="1:9" ht="15" customHeight="1" thickBot="1" x14ac:dyDescent="0.3">
      <c r="A21" s="24" t="s">
        <v>9</v>
      </c>
      <c r="B21" s="28">
        <v>3.2175853299846138E-2</v>
      </c>
      <c r="C21" s="28">
        <v>9.0115818034667436E-2</v>
      </c>
      <c r="D21" s="28">
        <v>0.35705000522181501</v>
      </c>
      <c r="E21" s="28">
        <v>0.72242071393447449</v>
      </c>
      <c r="F21" s="28">
        <v>-0.14842028172436306</v>
      </c>
      <c r="G21" s="28">
        <v>0.21277198832405531</v>
      </c>
      <c r="H21" s="28">
        <v>-0.14842028172436306</v>
      </c>
      <c r="I21" s="28">
        <v>0.21277198832405531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/>
  <dimension ref="A1:O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5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5" ht="15" customHeight="1" thickBot="1" x14ac:dyDescent="0.3">
      <c r="K2" s="3" t="s">
        <v>74</v>
      </c>
      <c r="L2" s="59">
        <v>-1.3280234323763891</v>
      </c>
      <c r="M2" s="60">
        <v>-3.8413084598844449</v>
      </c>
      <c r="N2" s="60">
        <v>85.101369816986804</v>
      </c>
      <c r="O2" s="66">
        <v>1034.669085045944</v>
      </c>
    </row>
    <row r="3" spans="1:15" ht="15" customHeight="1" x14ac:dyDescent="0.25">
      <c r="A3" s="18" t="s">
        <v>28</v>
      </c>
      <c r="B3" s="19"/>
      <c r="D3" s="1" t="s">
        <v>68</v>
      </c>
      <c r="K3" s="20" t="s">
        <v>75</v>
      </c>
      <c r="L3" s="58">
        <v>1.7834473908998942</v>
      </c>
      <c r="M3" s="17">
        <v>1.5879543588606364</v>
      </c>
      <c r="N3" s="17">
        <v>62.76642695102521</v>
      </c>
      <c r="O3" s="67">
        <v>297.9682170716826</v>
      </c>
    </row>
    <row r="4" spans="1:15" ht="15" customHeight="1" x14ac:dyDescent="0.25">
      <c r="A4" s="7" t="s">
        <v>30</v>
      </c>
      <c r="B4" s="13">
        <v>0.47924049373145516</v>
      </c>
      <c r="D4" s="1" t="s">
        <v>69</v>
      </c>
      <c r="K4" s="3" t="s">
        <v>31</v>
      </c>
      <c r="L4" s="58">
        <v>0.22967145083196891</v>
      </c>
      <c r="M4" s="17">
        <v>56.040784914997367</v>
      </c>
      <c r="N4" s="17" t="e">
        <v>#N/A</v>
      </c>
      <c r="O4" s="67" t="e">
        <v>#N/A</v>
      </c>
    </row>
    <row r="5" spans="1:15" ht="15" customHeight="1" x14ac:dyDescent="0.25">
      <c r="A5" s="7" t="s">
        <v>22</v>
      </c>
      <c r="B5" s="13">
        <v>0.22967145083196891</v>
      </c>
      <c r="D5" s="1" t="s">
        <v>70</v>
      </c>
      <c r="K5" s="20" t="s">
        <v>32</v>
      </c>
      <c r="L5" s="58">
        <v>5.5654180546214223</v>
      </c>
      <c r="M5" s="21">
        <v>56</v>
      </c>
      <c r="N5" s="17" t="e">
        <v>#N/A</v>
      </c>
      <c r="O5" s="67" t="e">
        <v>#N/A</v>
      </c>
    </row>
    <row r="6" spans="1:15" ht="15" customHeight="1" thickBot="1" x14ac:dyDescent="0.3">
      <c r="A6" s="7" t="s">
        <v>33</v>
      </c>
      <c r="B6" s="13">
        <v>0.18840384998368154</v>
      </c>
      <c r="D6" s="1" t="s">
        <v>71</v>
      </c>
      <c r="K6" s="3" t="s">
        <v>34</v>
      </c>
      <c r="L6" s="62">
        <v>52435.747824949591</v>
      </c>
      <c r="M6" s="63">
        <v>175871.89613778383</v>
      </c>
      <c r="N6" s="64" t="e">
        <v>#N/A</v>
      </c>
      <c r="O6" s="68" t="e">
        <v>#N/A</v>
      </c>
    </row>
    <row r="7" spans="1:15" ht="15" customHeight="1" x14ac:dyDescent="0.25">
      <c r="A7" s="7" t="s">
        <v>35</v>
      </c>
      <c r="B7" s="13">
        <v>56.040784914997367</v>
      </c>
      <c r="K7" s="22"/>
      <c r="L7" s="23"/>
      <c r="M7" s="23"/>
      <c r="N7" s="14"/>
    </row>
    <row r="8" spans="1:15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5" ht="15" customHeight="1" x14ac:dyDescent="0.25">
      <c r="K9" s="26" t="s">
        <v>38</v>
      </c>
      <c r="L9" s="23">
        <v>2.0032407188478727</v>
      </c>
      <c r="M9" s="23"/>
      <c r="N9" s="14"/>
    </row>
    <row r="10" spans="1:15" ht="15" customHeight="1" thickBot="1" x14ac:dyDescent="0.3">
      <c r="A10" s="1" t="s">
        <v>39</v>
      </c>
      <c r="K10" s="22" t="s">
        <v>40</v>
      </c>
      <c r="L10" s="23">
        <v>596.90206536049641</v>
      </c>
      <c r="M10" s="23"/>
      <c r="N10" s="14"/>
    </row>
    <row r="11" spans="1:15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125.73626224488423</v>
      </c>
      <c r="M11" s="23"/>
      <c r="N11" s="14"/>
    </row>
    <row r="12" spans="1:15" ht="15" customHeight="1" x14ac:dyDescent="0.25">
      <c r="A12" s="7" t="s">
        <v>47</v>
      </c>
      <c r="B12" s="7">
        <v>3</v>
      </c>
      <c r="C12" s="13">
        <v>52435.747824949591</v>
      </c>
      <c r="D12" s="13">
        <v>17478.58260831653</v>
      </c>
      <c r="E12" s="13">
        <v>5.5654180546214223</v>
      </c>
      <c r="F12" s="13">
        <v>2.053634311814447E-3</v>
      </c>
      <c r="K12" s="22" t="s">
        <v>48</v>
      </c>
      <c r="L12" s="23">
        <v>3.1810548313415943</v>
      </c>
    </row>
    <row r="13" spans="1:15" ht="15" customHeight="1" x14ac:dyDescent="0.25">
      <c r="A13" s="7" t="s">
        <v>49</v>
      </c>
      <c r="B13" s="7">
        <v>56</v>
      </c>
      <c r="C13" s="13">
        <v>175871.89613778383</v>
      </c>
      <c r="D13" s="13">
        <v>3140.5695738889967</v>
      </c>
      <c r="E13" s="13"/>
      <c r="F13" s="13"/>
      <c r="K13" s="22" t="s">
        <v>58</v>
      </c>
      <c r="L13" s="23">
        <v>3.5726744333736673</v>
      </c>
    </row>
    <row r="14" spans="1:15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</row>
    <row r="15" spans="1:15" ht="15" customHeight="1" thickBot="1" x14ac:dyDescent="0.3"/>
    <row r="16" spans="1:15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1034.669085045944</v>
      </c>
      <c r="C17" s="13">
        <v>297.9682170716826</v>
      </c>
      <c r="D17" s="13">
        <v>3.4724142568434817</v>
      </c>
      <c r="E17" s="13">
        <v>1.0015369182069858E-3</v>
      </c>
      <c r="F17" s="13">
        <v>437.76701968544762</v>
      </c>
      <c r="G17" s="13">
        <v>1631.5711504064404</v>
      </c>
      <c r="H17" s="13">
        <v>437.76701968544762</v>
      </c>
      <c r="I17" s="13">
        <v>1631.5711504064404</v>
      </c>
    </row>
    <row r="18" spans="1:9" ht="15" customHeight="1" x14ac:dyDescent="0.25">
      <c r="A18" s="7" t="s">
        <v>3</v>
      </c>
      <c r="B18" s="13">
        <v>85.101369816986804</v>
      </c>
      <c r="C18" s="13">
        <v>62.76642695102521</v>
      </c>
      <c r="D18" s="13">
        <v>1.3558421906569398</v>
      </c>
      <c r="E18" s="13">
        <v>0.18059195973376976</v>
      </c>
      <c r="F18" s="13">
        <v>-40.634892427897427</v>
      </c>
      <c r="G18" s="13">
        <v>210.83763206187103</v>
      </c>
      <c r="H18" s="13">
        <v>-40.634892427897427</v>
      </c>
      <c r="I18" s="13">
        <v>210.83763206187103</v>
      </c>
    </row>
    <row r="19" spans="1:9" ht="15" customHeight="1" x14ac:dyDescent="0.25">
      <c r="A19" s="7" t="s">
        <v>5</v>
      </c>
      <c r="B19" s="13">
        <v>-3.8413084598844449</v>
      </c>
      <c r="C19" s="13">
        <v>1.5879543588606364</v>
      </c>
      <c r="D19" s="13">
        <v>-2.41902951331712</v>
      </c>
      <c r="E19" s="13">
        <v>1.8836116608292385E-2</v>
      </c>
      <c r="F19" s="13">
        <v>-7.0223632912260392</v>
      </c>
      <c r="G19" s="13">
        <v>-0.66025362854285063</v>
      </c>
      <c r="H19" s="13">
        <v>-7.0223632912260392</v>
      </c>
      <c r="I19" s="13">
        <v>-0.66025362854285063</v>
      </c>
    </row>
    <row r="20" spans="1:9" ht="15" customHeight="1" thickBot="1" x14ac:dyDescent="0.3">
      <c r="A20" s="24" t="s">
        <v>8</v>
      </c>
      <c r="B20" s="28">
        <v>-1.3280234323763891</v>
      </c>
      <c r="C20" s="28">
        <v>1.7834473908998942</v>
      </c>
      <c r="D20" s="28">
        <v>-0.74463841162496713</v>
      </c>
      <c r="E20" s="28">
        <v>0.45960394208869604</v>
      </c>
      <c r="F20" s="28">
        <v>-4.9006978657500566</v>
      </c>
      <c r="G20" s="28">
        <v>2.244651000997278</v>
      </c>
      <c r="H20" s="28">
        <v>-4.9006978657500566</v>
      </c>
      <c r="I20" s="28">
        <v>2.244651000997278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/>
  <dimension ref="A1:P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6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6" ht="15" customHeight="1" thickBot="1" x14ac:dyDescent="0.3">
      <c r="K2" s="3" t="s">
        <v>77</v>
      </c>
      <c r="L2" s="59">
        <v>-6.6891688416919531E-2</v>
      </c>
      <c r="M2" s="60">
        <v>4.0002620466680892</v>
      </c>
      <c r="N2" s="60">
        <v>-1.760977923118372</v>
      </c>
      <c r="O2" s="61">
        <v>8.5314799904364111</v>
      </c>
      <c r="P2" s="66">
        <v>1010.0541258097559</v>
      </c>
    </row>
    <row r="3" spans="1:16" ht="15" customHeight="1" x14ac:dyDescent="0.25">
      <c r="A3" s="18" t="s">
        <v>28</v>
      </c>
      <c r="B3" s="19"/>
      <c r="D3" s="1" t="s">
        <v>68</v>
      </c>
      <c r="K3" s="20" t="s">
        <v>78</v>
      </c>
      <c r="L3" s="58">
        <v>7.8587632914281294E-2</v>
      </c>
      <c r="M3" s="17">
        <v>0.82680898287201032</v>
      </c>
      <c r="N3" s="17">
        <v>1.4636542357760338</v>
      </c>
      <c r="O3" s="57">
        <v>55.98151879600232</v>
      </c>
      <c r="P3" s="67">
        <v>230.7665794337442</v>
      </c>
    </row>
    <row r="4" spans="1:16" ht="15" customHeight="1" x14ac:dyDescent="0.25">
      <c r="A4" s="7" t="s">
        <v>30</v>
      </c>
      <c r="B4" s="13">
        <v>0.67497311297591855</v>
      </c>
      <c r="D4" s="1" t="s">
        <v>69</v>
      </c>
      <c r="K4" s="3" t="s">
        <v>31</v>
      </c>
      <c r="L4" s="58">
        <v>0.45558870324040207</v>
      </c>
      <c r="M4" s="17">
        <v>47.538168494547676</v>
      </c>
      <c r="N4" s="17" t="e">
        <v>#N/A</v>
      </c>
      <c r="O4" s="57" t="e">
        <v>#N/A</v>
      </c>
      <c r="P4" s="67" t="e">
        <v>#N/A</v>
      </c>
    </row>
    <row r="5" spans="1:16" ht="15" customHeight="1" x14ac:dyDescent="0.25">
      <c r="A5" s="7" t="s">
        <v>22</v>
      </c>
      <c r="B5" s="13">
        <v>0.45558870324040207</v>
      </c>
      <c r="D5" s="1" t="s">
        <v>70</v>
      </c>
      <c r="K5" s="20" t="s">
        <v>32</v>
      </c>
      <c r="L5" s="58">
        <v>11.506639753512955</v>
      </c>
      <c r="M5" s="21">
        <v>55</v>
      </c>
      <c r="N5" s="17" t="e">
        <v>#N/A</v>
      </c>
      <c r="O5" s="57" t="e">
        <v>#N/A</v>
      </c>
      <c r="P5" s="67" t="e">
        <v>#N/A</v>
      </c>
    </row>
    <row r="6" spans="1:16" ht="15" customHeight="1" thickBot="1" x14ac:dyDescent="0.3">
      <c r="A6" s="7" t="s">
        <v>33</v>
      </c>
      <c r="B6" s="13">
        <v>0.41599515438515866</v>
      </c>
      <c r="D6" s="1" t="s">
        <v>71</v>
      </c>
      <c r="K6" s="3" t="s">
        <v>34</v>
      </c>
      <c r="L6" s="62">
        <v>104014.38345285313</v>
      </c>
      <c r="M6" s="63">
        <v>124293.26050988029</v>
      </c>
      <c r="N6" s="64" t="e">
        <v>#N/A</v>
      </c>
      <c r="O6" s="65" t="e">
        <v>#N/A</v>
      </c>
      <c r="P6" s="68" t="e">
        <v>#N/A</v>
      </c>
    </row>
    <row r="7" spans="1:16" ht="15" customHeight="1" x14ac:dyDescent="0.25">
      <c r="A7" s="7" t="s">
        <v>35</v>
      </c>
      <c r="B7" s="13">
        <v>47.538168494547676</v>
      </c>
      <c r="K7" s="22"/>
      <c r="L7" s="23"/>
      <c r="M7" s="23"/>
      <c r="N7" s="14"/>
    </row>
    <row r="8" spans="1:16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6" ht="15" customHeight="1" x14ac:dyDescent="0.25">
      <c r="K9" s="26" t="s">
        <v>38</v>
      </c>
      <c r="L9" s="23">
        <v>2.0040447832891455</v>
      </c>
      <c r="M9" s="23"/>
      <c r="N9" s="14"/>
    </row>
    <row r="10" spans="1:16" ht="15" customHeight="1" thickBot="1" x14ac:dyDescent="0.3">
      <c r="A10" s="1" t="s">
        <v>39</v>
      </c>
      <c r="K10" s="22" t="s">
        <v>40</v>
      </c>
      <c r="L10" s="23">
        <v>462.46655967167527</v>
      </c>
      <c r="M10" s="23"/>
      <c r="N10" s="14"/>
    </row>
    <row r="11" spans="1:16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112.18947070373169</v>
      </c>
      <c r="M11" s="23"/>
      <c r="N11" s="14"/>
    </row>
    <row r="12" spans="1:16" ht="15" customHeight="1" x14ac:dyDescent="0.25">
      <c r="A12" s="7" t="s">
        <v>47</v>
      </c>
      <c r="B12" s="7">
        <v>4</v>
      </c>
      <c r="C12" s="13">
        <v>104014.38345285313</v>
      </c>
      <c r="D12" s="13">
        <v>26003.595863213282</v>
      </c>
      <c r="E12" s="13">
        <v>11.506639753512955</v>
      </c>
      <c r="F12" s="13">
        <v>7.400341400792651E-7</v>
      </c>
      <c r="K12" s="22" t="s">
        <v>48</v>
      </c>
      <c r="L12" s="23">
        <v>2.9332286357460213</v>
      </c>
    </row>
    <row r="13" spans="1:16" ht="15" customHeight="1" x14ac:dyDescent="0.25">
      <c r="A13" s="7" t="s">
        <v>49</v>
      </c>
      <c r="B13" s="7">
        <v>55</v>
      </c>
      <c r="C13" s="13">
        <v>124293.26050988029</v>
      </c>
      <c r="D13" s="13">
        <v>2259.8774638160053</v>
      </c>
      <c r="E13" s="13"/>
      <c r="F13" s="13"/>
      <c r="K13" s="22" t="s">
        <v>58</v>
      </c>
      <c r="L13" s="23">
        <v>1.6569622289012567</v>
      </c>
    </row>
    <row r="14" spans="1:16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  <c r="K14" s="22" t="s">
        <v>61</v>
      </c>
      <c r="L14" s="23">
        <v>0.15749313577290777</v>
      </c>
    </row>
    <row r="15" spans="1:16" ht="15" customHeight="1" thickBot="1" x14ac:dyDescent="0.3"/>
    <row r="16" spans="1:16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1010.0541258097559</v>
      </c>
      <c r="C17" s="13">
        <v>230.7665794337442</v>
      </c>
      <c r="D17" s="13">
        <v>4.3769514991652176</v>
      </c>
      <c r="E17" s="13">
        <v>5.4283660086760562E-5</v>
      </c>
      <c r="F17" s="13">
        <v>547.58756613808055</v>
      </c>
      <c r="G17" s="13">
        <v>1472.5206854814312</v>
      </c>
      <c r="H17" s="13">
        <v>547.58756613808055</v>
      </c>
      <c r="I17" s="13">
        <v>1472.5206854814312</v>
      </c>
    </row>
    <row r="18" spans="1:9" ht="15" customHeight="1" x14ac:dyDescent="0.25">
      <c r="A18" s="7" t="s">
        <v>3</v>
      </c>
      <c r="B18" s="13">
        <v>8.5314799904364111</v>
      </c>
      <c r="C18" s="13">
        <v>55.98151879600232</v>
      </c>
      <c r="D18" s="13">
        <v>0.15239815163867348</v>
      </c>
      <c r="E18" s="13">
        <v>0.87943061237398945</v>
      </c>
      <c r="F18" s="13">
        <v>-103.65799071329528</v>
      </c>
      <c r="G18" s="13">
        <v>120.7209506941681</v>
      </c>
      <c r="H18" s="13">
        <v>-103.65799071329528</v>
      </c>
      <c r="I18" s="13">
        <v>120.7209506941681</v>
      </c>
    </row>
    <row r="19" spans="1:9" ht="15" customHeight="1" x14ac:dyDescent="0.25">
      <c r="A19" s="7" t="s">
        <v>5</v>
      </c>
      <c r="B19" s="13">
        <v>-1.760977923118372</v>
      </c>
      <c r="C19" s="13">
        <v>1.4636542357760338</v>
      </c>
      <c r="D19" s="13">
        <v>-1.2031379270287126</v>
      </c>
      <c r="E19" s="13">
        <v>0.23407641784543842</v>
      </c>
      <c r="F19" s="13">
        <v>-4.6942065588643933</v>
      </c>
      <c r="G19" s="13">
        <v>1.1722507126276493</v>
      </c>
      <c r="H19" s="13">
        <v>-4.6942065588643933</v>
      </c>
      <c r="I19" s="13">
        <v>1.1722507126276493</v>
      </c>
    </row>
    <row r="20" spans="1:9" ht="15" customHeight="1" x14ac:dyDescent="0.25">
      <c r="A20" s="7" t="s">
        <v>7</v>
      </c>
      <c r="B20" s="13">
        <v>4.0002620466680892</v>
      </c>
      <c r="C20" s="13">
        <v>0.82680898287201032</v>
      </c>
      <c r="D20" s="13">
        <v>4.8381937418879346</v>
      </c>
      <c r="E20" s="13">
        <v>1.0988250151937103E-5</v>
      </c>
      <c r="F20" s="13">
        <v>2.3432998177668325</v>
      </c>
      <c r="G20" s="13">
        <v>5.6572242755693463</v>
      </c>
      <c r="H20" s="13">
        <v>2.3432998177668325</v>
      </c>
      <c r="I20" s="13">
        <v>5.6572242755693463</v>
      </c>
    </row>
    <row r="21" spans="1:9" ht="15" customHeight="1" thickBot="1" x14ac:dyDescent="0.3">
      <c r="A21" s="24" t="s">
        <v>9</v>
      </c>
      <c r="B21" s="28">
        <v>-6.6891688416919531E-2</v>
      </c>
      <c r="C21" s="28">
        <v>7.8587632914281294E-2</v>
      </c>
      <c r="D21" s="28">
        <v>-0.85117321818155534</v>
      </c>
      <c r="E21" s="28">
        <v>0.39836388992843297</v>
      </c>
      <c r="F21" s="28">
        <v>-0.2243848241898273</v>
      </c>
      <c r="G21" s="28">
        <v>9.0601447355988241E-2</v>
      </c>
      <c r="H21" s="28">
        <v>-0.2243848241898273</v>
      </c>
      <c r="I21" s="28">
        <v>9.0601447355988241E-2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/>
  <dimension ref="A1:Q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7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7" ht="15" customHeight="1" thickBot="1" x14ac:dyDescent="0.3">
      <c r="K2" s="3" t="s">
        <v>80</v>
      </c>
      <c r="L2" s="59">
        <v>-8.4202294196485547E-2</v>
      </c>
      <c r="M2" s="60">
        <v>-3.8603826490945758</v>
      </c>
      <c r="N2" s="60">
        <v>4.6319145558305852</v>
      </c>
      <c r="O2" s="61">
        <v>-0.67936377644907042</v>
      </c>
      <c r="P2" s="61">
        <v>-52.683950272412169</v>
      </c>
      <c r="Q2" s="66">
        <v>1293.3436289279969</v>
      </c>
    </row>
    <row r="3" spans="1:17" ht="15" customHeight="1" x14ac:dyDescent="0.25">
      <c r="A3" s="18" t="s">
        <v>28</v>
      </c>
      <c r="B3" s="19"/>
      <c r="D3" s="1" t="s">
        <v>68</v>
      </c>
      <c r="K3" s="20" t="s">
        <v>81</v>
      </c>
      <c r="L3" s="58">
        <v>7.522258169089735E-2</v>
      </c>
      <c r="M3" s="17">
        <v>1.5115782863552467</v>
      </c>
      <c r="N3" s="17">
        <v>0.82608128242674717</v>
      </c>
      <c r="O3" s="57">
        <v>1.4581432919394297</v>
      </c>
      <c r="P3" s="57">
        <v>58.502322089670834</v>
      </c>
      <c r="Q3" s="67">
        <v>246.37090438419358</v>
      </c>
    </row>
    <row r="4" spans="1:17" ht="15" customHeight="1" x14ac:dyDescent="0.25">
      <c r="A4" s="7" t="s">
        <v>30</v>
      </c>
      <c r="B4" s="13">
        <v>0.71711787901830581</v>
      </c>
      <c r="D4" s="1" t="s">
        <v>69</v>
      </c>
      <c r="K4" s="3" t="s">
        <v>31</v>
      </c>
      <c r="L4" s="58">
        <v>0.5142580524077135</v>
      </c>
      <c r="M4" s="17">
        <v>45.317521676512648</v>
      </c>
      <c r="N4" s="17" t="e">
        <v>#N/A</v>
      </c>
      <c r="O4" s="57" t="e">
        <v>#N/A</v>
      </c>
      <c r="P4" s="57" t="e">
        <v>#N/A</v>
      </c>
      <c r="Q4" s="67" t="e">
        <v>#N/A</v>
      </c>
    </row>
    <row r="5" spans="1:17" ht="15" customHeight="1" x14ac:dyDescent="0.25">
      <c r="A5" s="7" t="s">
        <v>22</v>
      </c>
      <c r="B5" s="13">
        <v>0.5142580524077135</v>
      </c>
      <c r="D5" s="1" t="s">
        <v>70</v>
      </c>
      <c r="K5" s="20" t="s">
        <v>32</v>
      </c>
      <c r="L5" s="58">
        <v>11.434027869186854</v>
      </c>
      <c r="M5" s="21">
        <v>54</v>
      </c>
      <c r="N5" s="17" t="e">
        <v>#N/A</v>
      </c>
      <c r="O5" s="57" t="e">
        <v>#N/A</v>
      </c>
      <c r="P5" s="57" t="e">
        <v>#N/A</v>
      </c>
      <c r="Q5" s="67" t="e">
        <v>#N/A</v>
      </c>
    </row>
    <row r="6" spans="1:17" ht="15" customHeight="1" thickBot="1" x14ac:dyDescent="0.3">
      <c r="A6" s="7" t="s">
        <v>33</v>
      </c>
      <c r="B6" s="13">
        <v>0.46928194614916852</v>
      </c>
      <c r="D6" s="1" t="s">
        <v>71</v>
      </c>
      <c r="K6" s="3" t="s">
        <v>34</v>
      </c>
      <c r="L6" s="62">
        <v>117409.04433406895</v>
      </c>
      <c r="M6" s="63">
        <v>110898.59962866447</v>
      </c>
      <c r="N6" s="64" t="e">
        <v>#N/A</v>
      </c>
      <c r="O6" s="65" t="e">
        <v>#N/A</v>
      </c>
      <c r="P6" s="65" t="e">
        <v>#N/A</v>
      </c>
      <c r="Q6" s="68" t="e">
        <v>#N/A</v>
      </c>
    </row>
    <row r="7" spans="1:17" ht="15" customHeight="1" x14ac:dyDescent="0.25">
      <c r="A7" s="7" t="s">
        <v>35</v>
      </c>
      <c r="B7" s="13">
        <v>45.317521676512648</v>
      </c>
      <c r="K7" s="22"/>
      <c r="L7" s="23"/>
      <c r="M7" s="23"/>
      <c r="N7" s="14"/>
    </row>
    <row r="8" spans="1:17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7" ht="15" customHeight="1" x14ac:dyDescent="0.25">
      <c r="K9" s="26" t="s">
        <v>38</v>
      </c>
      <c r="L9" s="23">
        <v>2.0048792881880577</v>
      </c>
      <c r="M9" s="23"/>
      <c r="N9" s="14"/>
    </row>
    <row r="10" spans="1:17" ht="15" customHeight="1" thickBot="1" x14ac:dyDescent="0.3">
      <c r="A10" s="1" t="s">
        <v>39</v>
      </c>
      <c r="K10" s="22" t="s">
        <v>40</v>
      </c>
      <c r="L10" s="23">
        <v>493.94392341203007</v>
      </c>
      <c r="M10" s="23"/>
      <c r="N10" s="14"/>
    </row>
    <row r="11" spans="1:17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117.29009386848774</v>
      </c>
      <c r="M11" s="23"/>
      <c r="N11" s="14"/>
    </row>
    <row r="12" spans="1:17" ht="15" customHeight="1" x14ac:dyDescent="0.25">
      <c r="A12" s="7" t="s">
        <v>47</v>
      </c>
      <c r="B12" s="7">
        <v>5</v>
      </c>
      <c r="C12" s="13">
        <v>117409.04433406895</v>
      </c>
      <c r="D12" s="13">
        <v>23481.80886681379</v>
      </c>
      <c r="E12" s="13">
        <v>11.434027869186854</v>
      </c>
      <c r="F12" s="13">
        <v>1.4939814484822321E-7</v>
      </c>
      <c r="K12" s="22" t="s">
        <v>48</v>
      </c>
      <c r="L12" s="23">
        <v>2.9234012852197151</v>
      </c>
    </row>
    <row r="13" spans="1:17" ht="15" customHeight="1" x14ac:dyDescent="0.25">
      <c r="A13" s="7" t="s">
        <v>49</v>
      </c>
      <c r="B13" s="7">
        <v>54</v>
      </c>
      <c r="C13" s="13">
        <v>110898.59962866447</v>
      </c>
      <c r="D13" s="13">
        <v>2053.677770901194</v>
      </c>
      <c r="E13" s="13"/>
      <c r="F13" s="13"/>
      <c r="K13" s="22" t="s">
        <v>58</v>
      </c>
      <c r="L13" s="23">
        <v>1.6561932534972148</v>
      </c>
    </row>
    <row r="14" spans="1:17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  <c r="K14" s="22" t="s">
        <v>61</v>
      </c>
      <c r="L14" s="23">
        <v>3.0305319987884309</v>
      </c>
    </row>
    <row r="15" spans="1:17" ht="15" customHeight="1" thickBot="1" x14ac:dyDescent="0.3">
      <c r="K15" s="22" t="s">
        <v>62</v>
      </c>
      <c r="L15" s="23">
        <v>0.15081219603611432</v>
      </c>
    </row>
    <row r="16" spans="1:17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1293.3436289279969</v>
      </c>
      <c r="C17" s="13">
        <v>246.37090438419358</v>
      </c>
      <c r="D17" s="13">
        <v>5.2495794183193896</v>
      </c>
      <c r="E17" s="13">
        <v>2.6319276867897803E-6</v>
      </c>
      <c r="F17" s="13">
        <v>799.39970551596684</v>
      </c>
      <c r="G17" s="13">
        <v>1787.2875523400269</v>
      </c>
      <c r="H17" s="13">
        <v>799.39970551596684</v>
      </c>
      <c r="I17" s="13">
        <v>1787.2875523400269</v>
      </c>
    </row>
    <row r="18" spans="1:9" ht="15" customHeight="1" x14ac:dyDescent="0.25">
      <c r="A18" s="7" t="s">
        <v>3</v>
      </c>
      <c r="B18" s="13">
        <v>-52.683950272412169</v>
      </c>
      <c r="C18" s="13">
        <v>58.502322089670834</v>
      </c>
      <c r="D18" s="13">
        <v>-0.90054460046320184</v>
      </c>
      <c r="E18" s="13">
        <v>0.37182929494274808</v>
      </c>
      <c r="F18" s="13">
        <v>-169.97404414089991</v>
      </c>
      <c r="G18" s="13">
        <v>64.606143596075583</v>
      </c>
      <c r="H18" s="13">
        <v>-169.97404414089991</v>
      </c>
      <c r="I18" s="13">
        <v>64.606143596075583</v>
      </c>
    </row>
    <row r="19" spans="1:9" ht="15" customHeight="1" x14ac:dyDescent="0.25">
      <c r="A19" s="7" t="s">
        <v>5</v>
      </c>
      <c r="B19" s="13">
        <v>-0.67936377644907042</v>
      </c>
      <c r="C19" s="13">
        <v>1.4581432919394297</v>
      </c>
      <c r="D19" s="13">
        <v>-0.46591016137067737</v>
      </c>
      <c r="E19" s="13">
        <v>0.64315367954126668</v>
      </c>
      <c r="F19" s="13">
        <v>-3.6027650616687854</v>
      </c>
      <c r="G19" s="13">
        <v>2.2440375087706448</v>
      </c>
      <c r="H19" s="13">
        <v>-3.6027650616687854</v>
      </c>
      <c r="I19" s="13">
        <v>2.2440375087706448</v>
      </c>
    </row>
    <row r="20" spans="1:9" ht="15" customHeight="1" x14ac:dyDescent="0.25">
      <c r="A20" s="7" t="s">
        <v>7</v>
      </c>
      <c r="B20" s="13">
        <v>4.6319145558305852</v>
      </c>
      <c r="C20" s="13">
        <v>0.82608128242674717</v>
      </c>
      <c r="D20" s="13">
        <v>5.6070929754316525</v>
      </c>
      <c r="E20" s="13">
        <v>7.214652754769431E-7</v>
      </c>
      <c r="F20" s="13">
        <v>2.9757213023333704</v>
      </c>
      <c r="G20" s="13">
        <v>6.2881078093277996</v>
      </c>
      <c r="H20" s="13">
        <v>2.9757213023333704</v>
      </c>
      <c r="I20" s="13">
        <v>6.2881078093277996</v>
      </c>
    </row>
    <row r="21" spans="1:9" ht="15" customHeight="1" x14ac:dyDescent="0.25">
      <c r="A21" s="7" t="s">
        <v>8</v>
      </c>
      <c r="B21" s="13">
        <v>-3.8603826490945758</v>
      </c>
      <c r="C21" s="13">
        <v>1.5115782863552467</v>
      </c>
      <c r="D21" s="13">
        <v>-2.5538754320180277</v>
      </c>
      <c r="E21" s="13">
        <v>1.3508402184282522E-2</v>
      </c>
      <c r="F21" s="13">
        <v>-6.8909146478830063</v>
      </c>
      <c r="G21" s="13">
        <v>-0.82985065030614491</v>
      </c>
      <c r="H21" s="13">
        <v>-6.8909146478830063</v>
      </c>
      <c r="I21" s="13">
        <v>-0.82985065030614491</v>
      </c>
    </row>
    <row r="22" spans="1:9" ht="15" customHeight="1" thickBot="1" x14ac:dyDescent="0.3">
      <c r="A22" s="24" t="s">
        <v>9</v>
      </c>
      <c r="B22" s="28">
        <v>-8.4202294196485547E-2</v>
      </c>
      <c r="C22" s="28">
        <v>7.522258169089735E-2</v>
      </c>
      <c r="D22" s="28">
        <v>-1.1193752235530467</v>
      </c>
      <c r="E22" s="28">
        <v>0.267934524391301</v>
      </c>
      <c r="F22" s="28">
        <v>-0.23501449023259985</v>
      </c>
      <c r="G22" s="28">
        <v>6.6609901839628768E-2</v>
      </c>
      <c r="H22" s="28">
        <v>-0.23501449023259985</v>
      </c>
      <c r="I22" s="28">
        <v>6.6609901839628768E-2</v>
      </c>
    </row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P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6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6" ht="15" customHeight="1" thickBot="1" x14ac:dyDescent="0.3">
      <c r="K2" s="3" t="s">
        <v>77</v>
      </c>
      <c r="L2" s="59">
        <v>-3.7079174743425258</v>
      </c>
      <c r="M2" s="60">
        <v>4.3767714020196236</v>
      </c>
      <c r="N2" s="60">
        <v>-1.2450926680307888</v>
      </c>
      <c r="O2" s="61">
        <v>-30.012526993864629</v>
      </c>
      <c r="P2" s="66">
        <v>1257.9536496195985</v>
      </c>
    </row>
    <row r="3" spans="1:16" ht="15" customHeight="1" x14ac:dyDescent="0.25">
      <c r="A3" s="18" t="s">
        <v>28</v>
      </c>
      <c r="B3" s="19"/>
      <c r="D3" s="1" t="s">
        <v>68</v>
      </c>
      <c r="K3" s="20" t="s">
        <v>78</v>
      </c>
      <c r="L3" s="58">
        <v>1.5088876846217145</v>
      </c>
      <c r="M3" s="17">
        <v>0.79583710547821795</v>
      </c>
      <c r="N3" s="17">
        <v>1.3708979642051404</v>
      </c>
      <c r="O3" s="57">
        <v>55.010620994704851</v>
      </c>
      <c r="P3" s="67">
        <v>244.89523949699415</v>
      </c>
    </row>
    <row r="4" spans="1:16" ht="15" customHeight="1" x14ac:dyDescent="0.25">
      <c r="A4" s="7" t="s">
        <v>30</v>
      </c>
      <c r="B4" s="13">
        <v>0.70921578674169428</v>
      </c>
      <c r="D4" s="1" t="s">
        <v>69</v>
      </c>
      <c r="K4" s="3" t="s">
        <v>31</v>
      </c>
      <c r="L4" s="58">
        <v>0.50298703216364038</v>
      </c>
      <c r="M4" s="17">
        <v>45.421632752696368</v>
      </c>
      <c r="N4" s="17" t="e">
        <v>#N/A</v>
      </c>
      <c r="O4" s="57" t="e">
        <v>#N/A</v>
      </c>
      <c r="P4" s="67" t="e">
        <v>#N/A</v>
      </c>
    </row>
    <row r="5" spans="1:16" ht="15" customHeight="1" x14ac:dyDescent="0.25">
      <c r="A5" s="7" t="s">
        <v>22</v>
      </c>
      <c r="B5" s="13">
        <v>0.50298703216364038</v>
      </c>
      <c r="D5" s="1" t="s">
        <v>70</v>
      </c>
      <c r="K5" s="20" t="s">
        <v>32</v>
      </c>
      <c r="L5" s="58">
        <v>13.915274127268157</v>
      </c>
      <c r="M5" s="21">
        <v>55</v>
      </c>
      <c r="N5" s="17" t="e">
        <v>#N/A</v>
      </c>
      <c r="O5" s="57" t="e">
        <v>#N/A</v>
      </c>
      <c r="P5" s="67" t="e">
        <v>#N/A</v>
      </c>
    </row>
    <row r="6" spans="1:16" ht="15" customHeight="1" thickBot="1" x14ac:dyDescent="0.3">
      <c r="A6" s="7" t="s">
        <v>33</v>
      </c>
      <c r="B6" s="13">
        <v>0.46684063450281421</v>
      </c>
      <c r="D6" s="1" t="s">
        <v>71</v>
      </c>
      <c r="K6" s="3" t="s">
        <v>34</v>
      </c>
      <c r="L6" s="62">
        <v>114835.78425708835</v>
      </c>
      <c r="M6" s="63">
        <v>113471.85970564507</v>
      </c>
      <c r="N6" s="64" t="e">
        <v>#N/A</v>
      </c>
      <c r="O6" s="65" t="e">
        <v>#N/A</v>
      </c>
      <c r="P6" s="68" t="e">
        <v>#N/A</v>
      </c>
    </row>
    <row r="7" spans="1:16" ht="15" customHeight="1" x14ac:dyDescent="0.25">
      <c r="A7" s="7" t="s">
        <v>35</v>
      </c>
      <c r="B7" s="13">
        <v>45.421632752696368</v>
      </c>
      <c r="K7" s="22"/>
      <c r="L7" s="23"/>
      <c r="M7" s="23"/>
      <c r="N7" s="14"/>
    </row>
    <row r="8" spans="1:16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6" ht="15" customHeight="1" x14ac:dyDescent="0.25">
      <c r="K9" s="26" t="s">
        <v>38</v>
      </c>
      <c r="L9" s="23">
        <v>2.0040447832891455</v>
      </c>
      <c r="M9" s="23"/>
      <c r="N9" s="14"/>
    </row>
    <row r="10" spans="1:16" ht="15" customHeight="1" thickBot="1" x14ac:dyDescent="0.3">
      <c r="A10" s="1" t="s">
        <v>39</v>
      </c>
      <c r="K10" s="22" t="s">
        <v>40</v>
      </c>
      <c r="L10" s="23">
        <v>490.78102716629701</v>
      </c>
      <c r="M10" s="23"/>
      <c r="N10" s="14"/>
    </row>
    <row r="11" spans="1:16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110.24374802993459</v>
      </c>
      <c r="M11" s="23"/>
      <c r="N11" s="14"/>
    </row>
    <row r="12" spans="1:16" ht="15" customHeight="1" x14ac:dyDescent="0.25">
      <c r="A12" s="7" t="s">
        <v>47</v>
      </c>
      <c r="B12" s="7">
        <v>4</v>
      </c>
      <c r="C12" s="13">
        <v>114835.78425708835</v>
      </c>
      <c r="D12" s="13">
        <v>28708.946064272088</v>
      </c>
      <c r="E12" s="13">
        <v>13.915274127268157</v>
      </c>
      <c r="F12" s="13">
        <v>6.626988597378312E-8</v>
      </c>
      <c r="K12" s="22" t="s">
        <v>48</v>
      </c>
      <c r="L12" s="23">
        <v>2.7473409135870215</v>
      </c>
    </row>
    <row r="13" spans="1:16" ht="15" customHeight="1" x14ac:dyDescent="0.25">
      <c r="A13" s="7" t="s">
        <v>49</v>
      </c>
      <c r="B13" s="7">
        <v>55</v>
      </c>
      <c r="C13" s="13">
        <v>113471.85970564507</v>
      </c>
      <c r="D13" s="13">
        <v>2063.1247219208194</v>
      </c>
      <c r="E13" s="13"/>
      <c r="F13" s="13"/>
      <c r="K13" s="22" t="s">
        <v>58</v>
      </c>
      <c r="L13" s="23">
        <v>1.5948931995815561</v>
      </c>
    </row>
    <row r="14" spans="1:16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  <c r="K14" s="22" t="s">
        <v>61</v>
      </c>
      <c r="L14" s="23">
        <v>3.0238784929353844</v>
      </c>
    </row>
    <row r="15" spans="1:16" ht="15" customHeight="1" thickBot="1" x14ac:dyDescent="0.3"/>
    <row r="16" spans="1:16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1257.9536496195985</v>
      </c>
      <c r="C17" s="13">
        <v>244.89523949699415</v>
      </c>
      <c r="D17" s="13">
        <v>5.1367011143352119</v>
      </c>
      <c r="E17" s="13">
        <v>3.7983632121879777E-6</v>
      </c>
      <c r="F17" s="13">
        <v>767.17262245330153</v>
      </c>
      <c r="G17" s="13">
        <v>1748.7346767858955</v>
      </c>
      <c r="H17" s="13">
        <v>767.17262245330153</v>
      </c>
      <c r="I17" s="13">
        <v>1748.7346767858955</v>
      </c>
    </row>
    <row r="18" spans="1:9" ht="15" customHeight="1" x14ac:dyDescent="0.25">
      <c r="A18" s="7" t="s">
        <v>3</v>
      </c>
      <c r="B18" s="13">
        <v>-30.012526993864629</v>
      </c>
      <c r="C18" s="13">
        <v>55.010620994704851</v>
      </c>
      <c r="D18" s="13">
        <v>-0.54557695316243637</v>
      </c>
      <c r="E18" s="13">
        <v>0.58756275862839846</v>
      </c>
      <c r="F18" s="13">
        <v>-140.25627502379922</v>
      </c>
      <c r="G18" s="13">
        <v>80.231221036069968</v>
      </c>
      <c r="H18" s="13">
        <v>-140.25627502379922</v>
      </c>
      <c r="I18" s="13">
        <v>80.231221036069968</v>
      </c>
    </row>
    <row r="19" spans="1:9" ht="15" customHeight="1" x14ac:dyDescent="0.25">
      <c r="A19" s="7" t="s">
        <v>5</v>
      </c>
      <c r="B19" s="13">
        <v>-1.2450926680307888</v>
      </c>
      <c r="C19" s="13">
        <v>1.3708979642051404</v>
      </c>
      <c r="D19" s="13">
        <v>-0.90823146619282147</v>
      </c>
      <c r="E19" s="13">
        <v>0.36771850402634598</v>
      </c>
      <c r="F19" s="13">
        <v>-3.99243358161781</v>
      </c>
      <c r="G19" s="13">
        <v>1.5022482455562327</v>
      </c>
      <c r="H19" s="13">
        <v>-3.99243358161781</v>
      </c>
      <c r="I19" s="13">
        <v>1.5022482455562327</v>
      </c>
    </row>
    <row r="20" spans="1:9" ht="15" customHeight="1" x14ac:dyDescent="0.25">
      <c r="A20" s="7" t="s">
        <v>7</v>
      </c>
      <c r="B20" s="13">
        <v>4.3767714020196236</v>
      </c>
      <c r="C20" s="13">
        <v>0.79583710547821795</v>
      </c>
      <c r="D20" s="13">
        <v>5.4995819771303891</v>
      </c>
      <c r="E20" s="13">
        <v>1.0195032749029303E-6</v>
      </c>
      <c r="F20" s="13">
        <v>2.7818782024380675</v>
      </c>
      <c r="G20" s="13">
        <v>5.9716646016011801</v>
      </c>
      <c r="H20" s="13">
        <v>2.7818782024380675</v>
      </c>
      <c r="I20" s="13">
        <v>5.9716646016011801</v>
      </c>
    </row>
    <row r="21" spans="1:9" ht="15" customHeight="1" thickBot="1" x14ac:dyDescent="0.3">
      <c r="A21" s="24" t="s">
        <v>8</v>
      </c>
      <c r="B21" s="28">
        <v>-3.7079174743425258</v>
      </c>
      <c r="C21" s="28">
        <v>1.5088876846217145</v>
      </c>
      <c r="D21" s="28">
        <v>-2.4573846762306357</v>
      </c>
      <c r="E21" s="28">
        <v>1.7176409281382993E-2</v>
      </c>
      <c r="F21" s="28">
        <v>-6.7317959672779102</v>
      </c>
      <c r="G21" s="28">
        <v>-0.68403898140714148</v>
      </c>
      <c r="H21" s="28">
        <v>-6.7317959672779102</v>
      </c>
      <c r="I21" s="28">
        <v>-0.68403898140714148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/>
  <dimension ref="A1:O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5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5" ht="15" customHeight="1" thickBot="1" x14ac:dyDescent="0.3">
      <c r="K2" s="3" t="s">
        <v>74</v>
      </c>
      <c r="L2" s="59">
        <v>3.8158934638382886</v>
      </c>
      <c r="M2" s="60">
        <v>-2.1798674153348032</v>
      </c>
      <c r="N2" s="60">
        <v>24.753087593160924</v>
      </c>
      <c r="O2" s="66">
        <v>990.6706663859469</v>
      </c>
    </row>
    <row r="3" spans="1:15" ht="15" customHeight="1" x14ac:dyDescent="0.25">
      <c r="A3" s="18" t="s">
        <v>28</v>
      </c>
      <c r="B3" s="19"/>
      <c r="D3" s="1" t="s">
        <v>68</v>
      </c>
      <c r="K3" s="20" t="s">
        <v>75</v>
      </c>
      <c r="L3" s="58">
        <v>0.79596664616344515</v>
      </c>
      <c r="M3" s="17">
        <v>1.3750425488827474</v>
      </c>
      <c r="N3" s="17">
        <v>52.50803946115299</v>
      </c>
      <c r="O3" s="67">
        <v>229.07462045647608</v>
      </c>
    </row>
    <row r="4" spans="1:15" ht="15" customHeight="1" x14ac:dyDescent="0.25">
      <c r="A4" s="7" t="s">
        <v>30</v>
      </c>
      <c r="B4" s="13">
        <v>0.66963972612781753</v>
      </c>
      <c r="D4" s="1" t="s">
        <v>69</v>
      </c>
      <c r="K4" s="3" t="s">
        <v>31</v>
      </c>
      <c r="L4" s="58">
        <v>0.4484173628085385</v>
      </c>
      <c r="M4" s="17">
        <v>47.421087147102632</v>
      </c>
      <c r="N4" s="17" t="e">
        <v>#N/A</v>
      </c>
      <c r="O4" s="67" t="e">
        <v>#N/A</v>
      </c>
    </row>
    <row r="5" spans="1:15" ht="15" customHeight="1" x14ac:dyDescent="0.25">
      <c r="A5" s="7" t="s">
        <v>22</v>
      </c>
      <c r="B5" s="13">
        <v>0.4484173628085385</v>
      </c>
      <c r="D5" s="1" t="s">
        <v>70</v>
      </c>
      <c r="K5" s="20" t="s">
        <v>32</v>
      </c>
      <c r="L5" s="58">
        <v>15.175346130750711</v>
      </c>
      <c r="M5" s="21">
        <v>56</v>
      </c>
      <c r="N5" s="17" t="e">
        <v>#N/A</v>
      </c>
      <c r="O5" s="67" t="e">
        <v>#N/A</v>
      </c>
    </row>
    <row r="6" spans="1:15" ht="15" customHeight="1" thickBot="1" x14ac:dyDescent="0.3">
      <c r="A6" s="7" t="s">
        <v>33</v>
      </c>
      <c r="B6" s="13">
        <v>0.41886829295899586</v>
      </c>
      <c r="D6" s="1" t="s">
        <v>71</v>
      </c>
      <c r="K6" s="3" t="s">
        <v>34</v>
      </c>
      <c r="L6" s="62">
        <v>102377.11161479967</v>
      </c>
      <c r="M6" s="63">
        <v>125930.53234793375</v>
      </c>
      <c r="N6" s="64" t="e">
        <v>#N/A</v>
      </c>
      <c r="O6" s="68" t="e">
        <v>#N/A</v>
      </c>
    </row>
    <row r="7" spans="1:15" ht="15" customHeight="1" x14ac:dyDescent="0.25">
      <c r="A7" s="7" t="s">
        <v>35</v>
      </c>
      <c r="B7" s="13">
        <v>47.421087147102632</v>
      </c>
      <c r="K7" s="22"/>
      <c r="L7" s="23"/>
      <c r="M7" s="23"/>
      <c r="N7" s="14"/>
    </row>
    <row r="8" spans="1:15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5" ht="15" customHeight="1" x14ac:dyDescent="0.25">
      <c r="K9" s="26" t="s">
        <v>38</v>
      </c>
      <c r="L9" s="23">
        <v>2.0032407188478727</v>
      </c>
      <c r="M9" s="23"/>
      <c r="N9" s="14"/>
    </row>
    <row r="10" spans="1:15" ht="15" customHeight="1" thickBot="1" x14ac:dyDescent="0.3">
      <c r="A10" s="1" t="s">
        <v>39</v>
      </c>
      <c r="K10" s="22" t="s">
        <v>40</v>
      </c>
      <c r="L10" s="23">
        <v>458.89160735303477</v>
      </c>
      <c r="M10" s="23"/>
      <c r="N10" s="14"/>
    </row>
    <row r="11" spans="1:15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105.18624271545258</v>
      </c>
      <c r="M11" s="23"/>
      <c r="N11" s="14"/>
    </row>
    <row r="12" spans="1:15" ht="15" customHeight="1" x14ac:dyDescent="0.25">
      <c r="A12" s="7" t="s">
        <v>47</v>
      </c>
      <c r="B12" s="7">
        <v>3</v>
      </c>
      <c r="C12" s="13">
        <v>102377.11161479967</v>
      </c>
      <c r="D12" s="13">
        <v>34125.703871599886</v>
      </c>
      <c r="E12" s="13">
        <v>15.175346130750711</v>
      </c>
      <c r="F12" s="13">
        <v>2.4080149628012403E-7</v>
      </c>
      <c r="K12" s="22" t="s">
        <v>48</v>
      </c>
      <c r="L12" s="23">
        <v>2.754541224070286</v>
      </c>
    </row>
    <row r="13" spans="1:15" ht="15" customHeight="1" x14ac:dyDescent="0.25">
      <c r="A13" s="7" t="s">
        <v>49</v>
      </c>
      <c r="B13" s="7">
        <v>56</v>
      </c>
      <c r="C13" s="13">
        <v>125930.53234793375</v>
      </c>
      <c r="D13" s="13">
        <v>2248.7595062131027</v>
      </c>
      <c r="E13" s="13"/>
      <c r="F13" s="13"/>
      <c r="K13" s="22" t="s">
        <v>58</v>
      </c>
      <c r="L13" s="23">
        <v>1.5945127964393901</v>
      </c>
    </row>
    <row r="14" spans="1:15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</row>
    <row r="15" spans="1:15" ht="15" customHeight="1" thickBot="1" x14ac:dyDescent="0.3"/>
    <row r="16" spans="1:15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990.6706663859469</v>
      </c>
      <c r="C17" s="13">
        <v>229.07462045647608</v>
      </c>
      <c r="D17" s="13">
        <v>4.3246635721226623</v>
      </c>
      <c r="E17" s="13">
        <v>6.3434614476517442E-5</v>
      </c>
      <c r="F17" s="13">
        <v>531.77905903291207</v>
      </c>
      <c r="G17" s="13">
        <v>1449.5622737389817</v>
      </c>
      <c r="H17" s="13">
        <v>531.77905903291207</v>
      </c>
      <c r="I17" s="13">
        <v>1449.5622737389817</v>
      </c>
    </row>
    <row r="18" spans="1:9" ht="15" customHeight="1" x14ac:dyDescent="0.25">
      <c r="A18" s="7" t="s">
        <v>3</v>
      </c>
      <c r="B18" s="13">
        <v>24.753087593160924</v>
      </c>
      <c r="C18" s="13">
        <v>52.50803946115299</v>
      </c>
      <c r="D18" s="13">
        <v>0.47141519369570051</v>
      </c>
      <c r="E18" s="13">
        <v>0.63917575199697252</v>
      </c>
      <c r="F18" s="13">
        <v>-80.433155122291652</v>
      </c>
      <c r="G18" s="13">
        <v>129.93933030861351</v>
      </c>
      <c r="H18" s="13">
        <v>-80.433155122291652</v>
      </c>
      <c r="I18" s="13">
        <v>129.93933030861351</v>
      </c>
    </row>
    <row r="19" spans="1:9" ht="15" customHeight="1" x14ac:dyDescent="0.25">
      <c r="A19" s="7" t="s">
        <v>5</v>
      </c>
      <c r="B19" s="13">
        <v>-2.1798674153348032</v>
      </c>
      <c r="C19" s="13">
        <v>1.3750425488827474</v>
      </c>
      <c r="D19" s="13">
        <v>-1.5853090634220695</v>
      </c>
      <c r="E19" s="13">
        <v>0.11852749863381609</v>
      </c>
      <c r="F19" s="13">
        <v>-4.9344086394050892</v>
      </c>
      <c r="G19" s="13">
        <v>0.57467380873548279</v>
      </c>
      <c r="H19" s="13">
        <v>-4.9344086394050892</v>
      </c>
      <c r="I19" s="13">
        <v>0.57467380873548279</v>
      </c>
    </row>
    <row r="20" spans="1:9" ht="15" customHeight="1" thickBot="1" x14ac:dyDescent="0.3">
      <c r="A20" s="24" t="s">
        <v>7</v>
      </c>
      <c r="B20" s="28">
        <v>3.8158934638382886</v>
      </c>
      <c r="C20" s="28">
        <v>0.79596664616344515</v>
      </c>
      <c r="D20" s="28">
        <v>4.7940368886446114</v>
      </c>
      <c r="E20" s="28">
        <v>1.2463520841978905E-5</v>
      </c>
      <c r="F20" s="28">
        <v>2.2213806673988987</v>
      </c>
      <c r="G20" s="28">
        <v>5.4104062602776786</v>
      </c>
      <c r="H20" s="28">
        <v>2.2213806673988987</v>
      </c>
      <c r="I20" s="28">
        <v>5.4104062602776786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/>
  <dimension ref="A1:P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6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6" ht="15" customHeight="1" thickBot="1" x14ac:dyDescent="0.3">
      <c r="K2" s="3" t="s">
        <v>77</v>
      </c>
      <c r="L2" s="59">
        <v>2.6212827807445986E-2</v>
      </c>
      <c r="M2" s="60">
        <v>1.6455938513192676E-2</v>
      </c>
      <c r="N2" s="60">
        <v>-4.7989846677068728</v>
      </c>
      <c r="O2" s="61">
        <v>128.96894282645599</v>
      </c>
      <c r="P2" s="66">
        <v>843.03692813995326</v>
      </c>
    </row>
    <row r="3" spans="1:16" ht="15" customHeight="1" x14ac:dyDescent="0.25">
      <c r="A3" s="18" t="s">
        <v>28</v>
      </c>
      <c r="B3" s="19"/>
      <c r="D3" s="1" t="s">
        <v>68</v>
      </c>
      <c r="K3" s="20" t="s">
        <v>78</v>
      </c>
      <c r="L3" s="58">
        <v>8.1947770330072001E-2</v>
      </c>
      <c r="M3" s="17">
        <v>4.7121704409845431E-3</v>
      </c>
      <c r="N3" s="17">
        <v>1.4900558737134908</v>
      </c>
      <c r="O3" s="57">
        <v>56.701319572636073</v>
      </c>
      <c r="P3" s="67">
        <v>250.0231091187859</v>
      </c>
    </row>
    <row r="4" spans="1:16" ht="15" customHeight="1" x14ac:dyDescent="0.25">
      <c r="A4" s="7" t="s">
        <v>30</v>
      </c>
      <c r="B4" s="13">
        <v>0.60394218510445585</v>
      </c>
      <c r="D4" s="1" t="s">
        <v>69</v>
      </c>
      <c r="K4" s="3" t="s">
        <v>31</v>
      </c>
      <c r="L4" s="58">
        <v>0.36474616294874479</v>
      </c>
      <c r="M4" s="17">
        <v>51.351428563904491</v>
      </c>
      <c r="N4" s="17" t="e">
        <v>#N/A</v>
      </c>
      <c r="O4" s="57" t="e">
        <v>#N/A</v>
      </c>
      <c r="P4" s="67" t="e">
        <v>#N/A</v>
      </c>
    </row>
    <row r="5" spans="1:16" ht="15" customHeight="1" x14ac:dyDescent="0.25">
      <c r="A5" s="7" t="s">
        <v>22</v>
      </c>
      <c r="B5" s="13">
        <v>0.36474616294874479</v>
      </c>
      <c r="D5" s="1" t="s">
        <v>70</v>
      </c>
      <c r="K5" s="20" t="s">
        <v>32</v>
      </c>
      <c r="L5" s="58">
        <v>7.8948909050675855</v>
      </c>
      <c r="M5" s="21">
        <v>55</v>
      </c>
      <c r="N5" s="17" t="e">
        <v>#N/A</v>
      </c>
      <c r="O5" s="57" t="e">
        <v>#N/A</v>
      </c>
      <c r="P5" s="67" t="e">
        <v>#N/A</v>
      </c>
    </row>
    <row r="6" spans="1:16" ht="15" customHeight="1" thickBot="1" x14ac:dyDescent="0.3">
      <c r="A6" s="7" t="s">
        <v>33</v>
      </c>
      <c r="B6" s="13">
        <v>0.31854588389047178</v>
      </c>
      <c r="D6" s="1" t="s">
        <v>71</v>
      </c>
      <c r="K6" s="3" t="s">
        <v>34</v>
      </c>
      <c r="L6" s="62">
        <v>83274.337107275176</v>
      </c>
      <c r="M6" s="63">
        <v>145033.30685545824</v>
      </c>
      <c r="N6" s="64" t="e">
        <v>#N/A</v>
      </c>
      <c r="O6" s="65" t="e">
        <v>#N/A</v>
      </c>
      <c r="P6" s="68" t="e">
        <v>#N/A</v>
      </c>
    </row>
    <row r="7" spans="1:16" ht="15" customHeight="1" x14ac:dyDescent="0.25">
      <c r="A7" s="7" t="s">
        <v>35</v>
      </c>
      <c r="B7" s="13">
        <v>51.351428563904491</v>
      </c>
      <c r="K7" s="22"/>
      <c r="L7" s="23"/>
      <c r="M7" s="23"/>
      <c r="N7" s="14"/>
    </row>
    <row r="8" spans="1:16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6" ht="15" customHeight="1" x14ac:dyDescent="0.25">
      <c r="K9" s="26" t="s">
        <v>38</v>
      </c>
      <c r="L9" s="23">
        <v>2.0040447832891455</v>
      </c>
      <c r="M9" s="23"/>
      <c r="N9" s="14"/>
    </row>
    <row r="10" spans="1:16" ht="15" customHeight="1" thickBot="1" x14ac:dyDescent="0.3">
      <c r="A10" s="1" t="s">
        <v>39</v>
      </c>
      <c r="K10" s="22" t="s">
        <v>40</v>
      </c>
      <c r="L10" s="23">
        <v>501.05750753123567</v>
      </c>
      <c r="M10" s="23"/>
      <c r="N10" s="14"/>
    </row>
    <row r="11" spans="1:16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113.63198369515204</v>
      </c>
      <c r="M11" s="23"/>
      <c r="N11" s="14"/>
    </row>
    <row r="12" spans="1:16" ht="15" customHeight="1" x14ac:dyDescent="0.25">
      <c r="A12" s="7" t="s">
        <v>47</v>
      </c>
      <c r="B12" s="7">
        <v>4</v>
      </c>
      <c r="C12" s="13">
        <v>83274.337107275176</v>
      </c>
      <c r="D12" s="13">
        <v>20818.584276818794</v>
      </c>
      <c r="E12" s="13">
        <v>7.8948909050675855</v>
      </c>
      <c r="F12" s="13">
        <v>4.2038443932112628E-5</v>
      </c>
      <c r="K12" s="22" t="s">
        <v>48</v>
      </c>
      <c r="L12" s="23">
        <v>2.986138700524871</v>
      </c>
    </row>
    <row r="13" spans="1:16" ht="15" customHeight="1" x14ac:dyDescent="0.25">
      <c r="A13" s="7" t="s">
        <v>49</v>
      </c>
      <c r="B13" s="7">
        <v>55</v>
      </c>
      <c r="C13" s="13">
        <v>145033.30685545824</v>
      </c>
      <c r="D13" s="13">
        <v>2636.9692155537864</v>
      </c>
      <c r="E13" s="13"/>
      <c r="F13" s="13"/>
      <c r="K13" s="22" t="s">
        <v>58</v>
      </c>
      <c r="L13" s="23">
        <v>9.4434005902243861E-3</v>
      </c>
    </row>
    <row r="14" spans="1:16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  <c r="K14" s="22" t="s">
        <v>61</v>
      </c>
      <c r="L14" s="23">
        <v>0.16422700163215781</v>
      </c>
    </row>
    <row r="15" spans="1:16" ht="15" customHeight="1" thickBot="1" x14ac:dyDescent="0.3"/>
    <row r="16" spans="1:16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843.03692813995326</v>
      </c>
      <c r="C17" s="13">
        <v>250.0231091187859</v>
      </c>
      <c r="D17" s="13">
        <v>3.37183603192226</v>
      </c>
      <c r="E17" s="13">
        <v>1.3724069270431626E-3</v>
      </c>
      <c r="F17" s="13">
        <v>341.97942060871759</v>
      </c>
      <c r="G17" s="13">
        <v>1344.0944356711889</v>
      </c>
      <c r="H17" s="13">
        <v>341.97942060871759</v>
      </c>
      <c r="I17" s="13">
        <v>1344.0944356711889</v>
      </c>
    </row>
    <row r="18" spans="1:9" ht="15" customHeight="1" x14ac:dyDescent="0.25">
      <c r="A18" s="7" t="s">
        <v>3</v>
      </c>
      <c r="B18" s="13">
        <v>128.96894282645599</v>
      </c>
      <c r="C18" s="13">
        <v>56.701319572636073</v>
      </c>
      <c r="D18" s="13">
        <v>2.2745315946526241</v>
      </c>
      <c r="E18" s="13">
        <v>2.6856294407370918E-2</v>
      </c>
      <c r="F18" s="13">
        <v>15.336959131303942</v>
      </c>
      <c r="G18" s="13">
        <v>242.60092652160802</v>
      </c>
      <c r="H18" s="13">
        <v>15.336959131303942</v>
      </c>
      <c r="I18" s="13">
        <v>242.60092652160802</v>
      </c>
    </row>
    <row r="19" spans="1:9" ht="15" customHeight="1" x14ac:dyDescent="0.25">
      <c r="A19" s="7" t="s">
        <v>5</v>
      </c>
      <c r="B19" s="13">
        <v>-4.7989846677068728</v>
      </c>
      <c r="C19" s="13">
        <v>1.4900558737134908</v>
      </c>
      <c r="D19" s="13">
        <v>-3.2206743064922314</v>
      </c>
      <c r="E19" s="13">
        <v>2.1489799140437743E-3</v>
      </c>
      <c r="F19" s="13">
        <v>-7.7851233682317442</v>
      </c>
      <c r="G19" s="13">
        <v>-1.8128459671820019</v>
      </c>
      <c r="H19" s="13">
        <v>-7.7851233682317442</v>
      </c>
      <c r="I19" s="13">
        <v>-1.8128459671820019</v>
      </c>
    </row>
    <row r="20" spans="1:9" ht="15" customHeight="1" x14ac:dyDescent="0.25">
      <c r="A20" s="7" t="s">
        <v>6</v>
      </c>
      <c r="B20" s="13">
        <v>1.6455938513192676E-2</v>
      </c>
      <c r="C20" s="13">
        <v>4.7121704409845431E-3</v>
      </c>
      <c r="D20" s="13">
        <v>3.492220563599655</v>
      </c>
      <c r="E20" s="13">
        <v>9.5280759365598403E-4</v>
      </c>
      <c r="F20" s="13">
        <v>7.0125379229682896E-3</v>
      </c>
      <c r="G20" s="13">
        <v>2.589933910341706E-2</v>
      </c>
      <c r="H20" s="13">
        <v>7.0125379229682896E-3</v>
      </c>
      <c r="I20" s="13">
        <v>2.589933910341706E-2</v>
      </c>
    </row>
    <row r="21" spans="1:9" ht="15" customHeight="1" thickBot="1" x14ac:dyDescent="0.3">
      <c r="A21" s="24" t="s">
        <v>9</v>
      </c>
      <c r="B21" s="28">
        <v>2.6212827807445986E-2</v>
      </c>
      <c r="C21" s="28">
        <v>8.1947770330072001E-2</v>
      </c>
      <c r="D21" s="28">
        <v>0.31987237360900816</v>
      </c>
      <c r="E21" s="28">
        <v>0.75027705165231051</v>
      </c>
      <c r="F21" s="28">
        <v>-0.13801417382471182</v>
      </c>
      <c r="G21" s="28">
        <v>0.1904398294396038</v>
      </c>
      <c r="H21" s="28">
        <v>-0.13801417382471182</v>
      </c>
      <c r="I21" s="28">
        <v>0.1904398294396038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1:Q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7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7" ht="15" customHeight="1" thickBot="1" x14ac:dyDescent="0.3">
      <c r="K2" s="3" t="s">
        <v>80</v>
      </c>
      <c r="L2" s="59">
        <v>2.6101511963735727E-2</v>
      </c>
      <c r="M2" s="60">
        <v>-0.46929686160351408</v>
      </c>
      <c r="N2" s="60">
        <v>1.6251031968951328E-2</v>
      </c>
      <c r="O2" s="61">
        <v>-4.7080063659145459</v>
      </c>
      <c r="P2" s="61">
        <v>123.13922056814323</v>
      </c>
      <c r="Q2" s="66">
        <v>877.12334868979781</v>
      </c>
    </row>
    <row r="3" spans="1:17" ht="15" customHeight="1" x14ac:dyDescent="0.25">
      <c r="A3" s="18" t="s">
        <v>28</v>
      </c>
      <c r="B3" s="19"/>
      <c r="D3" s="1" t="s">
        <v>68</v>
      </c>
      <c r="K3" s="20" t="s">
        <v>81</v>
      </c>
      <c r="L3" s="58">
        <v>8.2643413030836763E-2</v>
      </c>
      <c r="M3" s="17">
        <v>1.6673494038742298</v>
      </c>
      <c r="N3" s="17">
        <v>4.8075573734245244E-3</v>
      </c>
      <c r="O3" s="57">
        <v>1.5370588565128538</v>
      </c>
      <c r="P3" s="57">
        <v>60.817570338594365</v>
      </c>
      <c r="Q3" s="67">
        <v>279.71809456567513</v>
      </c>
    </row>
    <row r="4" spans="1:17" ht="15" customHeight="1" x14ac:dyDescent="0.25">
      <c r="A4" s="7" t="s">
        <v>30</v>
      </c>
      <c r="B4" s="13">
        <v>0.60471212500189186</v>
      </c>
      <c r="D4" s="1" t="s">
        <v>69</v>
      </c>
      <c r="K4" s="3" t="s">
        <v>31</v>
      </c>
      <c r="L4" s="58">
        <v>0.36567675412430373</v>
      </c>
      <c r="M4" s="17">
        <v>51.786750374809671</v>
      </c>
      <c r="N4" s="17" t="e">
        <v>#N/A</v>
      </c>
      <c r="O4" s="57" t="e">
        <v>#N/A</v>
      </c>
      <c r="P4" s="57" t="e">
        <v>#N/A</v>
      </c>
      <c r="Q4" s="67" t="e">
        <v>#N/A</v>
      </c>
    </row>
    <row r="5" spans="1:17" ht="15" customHeight="1" x14ac:dyDescent="0.25">
      <c r="A5" s="7" t="s">
        <v>22</v>
      </c>
      <c r="B5" s="13">
        <v>0.36567675412430373</v>
      </c>
      <c r="D5" s="1" t="s">
        <v>70</v>
      </c>
      <c r="K5" s="20" t="s">
        <v>32</v>
      </c>
      <c r="L5" s="58">
        <v>6.2260195731757841</v>
      </c>
      <c r="M5" s="21">
        <v>54</v>
      </c>
      <c r="N5" s="17" t="e">
        <v>#N/A</v>
      </c>
      <c r="O5" s="57" t="e">
        <v>#N/A</v>
      </c>
      <c r="P5" s="57" t="e">
        <v>#N/A</v>
      </c>
      <c r="Q5" s="67" t="e">
        <v>#N/A</v>
      </c>
    </row>
    <row r="6" spans="1:17" ht="15" customHeight="1" thickBot="1" x14ac:dyDescent="0.3">
      <c r="A6" s="7" t="s">
        <v>33</v>
      </c>
      <c r="B6" s="13">
        <v>0.30694312024692449</v>
      </c>
      <c r="D6" s="1" t="s">
        <v>71</v>
      </c>
      <c r="K6" s="3" t="s">
        <v>34</v>
      </c>
      <c r="L6" s="62">
        <v>83486.798186059546</v>
      </c>
      <c r="M6" s="63">
        <v>144820.84577667387</v>
      </c>
      <c r="N6" s="64" t="e">
        <v>#N/A</v>
      </c>
      <c r="O6" s="65" t="e">
        <v>#N/A</v>
      </c>
      <c r="P6" s="65" t="e">
        <v>#N/A</v>
      </c>
      <c r="Q6" s="68" t="e">
        <v>#N/A</v>
      </c>
    </row>
    <row r="7" spans="1:17" ht="15" customHeight="1" x14ac:dyDescent="0.25">
      <c r="A7" s="7" t="s">
        <v>35</v>
      </c>
      <c r="B7" s="13">
        <v>51.786750374809671</v>
      </c>
      <c r="K7" s="22"/>
      <c r="L7" s="23"/>
      <c r="M7" s="23"/>
      <c r="N7" s="14"/>
    </row>
    <row r="8" spans="1:17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7" ht="15" customHeight="1" x14ac:dyDescent="0.25">
      <c r="K9" s="26" t="s">
        <v>38</v>
      </c>
      <c r="L9" s="23">
        <v>2.0048792881880577</v>
      </c>
      <c r="M9" s="23"/>
      <c r="N9" s="14"/>
    </row>
    <row r="10" spans="1:17" ht="15" customHeight="1" thickBot="1" x14ac:dyDescent="0.3">
      <c r="A10" s="1" t="s">
        <v>39</v>
      </c>
      <c r="K10" s="22" t="s">
        <v>40</v>
      </c>
      <c r="L10" s="23">
        <v>560.80101432615061</v>
      </c>
      <c r="M10" s="23"/>
      <c r="N10" s="14"/>
    </row>
    <row r="11" spans="1:17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121.9318871297682</v>
      </c>
      <c r="M11" s="23"/>
      <c r="N11" s="14"/>
    </row>
    <row r="12" spans="1:17" ht="15" customHeight="1" x14ac:dyDescent="0.25">
      <c r="A12" s="7" t="s">
        <v>47</v>
      </c>
      <c r="B12" s="7">
        <v>5</v>
      </c>
      <c r="C12" s="13">
        <v>83486.798186059546</v>
      </c>
      <c r="D12" s="13">
        <v>16697.35963721191</v>
      </c>
      <c r="E12" s="13">
        <v>6.2260195731757841</v>
      </c>
      <c r="F12" s="13">
        <v>1.2576128967448162E-4</v>
      </c>
      <c r="K12" s="22" t="s">
        <v>48</v>
      </c>
      <c r="L12" s="23">
        <v>3.0816174661486402</v>
      </c>
    </row>
    <row r="13" spans="1:17" ht="15" customHeight="1" x14ac:dyDescent="0.25">
      <c r="A13" s="7" t="s">
        <v>49</v>
      </c>
      <c r="B13" s="7">
        <v>54</v>
      </c>
      <c r="C13" s="13">
        <v>144820.84577667387</v>
      </c>
      <c r="D13" s="13">
        <v>2681.8675143828495</v>
      </c>
      <c r="E13" s="13"/>
      <c r="F13" s="13"/>
      <c r="K13" s="22" t="s">
        <v>58</v>
      </c>
      <c r="L13" s="23">
        <v>9.6385722047546089E-3</v>
      </c>
    </row>
    <row r="14" spans="1:17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  <c r="K14" s="22" t="s">
        <v>61</v>
      </c>
      <c r="L14" s="23">
        <v>3.3428342860001483</v>
      </c>
    </row>
    <row r="15" spans="1:17" ht="15" customHeight="1" thickBot="1" x14ac:dyDescent="0.3">
      <c r="K15" s="22" t="s">
        <v>62</v>
      </c>
      <c r="L15" s="23">
        <v>0.16569006709069567</v>
      </c>
    </row>
    <row r="16" spans="1:17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877.12334868979781</v>
      </c>
      <c r="C17" s="13">
        <v>279.71809456567513</v>
      </c>
      <c r="D17" s="13">
        <v>3.1357404677438829</v>
      </c>
      <c r="E17" s="13">
        <v>2.7727824493116973E-3</v>
      </c>
      <c r="F17" s="13">
        <v>316.3223343636472</v>
      </c>
      <c r="G17" s="13">
        <v>1437.9243630159485</v>
      </c>
      <c r="H17" s="13">
        <v>316.3223343636472</v>
      </c>
      <c r="I17" s="13">
        <v>1437.9243630159485</v>
      </c>
    </row>
    <row r="18" spans="1:9" ht="15" customHeight="1" x14ac:dyDescent="0.25">
      <c r="A18" s="7" t="s">
        <v>3</v>
      </c>
      <c r="B18" s="13">
        <v>123.13922056814323</v>
      </c>
      <c r="C18" s="13">
        <v>60.817570338594365</v>
      </c>
      <c r="D18" s="13">
        <v>2.0247310091899546</v>
      </c>
      <c r="E18" s="13">
        <v>4.785180772425901E-2</v>
      </c>
      <c r="F18" s="13">
        <v>1.2073334383750307</v>
      </c>
      <c r="G18" s="13">
        <v>245.07110769791143</v>
      </c>
      <c r="H18" s="13">
        <v>1.2073334383750307</v>
      </c>
      <c r="I18" s="13">
        <v>245.07110769791143</v>
      </c>
    </row>
    <row r="19" spans="1:9" ht="15" customHeight="1" x14ac:dyDescent="0.25">
      <c r="A19" s="7" t="s">
        <v>5</v>
      </c>
      <c r="B19" s="13">
        <v>-4.7080063659145459</v>
      </c>
      <c r="C19" s="13">
        <v>1.5370588565128538</v>
      </c>
      <c r="D19" s="13">
        <v>-3.0629968045567648</v>
      </c>
      <c r="E19" s="13">
        <v>3.4139467222502416E-3</v>
      </c>
      <c r="F19" s="13">
        <v>-7.7896238320631861</v>
      </c>
      <c r="G19" s="13">
        <v>-1.6263888997659057</v>
      </c>
      <c r="H19" s="13">
        <v>-7.7896238320631861</v>
      </c>
      <c r="I19" s="13">
        <v>-1.6263888997659057</v>
      </c>
    </row>
    <row r="20" spans="1:9" ht="15" customHeight="1" x14ac:dyDescent="0.25">
      <c r="A20" s="7" t="s">
        <v>6</v>
      </c>
      <c r="B20" s="13">
        <v>1.6251031968951328E-2</v>
      </c>
      <c r="C20" s="13">
        <v>4.8075573734245244E-3</v>
      </c>
      <c r="D20" s="13">
        <v>3.3803095224166562</v>
      </c>
      <c r="E20" s="13">
        <v>1.351416118937082E-3</v>
      </c>
      <c r="F20" s="13">
        <v>6.6124597641967191E-3</v>
      </c>
      <c r="G20" s="13">
        <v>2.5889604173705935E-2</v>
      </c>
      <c r="H20" s="13">
        <v>6.6124597641967191E-3</v>
      </c>
      <c r="I20" s="13">
        <v>2.5889604173705935E-2</v>
      </c>
    </row>
    <row r="21" spans="1:9" ht="15" customHeight="1" x14ac:dyDescent="0.25">
      <c r="A21" s="7" t="s">
        <v>8</v>
      </c>
      <c r="B21" s="13">
        <v>-0.46929686160351408</v>
      </c>
      <c r="C21" s="13">
        <v>1.6673494038742298</v>
      </c>
      <c r="D21" s="13">
        <v>-0.28146281787912147</v>
      </c>
      <c r="E21" s="13">
        <v>0.77943122510548646</v>
      </c>
      <c r="F21" s="13">
        <v>-3.8121311476036626</v>
      </c>
      <c r="G21" s="13">
        <v>2.8735374243966341</v>
      </c>
      <c r="H21" s="13">
        <v>-3.8121311476036626</v>
      </c>
      <c r="I21" s="13">
        <v>2.8735374243966341</v>
      </c>
    </row>
    <row r="22" spans="1:9" ht="15" customHeight="1" thickBot="1" x14ac:dyDescent="0.3">
      <c r="A22" s="24" t="s">
        <v>9</v>
      </c>
      <c r="B22" s="28">
        <v>2.6101511963735727E-2</v>
      </c>
      <c r="C22" s="28">
        <v>8.2643413030836763E-2</v>
      </c>
      <c r="D22" s="28">
        <v>0.31583293824029823</v>
      </c>
      <c r="E22" s="28">
        <v>0.75334681339482568</v>
      </c>
      <c r="F22" s="28">
        <v>-0.13958855512695995</v>
      </c>
      <c r="G22" s="28">
        <v>0.19179157905443139</v>
      </c>
      <c r="H22" s="28">
        <v>-0.13958855512695995</v>
      </c>
      <c r="I22" s="28">
        <v>0.19179157905443139</v>
      </c>
    </row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7"/>
  <dimension ref="A1:P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6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6" ht="15" customHeight="1" thickBot="1" x14ac:dyDescent="0.3">
      <c r="K2" s="3" t="s">
        <v>77</v>
      </c>
      <c r="L2" s="59">
        <v>-0.4718169266214946</v>
      </c>
      <c r="M2" s="60">
        <v>1.6284047354688597E-2</v>
      </c>
      <c r="N2" s="60">
        <v>-4.5810533691756188</v>
      </c>
      <c r="O2" s="61">
        <v>118.25880134223219</v>
      </c>
      <c r="P2" s="66">
        <v>883.75288162242487</v>
      </c>
    </row>
    <row r="3" spans="1:16" ht="15" customHeight="1" x14ac:dyDescent="0.25">
      <c r="A3" s="18" t="s">
        <v>28</v>
      </c>
      <c r="B3" s="19"/>
      <c r="D3" s="1" t="s">
        <v>68</v>
      </c>
      <c r="K3" s="20" t="s">
        <v>78</v>
      </c>
      <c r="L3" s="58">
        <v>1.6536284356298627</v>
      </c>
      <c r="M3" s="17">
        <v>4.766922293519613E-3</v>
      </c>
      <c r="N3" s="17">
        <v>1.4713769469190185</v>
      </c>
      <c r="O3" s="57">
        <v>58.338342772410954</v>
      </c>
      <c r="P3" s="67">
        <v>276.63719128453977</v>
      </c>
    </row>
    <row r="4" spans="1:16" ht="15" customHeight="1" x14ac:dyDescent="0.25">
      <c r="A4" s="7" t="s">
        <v>30</v>
      </c>
      <c r="B4" s="13">
        <v>0.60374250546287989</v>
      </c>
      <c r="D4" s="1" t="s">
        <v>69</v>
      </c>
      <c r="K4" s="3" t="s">
        <v>31</v>
      </c>
      <c r="L4" s="58">
        <v>0.36450501290259552</v>
      </c>
      <c r="M4" s="17">
        <v>51.361174451018236</v>
      </c>
      <c r="N4" s="17" t="e">
        <v>#N/A</v>
      </c>
      <c r="O4" s="57" t="e">
        <v>#N/A</v>
      </c>
      <c r="P4" s="67" t="e">
        <v>#N/A</v>
      </c>
    </row>
    <row r="5" spans="1:16" ht="15" customHeight="1" x14ac:dyDescent="0.25">
      <c r="A5" s="7" t="s">
        <v>22</v>
      </c>
      <c r="B5" s="13">
        <v>0.36450501290259552</v>
      </c>
      <c r="D5" s="1" t="s">
        <v>70</v>
      </c>
      <c r="K5" s="20" t="s">
        <v>32</v>
      </c>
      <c r="L5" s="58">
        <v>7.8866773604344598</v>
      </c>
      <c r="M5" s="21">
        <v>55</v>
      </c>
      <c r="N5" s="17" t="e">
        <v>#N/A</v>
      </c>
      <c r="O5" s="57" t="e">
        <v>#N/A</v>
      </c>
      <c r="P5" s="67" t="e">
        <v>#N/A</v>
      </c>
    </row>
    <row r="6" spans="1:16" ht="15" customHeight="1" thickBot="1" x14ac:dyDescent="0.3">
      <c r="A6" s="7" t="s">
        <v>33</v>
      </c>
      <c r="B6" s="13">
        <v>0.31828719565914787</v>
      </c>
      <c r="D6" s="1" t="s">
        <v>71</v>
      </c>
      <c r="K6" s="3" t="s">
        <v>34</v>
      </c>
      <c r="L6" s="62">
        <v>83219.280708397331</v>
      </c>
      <c r="M6" s="63">
        <v>145088.36325433609</v>
      </c>
      <c r="N6" s="64" t="e">
        <v>#N/A</v>
      </c>
      <c r="O6" s="65" t="e">
        <v>#N/A</v>
      </c>
      <c r="P6" s="68" t="e">
        <v>#N/A</v>
      </c>
    </row>
    <row r="7" spans="1:16" ht="15" customHeight="1" x14ac:dyDescent="0.25">
      <c r="A7" s="7" t="s">
        <v>35</v>
      </c>
      <c r="B7" s="13">
        <v>51.361174451018236</v>
      </c>
      <c r="K7" s="22"/>
      <c r="L7" s="23"/>
      <c r="M7" s="23"/>
      <c r="N7" s="14"/>
    </row>
    <row r="8" spans="1:16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6" ht="15" customHeight="1" x14ac:dyDescent="0.25">
      <c r="K9" s="26" t="s">
        <v>38</v>
      </c>
      <c r="L9" s="23">
        <v>2.0040447832891455</v>
      </c>
      <c r="M9" s="23"/>
      <c r="N9" s="14"/>
    </row>
    <row r="10" spans="1:16" ht="15" customHeight="1" thickBot="1" x14ac:dyDescent="0.3">
      <c r="A10" s="1" t="s">
        <v>39</v>
      </c>
      <c r="K10" s="22" t="s">
        <v>40</v>
      </c>
      <c r="L10" s="23">
        <v>554.39332005754341</v>
      </c>
      <c r="M10" s="23"/>
      <c r="N10" s="14"/>
    </row>
    <row r="11" spans="1:16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116.9126514987842</v>
      </c>
      <c r="M11" s="23"/>
      <c r="N11" s="14"/>
    </row>
    <row r="12" spans="1:16" ht="15" customHeight="1" x14ac:dyDescent="0.25">
      <c r="A12" s="7" t="s">
        <v>47</v>
      </c>
      <c r="B12" s="7">
        <v>4</v>
      </c>
      <c r="C12" s="13">
        <v>83219.280708397331</v>
      </c>
      <c r="D12" s="13">
        <v>20804.820177099333</v>
      </c>
      <c r="E12" s="13">
        <v>7.8866773604344598</v>
      </c>
      <c r="F12" s="13">
        <v>4.2453972769447698E-5</v>
      </c>
      <c r="K12" s="22" t="s">
        <v>48</v>
      </c>
      <c r="L12" s="23">
        <v>2.9487052947249692</v>
      </c>
    </row>
    <row r="13" spans="1:16" ht="15" customHeight="1" x14ac:dyDescent="0.25">
      <c r="A13" s="7" t="s">
        <v>49</v>
      </c>
      <c r="B13" s="7">
        <v>55</v>
      </c>
      <c r="C13" s="13">
        <v>145088.36325433609</v>
      </c>
      <c r="D13" s="13">
        <v>2637.9702409879287</v>
      </c>
      <c r="E13" s="13"/>
      <c r="F13" s="13"/>
      <c r="K13" s="22" t="s">
        <v>58</v>
      </c>
      <c r="L13" s="23">
        <v>9.5531257546727089E-3</v>
      </c>
    </row>
    <row r="14" spans="1:16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  <c r="K14" s="22" t="s">
        <v>61</v>
      </c>
      <c r="L14" s="23">
        <v>3.3139454399226169</v>
      </c>
    </row>
    <row r="15" spans="1:16" ht="15" customHeight="1" thickBot="1" x14ac:dyDescent="0.3"/>
    <row r="16" spans="1:16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883.75288162242487</v>
      </c>
      <c r="C17" s="13">
        <v>276.63719128453977</v>
      </c>
      <c r="D17" s="13">
        <v>3.1946278716856482</v>
      </c>
      <c r="E17" s="13">
        <v>2.3189725802936646E-3</v>
      </c>
      <c r="F17" s="13">
        <v>329.35956156488146</v>
      </c>
      <c r="G17" s="13">
        <v>1438.1462016799683</v>
      </c>
      <c r="H17" s="13">
        <v>329.35956156488146</v>
      </c>
      <c r="I17" s="13">
        <v>1438.1462016799683</v>
      </c>
    </row>
    <row r="18" spans="1:9" ht="15" customHeight="1" x14ac:dyDescent="0.25">
      <c r="A18" s="7" t="s">
        <v>3</v>
      </c>
      <c r="B18" s="13">
        <v>118.25880134223219</v>
      </c>
      <c r="C18" s="13">
        <v>58.338342772410954</v>
      </c>
      <c r="D18" s="13">
        <v>2.0271196561681983</v>
      </c>
      <c r="E18" s="13">
        <v>4.7508033765018255E-2</v>
      </c>
      <c r="F18" s="13">
        <v>1.3461498434479893</v>
      </c>
      <c r="G18" s="13">
        <v>235.17145284101639</v>
      </c>
      <c r="H18" s="13">
        <v>1.3461498434479893</v>
      </c>
      <c r="I18" s="13">
        <v>235.17145284101639</v>
      </c>
    </row>
    <row r="19" spans="1:9" ht="15" customHeight="1" x14ac:dyDescent="0.25">
      <c r="A19" s="7" t="s">
        <v>5</v>
      </c>
      <c r="B19" s="13">
        <v>-4.5810533691756188</v>
      </c>
      <c r="C19" s="13">
        <v>1.4713769469190185</v>
      </c>
      <c r="D19" s="13">
        <v>-3.1134464752680064</v>
      </c>
      <c r="E19" s="13">
        <v>2.933520107196361E-3</v>
      </c>
      <c r="F19" s="13">
        <v>-7.529758663900588</v>
      </c>
      <c r="G19" s="13">
        <v>-1.6323480744506496</v>
      </c>
      <c r="H19" s="13">
        <v>-7.529758663900588</v>
      </c>
      <c r="I19" s="13">
        <v>-1.6323480744506496</v>
      </c>
    </row>
    <row r="20" spans="1:9" ht="15" customHeight="1" x14ac:dyDescent="0.25">
      <c r="A20" s="7" t="s">
        <v>6</v>
      </c>
      <c r="B20" s="13">
        <v>1.6284047354688597E-2</v>
      </c>
      <c r="C20" s="13">
        <v>4.766922293519613E-3</v>
      </c>
      <c r="D20" s="13">
        <v>3.4160505147788807</v>
      </c>
      <c r="E20" s="13">
        <v>1.2012073987016992E-3</v>
      </c>
      <c r="F20" s="13">
        <v>6.7309216000158885E-3</v>
      </c>
      <c r="G20" s="13">
        <v>2.5837173109361306E-2</v>
      </c>
      <c r="H20" s="13">
        <v>6.7309216000158885E-3</v>
      </c>
      <c r="I20" s="13">
        <v>2.5837173109361306E-2</v>
      </c>
    </row>
    <row r="21" spans="1:9" ht="15" customHeight="1" thickBot="1" x14ac:dyDescent="0.3">
      <c r="A21" s="24" t="s">
        <v>8</v>
      </c>
      <c r="B21" s="28">
        <v>-0.4718169266214946</v>
      </c>
      <c r="C21" s="28">
        <v>1.6536284356298627</v>
      </c>
      <c r="D21" s="28">
        <v>-0.28532221414164349</v>
      </c>
      <c r="E21" s="28">
        <v>0.77646904361467262</v>
      </c>
      <c r="F21" s="28">
        <v>-3.7857623665441116</v>
      </c>
      <c r="G21" s="28">
        <v>2.8421285133011223</v>
      </c>
      <c r="H21" s="28">
        <v>-3.7857623665441116</v>
      </c>
      <c r="I21" s="28">
        <v>2.8421285133011223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Q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7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7" ht="15" customHeight="1" thickBot="1" x14ac:dyDescent="0.3">
      <c r="K2" s="3" t="s">
        <v>80</v>
      </c>
      <c r="L2" s="59">
        <v>-6.4572083042639492E-2</v>
      </c>
      <c r="M2" s="60">
        <v>3.6824105434949179</v>
      </c>
      <c r="N2" s="60">
        <v>1.4154031619422693E-2</v>
      </c>
      <c r="O2" s="61">
        <v>-2.4416028135352419</v>
      </c>
      <c r="P2" s="61">
        <v>35.363678267463783</v>
      </c>
      <c r="Q2" s="66">
        <v>926.39118545281872</v>
      </c>
    </row>
    <row r="3" spans="1:17" ht="15" customHeight="1" x14ac:dyDescent="0.25">
      <c r="A3" s="18" t="s">
        <v>28</v>
      </c>
      <c r="B3" s="19"/>
      <c r="D3" s="1" t="s">
        <v>68</v>
      </c>
      <c r="K3" s="20" t="s">
        <v>81</v>
      </c>
      <c r="L3" s="58">
        <v>7.1439790306907627E-2</v>
      </c>
      <c r="M3" s="17">
        <v>0.75690747944041659</v>
      </c>
      <c r="N3" s="17">
        <v>3.9934524419919315E-3</v>
      </c>
      <c r="O3" s="57">
        <v>1.3442605743532747</v>
      </c>
      <c r="P3" s="57">
        <v>51.44769813217691</v>
      </c>
      <c r="Q3" s="67">
        <v>211.09260972512413</v>
      </c>
    </row>
    <row r="4" spans="1:17" ht="15" customHeight="1" x14ac:dyDescent="0.25">
      <c r="A4" s="7" t="s">
        <v>30</v>
      </c>
      <c r="B4" s="13">
        <v>0.7472177037893255</v>
      </c>
      <c r="D4" s="1" t="s">
        <v>69</v>
      </c>
      <c r="K4" s="3" t="s">
        <v>31</v>
      </c>
      <c r="L4" s="58">
        <v>0.55833429685619218</v>
      </c>
      <c r="M4" s="17">
        <v>43.212578780803661</v>
      </c>
      <c r="N4" s="17" t="e">
        <v>#N/A</v>
      </c>
      <c r="O4" s="57" t="e">
        <v>#N/A</v>
      </c>
      <c r="P4" s="57" t="e">
        <v>#N/A</v>
      </c>
      <c r="Q4" s="67" t="e">
        <v>#N/A</v>
      </c>
    </row>
    <row r="5" spans="1:17" ht="15" customHeight="1" x14ac:dyDescent="0.25">
      <c r="A5" s="7" t="s">
        <v>22</v>
      </c>
      <c r="B5" s="13">
        <v>0.55833429685619218</v>
      </c>
      <c r="D5" s="1" t="s">
        <v>70</v>
      </c>
      <c r="K5" s="20" t="s">
        <v>32</v>
      </c>
      <c r="L5" s="58">
        <v>13.652883534140942</v>
      </c>
      <c r="M5" s="21">
        <v>54</v>
      </c>
      <c r="N5" s="17" t="e">
        <v>#N/A</v>
      </c>
      <c r="O5" s="57" t="e">
        <v>#N/A</v>
      </c>
      <c r="P5" s="57" t="e">
        <v>#N/A</v>
      </c>
      <c r="Q5" s="67" t="e">
        <v>#N/A</v>
      </c>
    </row>
    <row r="6" spans="1:17" ht="15" customHeight="1" thickBot="1" x14ac:dyDescent="0.3">
      <c r="A6" s="7" t="s">
        <v>33</v>
      </c>
      <c r="B6" s="13">
        <v>0.51743932434287665</v>
      </c>
      <c r="D6" s="1" t="s">
        <v>71</v>
      </c>
      <c r="K6" s="3" t="s">
        <v>34</v>
      </c>
      <c r="L6" s="62">
        <v>127471.98785882663</v>
      </c>
      <c r="M6" s="63">
        <v>100835.65610390679</v>
      </c>
      <c r="N6" s="64" t="e">
        <v>#N/A</v>
      </c>
      <c r="O6" s="65" t="e">
        <v>#N/A</v>
      </c>
      <c r="P6" s="65" t="e">
        <v>#N/A</v>
      </c>
      <c r="Q6" s="68" t="e">
        <v>#N/A</v>
      </c>
    </row>
    <row r="7" spans="1:17" ht="15" customHeight="1" x14ac:dyDescent="0.25">
      <c r="A7" s="7" t="s">
        <v>35</v>
      </c>
      <c r="B7" s="13">
        <v>43.212578780803661</v>
      </c>
      <c r="K7" s="22"/>
      <c r="L7" s="23"/>
      <c r="M7" s="23"/>
      <c r="N7" s="14"/>
    </row>
    <row r="8" spans="1:17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7" ht="15" customHeight="1" x14ac:dyDescent="0.25">
      <c r="K9" s="26" t="s">
        <v>38</v>
      </c>
      <c r="L9" s="23">
        <v>2.0048792881880577</v>
      </c>
      <c r="M9" s="23"/>
      <c r="N9" s="14"/>
    </row>
    <row r="10" spans="1:17" ht="15" customHeight="1" thickBot="1" x14ac:dyDescent="0.3">
      <c r="A10" s="1" t="s">
        <v>39</v>
      </c>
      <c r="K10" s="22" t="s">
        <v>40</v>
      </c>
      <c r="L10" s="23">
        <v>423.21520112746634</v>
      </c>
      <c r="M10" s="23"/>
      <c r="N10" s="14"/>
    </row>
    <row r="11" spans="1:17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103.1464244101529</v>
      </c>
      <c r="M11" s="23"/>
      <c r="N11" s="14"/>
    </row>
    <row r="12" spans="1:17" ht="15" customHeight="1" x14ac:dyDescent="0.25">
      <c r="A12" s="7" t="s">
        <v>47</v>
      </c>
      <c r="B12" s="7">
        <v>5</v>
      </c>
      <c r="C12" s="13">
        <v>127471.98785882663</v>
      </c>
      <c r="D12" s="13">
        <v>25494.397571765327</v>
      </c>
      <c r="E12" s="13">
        <v>13.652883534140942</v>
      </c>
      <c r="F12" s="13">
        <v>1.2852342022448069E-8</v>
      </c>
      <c r="K12" s="22" t="s">
        <v>48</v>
      </c>
      <c r="L12" s="23">
        <v>2.6950801834486633</v>
      </c>
    </row>
    <row r="13" spans="1:17" ht="15" customHeight="1" x14ac:dyDescent="0.25">
      <c r="A13" s="7" t="s">
        <v>49</v>
      </c>
      <c r="B13" s="7">
        <v>54</v>
      </c>
      <c r="C13" s="13">
        <v>100835.65610390679</v>
      </c>
      <c r="D13" s="13">
        <v>1867.3269648871628</v>
      </c>
      <c r="E13" s="13"/>
      <c r="F13" s="13"/>
      <c r="K13" s="22" t="s">
        <v>58</v>
      </c>
      <c r="L13" s="23">
        <v>8.0063900893136454E-3</v>
      </c>
    </row>
    <row r="14" spans="1:17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  <c r="K14" s="22" t="s">
        <v>61</v>
      </c>
      <c r="L14" s="23">
        <v>1.5175081286047194</v>
      </c>
    </row>
    <row r="15" spans="1:17" ht="15" customHeight="1" thickBot="1" x14ac:dyDescent="0.3">
      <c r="K15" s="22" t="s">
        <v>62</v>
      </c>
      <c r="L15" s="23">
        <v>0.14322815593881708</v>
      </c>
    </row>
    <row r="16" spans="1:17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926.39118545281872</v>
      </c>
      <c r="C17" s="13">
        <v>211.09260972512413</v>
      </c>
      <c r="D17" s="13">
        <v>4.388553377871097</v>
      </c>
      <c r="E17" s="13">
        <v>5.3403564154843037E-5</v>
      </c>
      <c r="F17" s="13">
        <v>503.17598432535237</v>
      </c>
      <c r="G17" s="13">
        <v>1349.6063865802851</v>
      </c>
      <c r="H17" s="13">
        <v>503.17598432535237</v>
      </c>
      <c r="I17" s="13">
        <v>1349.6063865802851</v>
      </c>
    </row>
    <row r="18" spans="1:9" ht="15" customHeight="1" x14ac:dyDescent="0.25">
      <c r="A18" s="7" t="s">
        <v>3</v>
      </c>
      <c r="B18" s="13">
        <v>35.363678267463783</v>
      </c>
      <c r="C18" s="13">
        <v>51.44769813217691</v>
      </c>
      <c r="D18" s="13">
        <v>0.68737143839961801</v>
      </c>
      <c r="E18" s="13">
        <v>0.49479045656609788</v>
      </c>
      <c r="F18" s="13">
        <v>-67.78274614268912</v>
      </c>
      <c r="G18" s="13">
        <v>138.51010267761669</v>
      </c>
      <c r="H18" s="13">
        <v>-67.78274614268912</v>
      </c>
      <c r="I18" s="13">
        <v>138.51010267761669</v>
      </c>
    </row>
    <row r="19" spans="1:9" ht="15" customHeight="1" x14ac:dyDescent="0.25">
      <c r="A19" s="7" t="s">
        <v>5</v>
      </c>
      <c r="B19" s="13">
        <v>-2.4416028135352419</v>
      </c>
      <c r="C19" s="13">
        <v>1.3442605743532747</v>
      </c>
      <c r="D19" s="13">
        <v>-1.8163166131015185</v>
      </c>
      <c r="E19" s="13">
        <v>7.4874265069713203E-2</v>
      </c>
      <c r="F19" s="13">
        <v>-5.1366829969839056</v>
      </c>
      <c r="G19" s="13">
        <v>0.2534773699134214</v>
      </c>
      <c r="H19" s="13">
        <v>-5.1366829969839056</v>
      </c>
      <c r="I19" s="13">
        <v>0.2534773699134214</v>
      </c>
    </row>
    <row r="20" spans="1:9" ht="15" customHeight="1" x14ac:dyDescent="0.25">
      <c r="A20" s="7" t="s">
        <v>6</v>
      </c>
      <c r="B20" s="13">
        <v>1.4154031619422693E-2</v>
      </c>
      <c r="C20" s="13">
        <v>3.9934524419919315E-3</v>
      </c>
      <c r="D20" s="13">
        <v>3.544309547946606</v>
      </c>
      <c r="E20" s="13">
        <v>8.2153906474074329E-4</v>
      </c>
      <c r="F20" s="13">
        <v>6.1476415301090475E-3</v>
      </c>
      <c r="G20" s="13">
        <v>2.216042170873634E-2</v>
      </c>
      <c r="H20" s="13">
        <v>6.1476415301090475E-3</v>
      </c>
      <c r="I20" s="13">
        <v>2.216042170873634E-2</v>
      </c>
    </row>
    <row r="21" spans="1:9" ht="15" customHeight="1" x14ac:dyDescent="0.25">
      <c r="A21" s="7" t="s">
        <v>7</v>
      </c>
      <c r="B21" s="13">
        <v>3.6824105434949179</v>
      </c>
      <c r="C21" s="13">
        <v>0.75690747944041659</v>
      </c>
      <c r="D21" s="13">
        <v>4.8650735308063444</v>
      </c>
      <c r="E21" s="13">
        <v>1.0315629151948091E-5</v>
      </c>
      <c r="F21" s="13">
        <v>2.1649024148901983</v>
      </c>
      <c r="G21" s="13">
        <v>5.1999186720996375</v>
      </c>
      <c r="H21" s="13">
        <v>2.1649024148901983</v>
      </c>
      <c r="I21" s="13">
        <v>5.1999186720996375</v>
      </c>
    </row>
    <row r="22" spans="1:9" ht="15" customHeight="1" thickBot="1" x14ac:dyDescent="0.3">
      <c r="A22" s="24" t="s">
        <v>9</v>
      </c>
      <c r="B22" s="28">
        <v>-6.4572083042639492E-2</v>
      </c>
      <c r="C22" s="28">
        <v>7.1439790306907627E-2</v>
      </c>
      <c r="D22" s="28">
        <v>-0.90386719733128773</v>
      </c>
      <c r="E22" s="28">
        <v>0.37008055678713425</v>
      </c>
      <c r="F22" s="28">
        <v>-0.20780023898145655</v>
      </c>
      <c r="G22" s="28">
        <v>7.8656072896177584E-2</v>
      </c>
      <c r="H22" s="28">
        <v>-0.20780023898145655</v>
      </c>
      <c r="I22" s="28">
        <v>7.8656072896177584E-2</v>
      </c>
    </row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R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8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8" ht="15" customHeight="1" thickBot="1" x14ac:dyDescent="0.3">
      <c r="K2" s="3" t="s">
        <v>83</v>
      </c>
      <c r="L2" s="59">
        <v>-7.8147266676124677E-2</v>
      </c>
      <c r="M2" s="60">
        <v>-2.9680683461862323</v>
      </c>
      <c r="N2" s="60">
        <v>4.2044898050805291</v>
      </c>
      <c r="O2" s="61">
        <v>1.2531743737542438E-2</v>
      </c>
      <c r="P2" s="61">
        <v>-1.5319891393013909</v>
      </c>
      <c r="Q2" s="61">
        <v>-14.777430803428379</v>
      </c>
      <c r="R2" s="66">
        <v>1153.788451757717</v>
      </c>
    </row>
    <row r="3" spans="1:18" ht="15" customHeight="1" x14ac:dyDescent="0.25">
      <c r="A3" s="18" t="s">
        <v>28</v>
      </c>
      <c r="B3" s="19"/>
      <c r="D3" s="1" t="s">
        <v>68</v>
      </c>
      <c r="K3" s="20" t="s">
        <v>84</v>
      </c>
      <c r="L3" s="58">
        <v>6.9642691599640635E-2</v>
      </c>
      <c r="M3" s="17">
        <v>1.4269688667356395</v>
      </c>
      <c r="N3" s="17">
        <v>0.77631709836796858</v>
      </c>
      <c r="O3" s="57">
        <v>3.9535600245191047E-3</v>
      </c>
      <c r="P3" s="57">
        <v>1.3760202171059133</v>
      </c>
      <c r="Q3" s="57">
        <v>55.447338784336601</v>
      </c>
      <c r="R3" s="67">
        <v>232.22150144771197</v>
      </c>
    </row>
    <row r="4" spans="1:18" ht="15" customHeight="1" x14ac:dyDescent="0.25">
      <c r="A4" s="7" t="s">
        <v>30</v>
      </c>
      <c r="B4" s="13">
        <v>0.76919832852913805</v>
      </c>
      <c r="D4" s="1" t="s">
        <v>69</v>
      </c>
      <c r="K4" s="3" t="s">
        <v>31</v>
      </c>
      <c r="L4" s="58">
        <v>0.59166606861201976</v>
      </c>
      <c r="M4" s="17">
        <v>41.940154538821055</v>
      </c>
      <c r="N4" s="17" t="e">
        <v>#N/A</v>
      </c>
      <c r="O4" s="57" t="e">
        <v>#N/A</v>
      </c>
      <c r="P4" s="57" t="e">
        <v>#N/A</v>
      </c>
      <c r="Q4" s="57" t="e">
        <v>#N/A</v>
      </c>
      <c r="R4" s="67" t="e">
        <v>#N/A</v>
      </c>
    </row>
    <row r="5" spans="1:18" ht="15" customHeight="1" x14ac:dyDescent="0.25">
      <c r="A5" s="7" t="s">
        <v>22</v>
      </c>
      <c r="B5" s="13">
        <v>0.59166606861201976</v>
      </c>
      <c r="D5" s="1" t="s">
        <v>70</v>
      </c>
      <c r="K5" s="20" t="s">
        <v>32</v>
      </c>
      <c r="L5" s="58">
        <v>12.799288044242815</v>
      </c>
      <c r="M5" s="21">
        <v>53</v>
      </c>
      <c r="N5" s="17" t="e">
        <v>#N/A</v>
      </c>
      <c r="O5" s="57" t="e">
        <v>#N/A</v>
      </c>
      <c r="P5" s="57" t="e">
        <v>#N/A</v>
      </c>
      <c r="Q5" s="57" t="e">
        <v>#N/A</v>
      </c>
      <c r="R5" s="67" t="e">
        <v>#N/A</v>
      </c>
    </row>
    <row r="6" spans="1:18" ht="15" customHeight="1" thickBot="1" x14ac:dyDescent="0.3">
      <c r="A6" s="7" t="s">
        <v>33</v>
      </c>
      <c r="B6" s="13">
        <v>0.54543958581338048</v>
      </c>
      <c r="D6" s="1" t="s">
        <v>71</v>
      </c>
      <c r="K6" s="3" t="s">
        <v>34</v>
      </c>
      <c r="L6" s="62">
        <v>135081.8861375032</v>
      </c>
      <c r="M6" s="63">
        <v>93225.757825230205</v>
      </c>
      <c r="N6" s="64" t="e">
        <v>#N/A</v>
      </c>
      <c r="O6" s="65" t="e">
        <v>#N/A</v>
      </c>
      <c r="P6" s="65" t="e">
        <v>#N/A</v>
      </c>
      <c r="Q6" s="65" t="e">
        <v>#N/A</v>
      </c>
      <c r="R6" s="68" t="e">
        <v>#N/A</v>
      </c>
    </row>
    <row r="7" spans="1:18" ht="15" customHeight="1" x14ac:dyDescent="0.25">
      <c r="A7" s="7" t="s">
        <v>35</v>
      </c>
      <c r="B7" s="13">
        <v>41.940154538821055</v>
      </c>
      <c r="K7" s="22"/>
      <c r="L7" s="23"/>
      <c r="M7" s="23"/>
      <c r="N7" s="14"/>
    </row>
    <row r="8" spans="1:18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8" ht="15" customHeight="1" x14ac:dyDescent="0.25">
      <c r="K9" s="26" t="s">
        <v>38</v>
      </c>
      <c r="L9" s="23">
        <v>2.0057459953178696</v>
      </c>
      <c r="M9" s="23"/>
      <c r="N9" s="14"/>
    </row>
    <row r="10" spans="1:18" ht="15" customHeight="1" thickBot="1" x14ac:dyDescent="0.3">
      <c r="A10" s="1" t="s">
        <v>39</v>
      </c>
      <c r="K10" s="22" t="s">
        <v>40</v>
      </c>
      <c r="L10" s="23">
        <v>465.77734655545112</v>
      </c>
      <c r="M10" s="23"/>
      <c r="N10" s="14"/>
    </row>
    <row r="11" spans="1:18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111.21327771771632</v>
      </c>
      <c r="M11" s="23"/>
      <c r="N11" s="14"/>
    </row>
    <row r="12" spans="1:18" ht="15" customHeight="1" x14ac:dyDescent="0.25">
      <c r="A12" s="7" t="s">
        <v>47</v>
      </c>
      <c r="B12" s="7">
        <v>6</v>
      </c>
      <c r="C12" s="13">
        <v>135081.8861375032</v>
      </c>
      <c r="D12" s="13">
        <v>22513.647689583868</v>
      </c>
      <c r="E12" s="13">
        <v>12.799288044242815</v>
      </c>
      <c r="F12" s="13">
        <v>7.095482947526491E-9</v>
      </c>
      <c r="K12" s="22" t="s">
        <v>48</v>
      </c>
      <c r="L12" s="23">
        <v>2.7599470399366108</v>
      </c>
    </row>
    <row r="13" spans="1:18" ht="15" customHeight="1" x14ac:dyDescent="0.25">
      <c r="A13" s="7" t="s">
        <v>49</v>
      </c>
      <c r="B13" s="7">
        <v>53</v>
      </c>
      <c r="C13" s="13">
        <v>93225.757825230205</v>
      </c>
      <c r="D13" s="13">
        <v>1758.9765627401925</v>
      </c>
      <c r="E13" s="13"/>
      <c r="F13" s="13"/>
      <c r="K13" s="22" t="s">
        <v>58</v>
      </c>
      <c r="L13" s="23">
        <v>7.9298371864280123E-3</v>
      </c>
    </row>
    <row r="14" spans="1:18" ht="15" customHeight="1" thickBot="1" x14ac:dyDescent="0.3">
      <c r="A14" s="24" t="s">
        <v>50</v>
      </c>
      <c r="B14" s="24">
        <v>59</v>
      </c>
      <c r="C14" s="28">
        <v>228307.64396273339</v>
      </c>
      <c r="D14" s="28"/>
      <c r="E14" s="28"/>
      <c r="F14" s="28"/>
      <c r="K14" s="22" t="s">
        <v>61</v>
      </c>
      <c r="L14" s="23">
        <v>1.5570949111483416</v>
      </c>
    </row>
    <row r="15" spans="1:18" ht="15" customHeight="1" thickBot="1" x14ac:dyDescent="0.3">
      <c r="K15" s="22" t="s">
        <v>62</v>
      </c>
      <c r="L15" s="23">
        <v>2.8621370898982876</v>
      </c>
    </row>
    <row r="16" spans="1:18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  <c r="K16" s="22" t="s">
        <v>63</v>
      </c>
      <c r="L16" s="23">
        <v>0.13968554977913664</v>
      </c>
    </row>
    <row r="17" spans="1:9" ht="15" customHeight="1" x14ac:dyDescent="0.25">
      <c r="A17" s="7" t="s">
        <v>54</v>
      </c>
      <c r="B17" s="13">
        <v>1153.788451757717</v>
      </c>
      <c r="C17" s="13">
        <v>232.22150144771197</v>
      </c>
      <c r="D17" s="13">
        <v>4.9684824383822574</v>
      </c>
      <c r="E17" s="13">
        <v>7.4192298894818977E-6</v>
      </c>
      <c r="F17" s="13">
        <v>688.01110520226587</v>
      </c>
      <c r="G17" s="13">
        <v>1619.5657983131682</v>
      </c>
      <c r="H17" s="13">
        <v>688.01110520226587</v>
      </c>
      <c r="I17" s="13">
        <v>1619.5657983131682</v>
      </c>
    </row>
    <row r="18" spans="1:9" ht="15" customHeight="1" x14ac:dyDescent="0.25">
      <c r="A18" s="7" t="s">
        <v>3</v>
      </c>
      <c r="B18" s="13">
        <v>-14.777430803428379</v>
      </c>
      <c r="C18" s="13">
        <v>55.447338784336601</v>
      </c>
      <c r="D18" s="13">
        <v>-0.26651289543228496</v>
      </c>
      <c r="E18" s="13">
        <v>0.79087840745666416</v>
      </c>
      <c r="F18" s="13">
        <v>-125.9907085211447</v>
      </c>
      <c r="G18" s="13">
        <v>96.43584691428795</v>
      </c>
      <c r="H18" s="13">
        <v>-125.9907085211447</v>
      </c>
      <c r="I18" s="13">
        <v>96.43584691428795</v>
      </c>
    </row>
    <row r="19" spans="1:9" ht="15" customHeight="1" x14ac:dyDescent="0.25">
      <c r="A19" s="7" t="s">
        <v>5</v>
      </c>
      <c r="B19" s="13">
        <v>-1.5319891393013909</v>
      </c>
      <c r="C19" s="13">
        <v>1.3760202171059133</v>
      </c>
      <c r="D19" s="13">
        <v>-1.1133478420277256</v>
      </c>
      <c r="E19" s="13">
        <v>0.27058307773321949</v>
      </c>
      <c r="F19" s="13">
        <v>-4.291936179238002</v>
      </c>
      <c r="G19" s="13">
        <v>1.2279579006352199</v>
      </c>
      <c r="H19" s="13">
        <v>-4.291936179238002</v>
      </c>
      <c r="I19" s="13">
        <v>1.2279579006352199</v>
      </c>
    </row>
    <row r="20" spans="1:9" ht="15" customHeight="1" x14ac:dyDescent="0.25">
      <c r="A20" s="7" t="s">
        <v>6</v>
      </c>
      <c r="B20" s="13">
        <v>1.2531743737542438E-2</v>
      </c>
      <c r="C20" s="13">
        <v>3.9535600245191047E-3</v>
      </c>
      <c r="D20" s="13">
        <v>3.1697365563753519</v>
      </c>
      <c r="E20" s="13">
        <v>2.5348603680639924E-3</v>
      </c>
      <c r="F20" s="13">
        <v>4.601906551114426E-3</v>
      </c>
      <c r="G20" s="13">
        <v>2.0461580923970449E-2</v>
      </c>
      <c r="H20" s="13">
        <v>4.601906551114426E-3</v>
      </c>
      <c r="I20" s="13">
        <v>2.0461580923970449E-2</v>
      </c>
    </row>
    <row r="21" spans="1:9" ht="15" customHeight="1" x14ac:dyDescent="0.25">
      <c r="A21" s="7" t="s">
        <v>7</v>
      </c>
      <c r="B21" s="13">
        <v>4.2044898050805291</v>
      </c>
      <c r="C21" s="13">
        <v>0.77631709836796858</v>
      </c>
      <c r="D21" s="13">
        <v>5.4159438377945293</v>
      </c>
      <c r="E21" s="13">
        <v>1.5109784135160302E-6</v>
      </c>
      <c r="F21" s="13">
        <v>2.6473948939321872</v>
      </c>
      <c r="G21" s="13">
        <v>5.7615847162288709</v>
      </c>
      <c r="H21" s="13">
        <v>2.6473948939321872</v>
      </c>
      <c r="I21" s="13">
        <v>5.7615847162288709</v>
      </c>
    </row>
    <row r="22" spans="1:9" ht="15" customHeight="1" x14ac:dyDescent="0.25">
      <c r="A22" s="7" t="s">
        <v>8</v>
      </c>
      <c r="B22" s="13">
        <v>-2.9680683461862323</v>
      </c>
      <c r="C22" s="13">
        <v>1.4269688667356395</v>
      </c>
      <c r="D22" s="13">
        <v>-2.0799811512188353</v>
      </c>
      <c r="E22" s="13">
        <v>4.2378786488408829E-2</v>
      </c>
      <c r="F22" s="13">
        <v>-5.8302054360845199</v>
      </c>
      <c r="G22" s="13">
        <v>-0.10593125628794464</v>
      </c>
      <c r="H22" s="13">
        <v>-5.8302054360845199</v>
      </c>
      <c r="I22" s="13">
        <v>-0.10593125628794464</v>
      </c>
    </row>
    <row r="23" spans="1:9" ht="15" customHeight="1" thickBot="1" x14ac:dyDescent="0.3">
      <c r="A23" s="24" t="s">
        <v>9</v>
      </c>
      <c r="B23" s="28">
        <v>-7.8147266676124677E-2</v>
      </c>
      <c r="C23" s="28">
        <v>6.9642691599640635E-2</v>
      </c>
      <c r="D23" s="28">
        <v>-1.1221172657337088</v>
      </c>
      <c r="E23" s="28">
        <v>0.26687059723604184</v>
      </c>
      <c r="F23" s="28">
        <v>-0.21783281645526131</v>
      </c>
      <c r="G23" s="28">
        <v>6.1538283103011959E-2</v>
      </c>
      <c r="H23" s="28">
        <v>-0.21783281645526131</v>
      </c>
      <c r="I23" s="28">
        <v>6.1538283103011959E-2</v>
      </c>
    </row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Q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7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7" ht="15" customHeight="1" thickBot="1" x14ac:dyDescent="0.3">
      <c r="K2" s="3" t="s">
        <v>80</v>
      </c>
      <c r="L2" s="59">
        <v>-2.8180088414823761</v>
      </c>
      <c r="M2" s="60">
        <v>3.9637218566886481</v>
      </c>
      <c r="N2" s="60">
        <v>1.2653430682157407E-2</v>
      </c>
      <c r="O2" s="61">
        <v>-2.0649204060821993</v>
      </c>
      <c r="P2" s="61">
        <v>6.6159322236473699</v>
      </c>
      <c r="Q2" s="66">
        <v>1119.6129726187726</v>
      </c>
    </row>
    <row r="3" spans="1:17" ht="15" customHeight="1" x14ac:dyDescent="0.25">
      <c r="A3" s="18" t="s">
        <v>28</v>
      </c>
      <c r="B3" s="19"/>
      <c r="D3" s="1" t="s">
        <v>68</v>
      </c>
      <c r="K3" s="20" t="s">
        <v>81</v>
      </c>
      <c r="L3" s="58">
        <v>1.4240936998166491</v>
      </c>
      <c r="M3" s="17">
        <v>0.747864324829289</v>
      </c>
      <c r="N3" s="17">
        <v>3.9615441533917611E-3</v>
      </c>
      <c r="O3" s="57">
        <v>1.2945554422020675</v>
      </c>
      <c r="P3" s="57">
        <v>52.19134258819313</v>
      </c>
      <c r="Q3" s="67">
        <v>230.76738793861267</v>
      </c>
    </row>
    <row r="4" spans="1:17" ht="15" customHeight="1" x14ac:dyDescent="0.25">
      <c r="A4" s="7" t="s">
        <v>30</v>
      </c>
      <c r="B4" s="13">
        <v>0.76286635649472367</v>
      </c>
      <c r="D4" s="1" t="s">
        <v>69</v>
      </c>
      <c r="K4" s="3" t="s">
        <v>31</v>
      </c>
      <c r="L4" s="58">
        <v>0.58196507787153484</v>
      </c>
      <c r="M4" s="17">
        <v>42.040669939796835</v>
      </c>
      <c r="N4" s="17" t="e">
        <v>#N/A</v>
      </c>
      <c r="O4" s="57" t="e">
        <v>#N/A</v>
      </c>
      <c r="P4" s="57" t="e">
        <v>#N/A</v>
      </c>
      <c r="Q4" s="67" t="e">
        <v>#N/A</v>
      </c>
    </row>
    <row r="5" spans="1:17" ht="15" customHeight="1" x14ac:dyDescent="0.25">
      <c r="A5" s="7" t="s">
        <v>22</v>
      </c>
      <c r="B5" s="13">
        <v>0.58196507787153484</v>
      </c>
      <c r="D5" s="1" t="s">
        <v>70</v>
      </c>
      <c r="K5" s="20" t="s">
        <v>32</v>
      </c>
      <c r="L5" s="58">
        <v>15.035162155857117</v>
      </c>
      <c r="M5" s="21">
        <v>54</v>
      </c>
      <c r="N5" s="17" t="e">
        <v>#N/A</v>
      </c>
      <c r="O5" s="57" t="e">
        <v>#N/A</v>
      </c>
      <c r="P5" s="57" t="e">
        <v>#N/A</v>
      </c>
      <c r="Q5" s="67" t="e">
        <v>#N/A</v>
      </c>
    </row>
    <row r="6" spans="1:17" ht="15" customHeight="1" thickBot="1" x14ac:dyDescent="0.3">
      <c r="A6" s="7" t="s">
        <v>33</v>
      </c>
      <c r="B6" s="13">
        <v>0.54325814063741773</v>
      </c>
      <c r="D6" s="1" t="s">
        <v>71</v>
      </c>
      <c r="K6" s="3" t="s">
        <v>34</v>
      </c>
      <c r="L6" s="62">
        <v>132867.0757974388</v>
      </c>
      <c r="M6" s="63">
        <v>95440.568165294608</v>
      </c>
      <c r="N6" s="64" t="e">
        <v>#N/A</v>
      </c>
      <c r="O6" s="65" t="e">
        <v>#N/A</v>
      </c>
      <c r="P6" s="65" t="e">
        <v>#N/A</v>
      </c>
      <c r="Q6" s="68" t="e">
        <v>#N/A</v>
      </c>
    </row>
    <row r="7" spans="1:17" ht="15" customHeight="1" x14ac:dyDescent="0.25">
      <c r="A7" s="7" t="s">
        <v>35</v>
      </c>
      <c r="B7" s="13">
        <v>42.040669939796835</v>
      </c>
      <c r="K7" s="22"/>
      <c r="L7" s="23"/>
      <c r="M7" s="23"/>
      <c r="N7" s="14"/>
    </row>
    <row r="8" spans="1:17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7" ht="15" customHeight="1" x14ac:dyDescent="0.25">
      <c r="K9" s="26" t="s">
        <v>38</v>
      </c>
      <c r="L9" s="23">
        <v>2.0048792881880577</v>
      </c>
      <c r="M9" s="23"/>
      <c r="N9" s="14"/>
    </row>
    <row r="10" spans="1:17" ht="15" customHeight="1" thickBot="1" x14ac:dyDescent="0.3">
      <c r="A10" s="1" t="s">
        <v>39</v>
      </c>
      <c r="K10" s="22" t="s">
        <v>40</v>
      </c>
      <c r="L10" s="23">
        <v>462.66075646738312</v>
      </c>
      <c r="M10" s="23"/>
      <c r="N10" s="14"/>
    </row>
    <row r="11" spans="1:17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104.63734177779571</v>
      </c>
      <c r="M11" s="23"/>
      <c r="N11" s="14"/>
    </row>
    <row r="12" spans="1:17" ht="15" customHeight="1" x14ac:dyDescent="0.25">
      <c r="A12" s="7" t="s">
        <v>47</v>
      </c>
      <c r="B12" s="7">
        <v>5</v>
      </c>
      <c r="C12" s="13">
        <v>132867.0757974388</v>
      </c>
      <c r="D12" s="13">
        <v>26573.415159487759</v>
      </c>
      <c r="E12" s="13">
        <v>15.035162155857117</v>
      </c>
      <c r="F12" s="13">
        <v>3.0869470119255686E-9</v>
      </c>
      <c r="K12" s="22" t="s">
        <v>48</v>
      </c>
      <c r="L12" s="23">
        <v>2.5954273934820575</v>
      </c>
    </row>
    <row r="13" spans="1:17" ht="15" customHeight="1" x14ac:dyDescent="0.25">
      <c r="A13" s="7" t="s">
        <v>49</v>
      </c>
      <c r="B13" s="7">
        <v>54</v>
      </c>
      <c r="C13" s="13">
        <v>95440.568165294608</v>
      </c>
      <c r="D13" s="13">
        <v>1767.4179289869371</v>
      </c>
      <c r="E13" s="13"/>
      <c r="F13" s="13"/>
      <c r="K13" s="22" t="s">
        <v>58</v>
      </c>
      <c r="L13" s="23">
        <v>7.942417822377635E-3</v>
      </c>
    </row>
    <row r="14" spans="1:17" ht="15" customHeight="1" thickBot="1" x14ac:dyDescent="0.3">
      <c r="A14" s="24" t="s">
        <v>50</v>
      </c>
      <c r="B14" s="24">
        <v>59</v>
      </c>
      <c r="C14" s="28">
        <v>228307.64396273339</v>
      </c>
      <c r="D14" s="28"/>
      <c r="E14" s="28"/>
      <c r="F14" s="28"/>
      <c r="K14" s="22" t="s">
        <v>61</v>
      </c>
      <c r="L14" s="23">
        <v>1.4993776952249873</v>
      </c>
    </row>
    <row r="15" spans="1:17" ht="15" customHeight="1" thickBot="1" x14ac:dyDescent="0.3">
      <c r="K15" s="22" t="s">
        <v>62</v>
      </c>
      <c r="L15" s="23">
        <v>2.855135963201501</v>
      </c>
    </row>
    <row r="16" spans="1:17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1119.6129726187726</v>
      </c>
      <c r="C17" s="13">
        <v>230.76738793861267</v>
      </c>
      <c r="D17" s="13">
        <v>4.8516949583734297</v>
      </c>
      <c r="E17" s="13">
        <v>1.0811545083841118E-5</v>
      </c>
      <c r="F17" s="13">
        <v>656.95221615138939</v>
      </c>
      <c r="G17" s="13">
        <v>1582.2737290861558</v>
      </c>
      <c r="H17" s="13">
        <v>656.95221615138939</v>
      </c>
      <c r="I17" s="13">
        <v>1582.2737290861558</v>
      </c>
    </row>
    <row r="18" spans="1:9" ht="15" customHeight="1" x14ac:dyDescent="0.25">
      <c r="A18" s="7" t="s">
        <v>3</v>
      </c>
      <c r="B18" s="13">
        <v>6.6159322236473699</v>
      </c>
      <c r="C18" s="13">
        <v>52.19134258819313</v>
      </c>
      <c r="D18" s="13">
        <v>0.12676302037004974</v>
      </c>
      <c r="E18" s="13">
        <v>0.89959880370420875</v>
      </c>
      <c r="F18" s="13">
        <v>-98.021409554148335</v>
      </c>
      <c r="G18" s="13">
        <v>111.25327400144309</v>
      </c>
      <c r="H18" s="13">
        <v>-98.021409554148335</v>
      </c>
      <c r="I18" s="13">
        <v>111.25327400144309</v>
      </c>
    </row>
    <row r="19" spans="1:9" ht="15" customHeight="1" x14ac:dyDescent="0.25">
      <c r="A19" s="7" t="s">
        <v>5</v>
      </c>
      <c r="B19" s="13">
        <v>-2.0649204060821993</v>
      </c>
      <c r="C19" s="13">
        <v>1.2945554422020675</v>
      </c>
      <c r="D19" s="13">
        <v>-1.5950807039748902</v>
      </c>
      <c r="E19" s="13">
        <v>0.11653088624289613</v>
      </c>
      <c r="F19" s="13">
        <v>-4.6603477995642564</v>
      </c>
      <c r="G19" s="13">
        <v>0.53050698739985824</v>
      </c>
      <c r="H19" s="13">
        <v>-4.6603477995642564</v>
      </c>
      <c r="I19" s="13">
        <v>0.53050698739985824</v>
      </c>
    </row>
    <row r="20" spans="1:9" ht="15" customHeight="1" x14ac:dyDescent="0.25">
      <c r="A20" s="7" t="s">
        <v>6</v>
      </c>
      <c r="B20" s="13">
        <v>1.2653430682157407E-2</v>
      </c>
      <c r="C20" s="13">
        <v>3.9615441533917611E-3</v>
      </c>
      <c r="D20" s="13">
        <v>3.1940652917685899</v>
      </c>
      <c r="E20" s="13">
        <v>2.3422741577025655E-3</v>
      </c>
      <c r="F20" s="13">
        <v>4.7110128597797722E-3</v>
      </c>
      <c r="G20" s="13">
        <v>2.0595848504535042E-2</v>
      </c>
      <c r="H20" s="13">
        <v>4.7110128597797722E-3</v>
      </c>
      <c r="I20" s="13">
        <v>2.0595848504535042E-2</v>
      </c>
    </row>
    <row r="21" spans="1:9" ht="15" customHeight="1" x14ac:dyDescent="0.25">
      <c r="A21" s="7" t="s">
        <v>7</v>
      </c>
      <c r="B21" s="13">
        <v>3.9637218566886481</v>
      </c>
      <c r="C21" s="13">
        <v>0.747864324829289</v>
      </c>
      <c r="D21" s="13">
        <v>5.3000547359889456</v>
      </c>
      <c r="E21" s="13">
        <v>2.1951790357214328E-6</v>
      </c>
      <c r="F21" s="13">
        <v>2.4643441614636608</v>
      </c>
      <c r="G21" s="13">
        <v>5.4630995519136354</v>
      </c>
      <c r="H21" s="13">
        <v>2.4643441614636608</v>
      </c>
      <c r="I21" s="13">
        <v>5.4630995519136354</v>
      </c>
    </row>
    <row r="22" spans="1:9" ht="15" customHeight="1" thickBot="1" x14ac:dyDescent="0.3">
      <c r="A22" s="24" t="s">
        <v>8</v>
      </c>
      <c r="B22" s="28">
        <v>-2.8180088414823761</v>
      </c>
      <c r="C22" s="28">
        <v>1.4240936998166491</v>
      </c>
      <c r="D22" s="28">
        <v>-1.9788085867139167</v>
      </c>
      <c r="E22" s="28">
        <v>5.2947003964434428E-2</v>
      </c>
      <c r="F22" s="28">
        <v>-5.6731448046838775</v>
      </c>
      <c r="G22" s="28">
        <v>3.7127121719124911E-2</v>
      </c>
      <c r="H22" s="28">
        <v>-5.6731448046838775</v>
      </c>
      <c r="I22" s="28">
        <v>3.7127121719124911E-2</v>
      </c>
    </row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P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6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6" ht="15" customHeight="1" thickBot="1" x14ac:dyDescent="0.3">
      <c r="K2" s="3" t="s">
        <v>77</v>
      </c>
      <c r="L2" s="59">
        <v>3.5037076790144539</v>
      </c>
      <c r="M2" s="60">
        <v>1.4187098667953722E-2</v>
      </c>
      <c r="N2" s="60">
        <v>-2.847522619865035</v>
      </c>
      <c r="O2" s="61">
        <v>51.084140597755564</v>
      </c>
      <c r="P2" s="66">
        <v>907.48600151294681</v>
      </c>
    </row>
    <row r="3" spans="1:16" ht="15" customHeight="1" x14ac:dyDescent="0.25">
      <c r="A3" s="18" t="s">
        <v>28</v>
      </c>
      <c r="B3" s="19"/>
      <c r="D3" s="1" t="s">
        <v>68</v>
      </c>
      <c r="K3" s="20" t="s">
        <v>78</v>
      </c>
      <c r="L3" s="58">
        <v>0.72941319180323649</v>
      </c>
      <c r="M3" s="17">
        <v>3.9866350806616888E-3</v>
      </c>
      <c r="N3" s="17">
        <v>1.2649151912604226</v>
      </c>
      <c r="O3" s="57">
        <v>48.338049715283354</v>
      </c>
      <c r="P3" s="67">
        <v>209.7040492243168</v>
      </c>
    </row>
    <row r="4" spans="1:16" ht="15" customHeight="1" x14ac:dyDescent="0.25">
      <c r="A4" s="7" t="s">
        <v>30</v>
      </c>
      <c r="B4" s="13">
        <v>0.74273296370642394</v>
      </c>
      <c r="D4" s="1" t="s">
        <v>69</v>
      </c>
      <c r="K4" s="3" t="s">
        <v>31</v>
      </c>
      <c r="L4" s="58">
        <v>0.55165225537612805</v>
      </c>
      <c r="M4" s="17">
        <v>43.140619385084797</v>
      </c>
      <c r="N4" s="17" t="e">
        <v>#N/A</v>
      </c>
      <c r="O4" s="57" t="e">
        <v>#N/A</v>
      </c>
      <c r="P4" s="67" t="e">
        <v>#N/A</v>
      </c>
    </row>
    <row r="5" spans="1:16" ht="15" customHeight="1" x14ac:dyDescent="0.25">
      <c r="A5" s="7" t="s">
        <v>22</v>
      </c>
      <c r="B5" s="13">
        <v>0.55165225537612805</v>
      </c>
      <c r="D5" s="1" t="s">
        <v>70</v>
      </c>
      <c r="K5" s="20" t="s">
        <v>32</v>
      </c>
      <c r="L5" s="58">
        <v>16.918159179734815</v>
      </c>
      <c r="M5" s="21">
        <v>55</v>
      </c>
      <c r="N5" s="17" t="e">
        <v>#N/A</v>
      </c>
      <c r="O5" s="57" t="e">
        <v>#N/A</v>
      </c>
      <c r="P5" s="67" t="e">
        <v>#N/A</v>
      </c>
    </row>
    <row r="6" spans="1:16" ht="15" customHeight="1" thickBot="1" x14ac:dyDescent="0.3">
      <c r="A6" s="7" t="s">
        <v>33</v>
      </c>
      <c r="B6" s="13">
        <v>0.51904514667621005</v>
      </c>
      <c r="D6" s="1" t="s">
        <v>71</v>
      </c>
      <c r="K6" s="3" t="s">
        <v>34</v>
      </c>
      <c r="L6" s="62">
        <v>125946.42671165193</v>
      </c>
      <c r="M6" s="63">
        <v>102361.21725108149</v>
      </c>
      <c r="N6" s="64" t="e">
        <v>#N/A</v>
      </c>
      <c r="O6" s="65" t="e">
        <v>#N/A</v>
      </c>
      <c r="P6" s="68" t="e">
        <v>#N/A</v>
      </c>
    </row>
    <row r="7" spans="1:16" ht="15" customHeight="1" x14ac:dyDescent="0.25">
      <c r="A7" s="7" t="s">
        <v>35</v>
      </c>
      <c r="B7" s="13">
        <v>43.140619385084797</v>
      </c>
      <c r="K7" s="22"/>
      <c r="L7" s="23"/>
      <c r="M7" s="23"/>
      <c r="N7" s="14"/>
    </row>
    <row r="8" spans="1:16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6" ht="15" customHeight="1" x14ac:dyDescent="0.25">
      <c r="K9" s="26" t="s">
        <v>38</v>
      </c>
      <c r="L9" s="23">
        <v>2.0040447832891455</v>
      </c>
      <c r="M9" s="23"/>
      <c r="N9" s="14"/>
    </row>
    <row r="10" spans="1:16" ht="15" customHeight="1" thickBot="1" x14ac:dyDescent="0.3">
      <c r="A10" s="1" t="s">
        <v>39</v>
      </c>
      <c r="K10" s="22" t="s">
        <v>40</v>
      </c>
      <c r="L10" s="23">
        <v>420.25630588260225</v>
      </c>
      <c r="M10" s="23"/>
      <c r="N10" s="14"/>
    </row>
    <row r="11" spans="1:16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96.871616366284968</v>
      </c>
      <c r="M11" s="23"/>
      <c r="N11" s="14"/>
    </row>
    <row r="12" spans="1:16" ht="15" customHeight="1" x14ac:dyDescent="0.25">
      <c r="A12" s="7" t="s">
        <v>47</v>
      </c>
      <c r="B12" s="7">
        <v>4</v>
      </c>
      <c r="C12" s="13">
        <v>125946.42671165193</v>
      </c>
      <c r="D12" s="13">
        <v>31486.606677912983</v>
      </c>
      <c r="E12" s="13">
        <v>16.918159179734815</v>
      </c>
      <c r="F12" s="13">
        <v>4.2475056606134169E-9</v>
      </c>
      <c r="K12" s="22" t="s">
        <v>48</v>
      </c>
      <c r="L12" s="23">
        <v>2.5349466903486415</v>
      </c>
    </row>
    <row r="13" spans="1:16" ht="15" customHeight="1" x14ac:dyDescent="0.25">
      <c r="A13" s="7" t="s">
        <v>49</v>
      </c>
      <c r="B13" s="7">
        <v>55</v>
      </c>
      <c r="C13" s="13">
        <v>102361.21725108149</v>
      </c>
      <c r="D13" s="13">
        <v>1861.1130409287543</v>
      </c>
      <c r="E13" s="13"/>
      <c r="F13" s="13"/>
      <c r="K13" s="22" t="s">
        <v>58</v>
      </c>
      <c r="L13" s="23">
        <v>7.9893952362775598E-3</v>
      </c>
    </row>
    <row r="14" spans="1:16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  <c r="K14" s="22" t="s">
        <v>61</v>
      </c>
      <c r="L14" s="23">
        <v>1.461776701895561</v>
      </c>
    </row>
    <row r="15" spans="1:16" ht="15" customHeight="1" thickBot="1" x14ac:dyDescent="0.3"/>
    <row r="16" spans="1:16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907.48600151294681</v>
      </c>
      <c r="C17" s="13">
        <v>209.7040492243168</v>
      </c>
      <c r="D17" s="13">
        <v>4.3274605562919994</v>
      </c>
      <c r="E17" s="13">
        <v>6.4196738945665244E-5</v>
      </c>
      <c r="F17" s="13">
        <v>487.22969563034457</v>
      </c>
      <c r="G17" s="13">
        <v>1327.742307395549</v>
      </c>
      <c r="H17" s="13">
        <v>487.22969563034457</v>
      </c>
      <c r="I17" s="13">
        <v>1327.742307395549</v>
      </c>
    </row>
    <row r="18" spans="1:9" ht="15" customHeight="1" x14ac:dyDescent="0.25">
      <c r="A18" s="7" t="s">
        <v>3</v>
      </c>
      <c r="B18" s="13">
        <v>51.084140597755564</v>
      </c>
      <c r="C18" s="13">
        <v>48.338049715283354</v>
      </c>
      <c r="D18" s="13">
        <v>1.0568101298800221</v>
      </c>
      <c r="E18" s="13">
        <v>0.29521814692728537</v>
      </c>
      <c r="F18" s="13">
        <v>-45.787475768529404</v>
      </c>
      <c r="G18" s="13">
        <v>147.95575696404052</v>
      </c>
      <c r="H18" s="13">
        <v>-45.787475768529404</v>
      </c>
      <c r="I18" s="13">
        <v>147.95575696404052</v>
      </c>
    </row>
    <row r="19" spans="1:9" ht="15" customHeight="1" x14ac:dyDescent="0.25">
      <c r="A19" s="7" t="s">
        <v>5</v>
      </c>
      <c r="B19" s="13">
        <v>-2.847522619865035</v>
      </c>
      <c r="C19" s="13">
        <v>1.2649151912604226</v>
      </c>
      <c r="D19" s="13">
        <v>-2.2511569467575336</v>
      </c>
      <c r="E19" s="13">
        <v>2.8391892860322267E-2</v>
      </c>
      <c r="F19" s="13">
        <v>-5.3824693102136765</v>
      </c>
      <c r="G19" s="13">
        <v>-0.31257592951639346</v>
      </c>
      <c r="H19" s="13">
        <v>-5.3824693102136765</v>
      </c>
      <c r="I19" s="13">
        <v>-0.31257592951639346</v>
      </c>
    </row>
    <row r="20" spans="1:9" ht="15" customHeight="1" x14ac:dyDescent="0.25">
      <c r="A20" s="7" t="s">
        <v>6</v>
      </c>
      <c r="B20" s="13">
        <v>1.4187098667953722E-2</v>
      </c>
      <c r="C20" s="13">
        <v>3.9866350806616888E-3</v>
      </c>
      <c r="D20" s="13">
        <v>3.5586649846062643</v>
      </c>
      <c r="E20" s="13">
        <v>7.7678834314652361E-4</v>
      </c>
      <c r="F20" s="13">
        <v>6.1977034316761624E-3</v>
      </c>
      <c r="G20" s="13">
        <v>2.2176493904231282E-2</v>
      </c>
      <c r="H20" s="13">
        <v>6.1977034316761624E-3</v>
      </c>
      <c r="I20" s="13">
        <v>2.2176493904231282E-2</v>
      </c>
    </row>
    <row r="21" spans="1:9" ht="15" customHeight="1" thickBot="1" x14ac:dyDescent="0.3">
      <c r="A21" s="24" t="s">
        <v>7</v>
      </c>
      <c r="B21" s="28">
        <v>3.5037076790144539</v>
      </c>
      <c r="C21" s="28">
        <v>0.72941319180323649</v>
      </c>
      <c r="D21" s="28">
        <v>4.8034608071080784</v>
      </c>
      <c r="E21" s="28">
        <v>1.2417310174077991E-5</v>
      </c>
      <c r="F21" s="28">
        <v>2.0419309771188932</v>
      </c>
      <c r="G21" s="28">
        <v>4.9654843809100147</v>
      </c>
      <c r="H21" s="28">
        <v>2.0419309771188932</v>
      </c>
      <c r="I21" s="28">
        <v>4.9654843809100147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O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5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5" ht="15" customHeight="1" thickBot="1" x14ac:dyDescent="0.3">
      <c r="K2" s="3" t="s">
        <v>74</v>
      </c>
      <c r="L2" s="59">
        <v>1.6490200500099542E-2</v>
      </c>
      <c r="M2" s="60">
        <v>-4.6719779679230591</v>
      </c>
      <c r="N2" s="60">
        <v>124.09903679580799</v>
      </c>
      <c r="O2" s="66">
        <v>849.51106209194995</v>
      </c>
    </row>
    <row r="3" spans="1:15" ht="15" customHeight="1" x14ac:dyDescent="0.25">
      <c r="A3" s="18" t="s">
        <v>28</v>
      </c>
      <c r="B3" s="19"/>
      <c r="D3" s="1" t="s">
        <v>68</v>
      </c>
      <c r="K3" s="20" t="s">
        <v>75</v>
      </c>
      <c r="L3" s="58">
        <v>4.6730420195234311E-3</v>
      </c>
      <c r="M3" s="17">
        <v>1.4246229759457243</v>
      </c>
      <c r="N3" s="17">
        <v>54.179624735819466</v>
      </c>
      <c r="O3" s="67">
        <v>247.19711275044546</v>
      </c>
    </row>
    <row r="4" spans="1:15" ht="15" customHeight="1" x14ac:dyDescent="0.25">
      <c r="A4" s="7" t="s">
        <v>30</v>
      </c>
      <c r="B4" s="13">
        <v>0.60296299972444434</v>
      </c>
      <c r="D4" s="1" t="s">
        <v>69</v>
      </c>
      <c r="K4" s="3" t="s">
        <v>31</v>
      </c>
      <c r="L4" s="58">
        <v>0.3635643790367003</v>
      </c>
      <c r="M4" s="17">
        <v>50.938183326896016</v>
      </c>
      <c r="N4" s="17" t="e">
        <v>#N/A</v>
      </c>
      <c r="O4" s="67" t="e">
        <v>#N/A</v>
      </c>
    </row>
    <row r="5" spans="1:15" ht="15" customHeight="1" x14ac:dyDescent="0.25">
      <c r="A5" s="7" t="s">
        <v>22</v>
      </c>
      <c r="B5" s="13">
        <v>0.3635643790367003</v>
      </c>
      <c r="D5" s="1" t="s">
        <v>70</v>
      </c>
      <c r="K5" s="20" t="s">
        <v>32</v>
      </c>
      <c r="L5" s="58">
        <v>10.663348894707902</v>
      </c>
      <c r="M5" s="21">
        <v>56</v>
      </c>
      <c r="N5" s="17" t="e">
        <v>#N/A</v>
      </c>
      <c r="O5" s="67" t="e">
        <v>#N/A</v>
      </c>
    </row>
    <row r="6" spans="1:15" ht="15" customHeight="1" thickBot="1" x14ac:dyDescent="0.3">
      <c r="A6" s="7" t="s">
        <v>33</v>
      </c>
      <c r="B6" s="13">
        <v>0.32946961362795202</v>
      </c>
      <c r="D6" s="1" t="s">
        <v>71</v>
      </c>
      <c r="K6" s="3" t="s">
        <v>34</v>
      </c>
      <c r="L6" s="62">
        <v>83004.526806643233</v>
      </c>
      <c r="M6" s="63">
        <v>145303.11715609019</v>
      </c>
      <c r="N6" s="64" t="e">
        <v>#N/A</v>
      </c>
      <c r="O6" s="68" t="e">
        <v>#N/A</v>
      </c>
    </row>
    <row r="7" spans="1:15" ht="15" customHeight="1" x14ac:dyDescent="0.25">
      <c r="A7" s="7" t="s">
        <v>35</v>
      </c>
      <c r="B7" s="13">
        <v>50.938183326896016</v>
      </c>
      <c r="K7" s="22"/>
      <c r="L7" s="23"/>
      <c r="M7" s="23"/>
      <c r="N7" s="14"/>
    </row>
    <row r="8" spans="1:15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5" ht="15" customHeight="1" x14ac:dyDescent="0.25">
      <c r="K9" s="26" t="s">
        <v>38</v>
      </c>
      <c r="L9" s="23">
        <v>2.0032407188478727</v>
      </c>
      <c r="M9" s="23"/>
      <c r="N9" s="14"/>
    </row>
    <row r="10" spans="1:15" ht="15" customHeight="1" thickBot="1" x14ac:dyDescent="0.3">
      <c r="A10" s="1" t="s">
        <v>39</v>
      </c>
      <c r="K10" s="22" t="s">
        <v>40</v>
      </c>
      <c r="L10" s="23">
        <v>495.19532184332098</v>
      </c>
      <c r="M10" s="23"/>
      <c r="N10" s="14"/>
    </row>
    <row r="11" spans="1:15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108.53483040269097</v>
      </c>
      <c r="M11" s="23"/>
      <c r="N11" s="14"/>
    </row>
    <row r="12" spans="1:15" ht="15" customHeight="1" x14ac:dyDescent="0.25">
      <c r="A12" s="7" t="s">
        <v>47</v>
      </c>
      <c r="B12" s="7">
        <v>3</v>
      </c>
      <c r="C12" s="13">
        <v>83004.526806643233</v>
      </c>
      <c r="D12" s="13">
        <v>27668.175602214411</v>
      </c>
      <c r="E12" s="13">
        <v>10.663348894707902</v>
      </c>
      <c r="F12" s="13">
        <v>1.201623940709787E-5</v>
      </c>
      <c r="K12" s="22" t="s">
        <v>48</v>
      </c>
      <c r="L12" s="23">
        <v>2.8538627544207085</v>
      </c>
    </row>
    <row r="13" spans="1:15" ht="15" customHeight="1" x14ac:dyDescent="0.25">
      <c r="A13" s="7" t="s">
        <v>49</v>
      </c>
      <c r="B13" s="7">
        <v>56</v>
      </c>
      <c r="C13" s="13">
        <v>145303.11715609019</v>
      </c>
      <c r="D13" s="13">
        <v>2594.6985206444674</v>
      </c>
      <c r="E13" s="13"/>
      <c r="F13" s="13"/>
      <c r="K13" s="22" t="s">
        <v>58</v>
      </c>
      <c r="L13" s="23">
        <v>9.3612280543964328E-3</v>
      </c>
    </row>
    <row r="14" spans="1:15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</row>
    <row r="15" spans="1:15" ht="15" customHeight="1" thickBot="1" x14ac:dyDescent="0.3"/>
    <row r="16" spans="1:15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849.51106209194995</v>
      </c>
      <c r="C17" s="13">
        <v>247.19711275044546</v>
      </c>
      <c r="D17" s="13">
        <v>3.4365735612355737</v>
      </c>
      <c r="E17" s="13">
        <v>1.1172867327445802E-3</v>
      </c>
      <c r="F17" s="13">
        <v>354.31574024862897</v>
      </c>
      <c r="G17" s="13">
        <v>1344.7063839352709</v>
      </c>
      <c r="H17" s="13">
        <v>354.31574024862897</v>
      </c>
      <c r="I17" s="13">
        <v>1344.7063839352709</v>
      </c>
    </row>
    <row r="18" spans="1:9" ht="15" customHeight="1" x14ac:dyDescent="0.25">
      <c r="A18" s="7" t="s">
        <v>3</v>
      </c>
      <c r="B18" s="13">
        <v>124.09903679580799</v>
      </c>
      <c r="C18" s="13">
        <v>54.179624735819466</v>
      </c>
      <c r="D18" s="13">
        <v>2.2905111912627016</v>
      </c>
      <c r="E18" s="13">
        <v>2.5778929854031782E-2</v>
      </c>
      <c r="F18" s="13">
        <v>15.564206393117018</v>
      </c>
      <c r="G18" s="13">
        <v>232.63386719849896</v>
      </c>
      <c r="H18" s="13">
        <v>15.564206393117018</v>
      </c>
      <c r="I18" s="13">
        <v>232.63386719849896</v>
      </c>
    </row>
    <row r="19" spans="1:9" ht="15" customHeight="1" x14ac:dyDescent="0.25">
      <c r="A19" s="7" t="s">
        <v>5</v>
      </c>
      <c r="B19" s="13">
        <v>-4.6719779679230591</v>
      </c>
      <c r="C19" s="13">
        <v>1.4246229759457243</v>
      </c>
      <c r="D19" s="13">
        <v>-3.2794487010302533</v>
      </c>
      <c r="E19" s="13">
        <v>1.7916643465797221E-3</v>
      </c>
      <c r="F19" s="13">
        <v>-7.5258407223437676</v>
      </c>
      <c r="G19" s="13">
        <v>-1.8181152135023506</v>
      </c>
      <c r="H19" s="13">
        <v>-7.5258407223437676</v>
      </c>
      <c r="I19" s="13">
        <v>-1.8181152135023506</v>
      </c>
    </row>
    <row r="20" spans="1:9" ht="15" customHeight="1" thickBot="1" x14ac:dyDescent="0.3">
      <c r="A20" s="24" t="s">
        <v>6</v>
      </c>
      <c r="B20" s="28">
        <v>1.6490200500099542E-2</v>
      </c>
      <c r="C20" s="28">
        <v>4.6730420195234311E-3</v>
      </c>
      <c r="D20" s="28">
        <v>3.528793542023672</v>
      </c>
      <c r="E20" s="28">
        <v>8.4222511174289157E-4</v>
      </c>
      <c r="F20" s="28">
        <v>7.1289724457031089E-3</v>
      </c>
      <c r="G20" s="28">
        <v>2.5851428554495973E-2</v>
      </c>
      <c r="H20" s="28">
        <v>7.1289724457031089E-3</v>
      </c>
      <c r="I20" s="28">
        <v>2.5851428554495973E-2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N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4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4" ht="15" customHeight="1" thickBot="1" x14ac:dyDescent="0.3">
      <c r="A2" s="3" t="s">
        <v>113</v>
      </c>
      <c r="K2" s="3" t="s">
        <v>27</v>
      </c>
      <c r="L2" s="59">
        <v>-4.0762722169712067</v>
      </c>
      <c r="M2" s="60">
        <v>100.71711852293329</v>
      </c>
      <c r="N2" s="69">
        <v>941.52646205577867</v>
      </c>
    </row>
    <row r="3" spans="1:14" ht="15" customHeight="1" x14ac:dyDescent="0.25">
      <c r="A3" s="18" t="s">
        <v>28</v>
      </c>
      <c r="B3" s="19"/>
      <c r="D3" s="1" t="s">
        <v>68</v>
      </c>
      <c r="K3" s="20" t="s">
        <v>29</v>
      </c>
      <c r="L3" s="58">
        <v>1.5501943122440007</v>
      </c>
      <c r="M3" s="17">
        <v>58.927838870615453</v>
      </c>
      <c r="N3" s="70">
        <v>269.38319132352802</v>
      </c>
    </row>
    <row r="4" spans="1:14" ht="15" customHeight="1" x14ac:dyDescent="0.25">
      <c r="A4" s="7" t="s">
        <v>30</v>
      </c>
      <c r="B4" s="13">
        <v>0.47121546046642615</v>
      </c>
      <c r="D4" s="1" t="s">
        <v>69</v>
      </c>
      <c r="K4" s="3" t="s">
        <v>31</v>
      </c>
      <c r="L4" s="58">
        <v>0.22204401018258602</v>
      </c>
      <c r="M4" s="17">
        <v>55.821347099145981</v>
      </c>
      <c r="N4" s="70" t="e">
        <v>#N/A</v>
      </c>
    </row>
    <row r="5" spans="1:14" ht="15" customHeight="1" x14ac:dyDescent="0.25">
      <c r="A5" s="7" t="s">
        <v>22</v>
      </c>
      <c r="B5" s="13">
        <v>0.22204401018258602</v>
      </c>
      <c r="D5" s="1" t="s">
        <v>70</v>
      </c>
      <c r="K5" s="20" t="s">
        <v>32</v>
      </c>
      <c r="L5" s="58">
        <v>8.1344630969278118</v>
      </c>
      <c r="M5" s="21">
        <v>57</v>
      </c>
      <c r="N5" s="70" t="e">
        <v>#N/A</v>
      </c>
    </row>
    <row r="6" spans="1:14" ht="15" customHeight="1" thickBot="1" x14ac:dyDescent="0.3">
      <c r="A6" s="7" t="s">
        <v>33</v>
      </c>
      <c r="B6" s="13">
        <v>0.19474730878548363</v>
      </c>
      <c r="D6" s="1" t="s">
        <v>71</v>
      </c>
      <c r="K6" s="3" t="s">
        <v>34</v>
      </c>
      <c r="L6" s="62">
        <v>50694.344820823404</v>
      </c>
      <c r="M6" s="63">
        <v>177613.29914191001</v>
      </c>
      <c r="N6" s="71" t="e">
        <v>#N/A</v>
      </c>
    </row>
    <row r="7" spans="1:14" ht="15" customHeight="1" x14ac:dyDescent="0.25">
      <c r="A7" s="7" t="s">
        <v>35</v>
      </c>
      <c r="B7" s="13">
        <v>55.821347099145981</v>
      </c>
      <c r="K7" s="22"/>
      <c r="L7" s="23"/>
      <c r="M7" s="23"/>
      <c r="N7" s="14"/>
    </row>
    <row r="8" spans="1:14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4" ht="15" customHeight="1" x14ac:dyDescent="0.25">
      <c r="K9" s="26" t="s">
        <v>38</v>
      </c>
      <c r="L9" s="23">
        <v>2.0024654592910065</v>
      </c>
      <c r="M9" s="23"/>
      <c r="N9" s="14"/>
    </row>
    <row r="10" spans="1:14" ht="15" customHeight="1" thickBot="1" x14ac:dyDescent="0.3">
      <c r="A10" s="1" t="s">
        <v>39</v>
      </c>
      <c r="K10" s="22" t="s">
        <v>40</v>
      </c>
      <c r="L10" s="23">
        <v>539.43053593894558</v>
      </c>
      <c r="M10" s="23"/>
      <c r="N10" s="14"/>
    </row>
    <row r="11" spans="1:14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118.0009619290734</v>
      </c>
      <c r="M11" s="23"/>
      <c r="N11" s="14"/>
    </row>
    <row r="12" spans="1:14" ht="15" customHeight="1" x14ac:dyDescent="0.25">
      <c r="A12" s="7" t="s">
        <v>47</v>
      </c>
      <c r="B12" s="7">
        <v>2</v>
      </c>
      <c r="C12" s="13">
        <v>50694.344820823404</v>
      </c>
      <c r="D12" s="13">
        <v>25347.172410411702</v>
      </c>
      <c r="E12" s="13">
        <v>8.1344630969278118</v>
      </c>
      <c r="F12" s="13">
        <v>7.8022224005706994E-4</v>
      </c>
      <c r="K12" s="22" t="s">
        <v>48</v>
      </c>
      <c r="L12" s="23">
        <v>3.104210565457989</v>
      </c>
    </row>
    <row r="13" spans="1:14" ht="15" customHeight="1" x14ac:dyDescent="0.25">
      <c r="A13" s="7" t="s">
        <v>49</v>
      </c>
      <c r="B13" s="7">
        <v>57</v>
      </c>
      <c r="C13" s="13">
        <v>177613.29914191001</v>
      </c>
      <c r="D13" s="13">
        <v>3116.0227919633335</v>
      </c>
      <c r="E13" s="13"/>
      <c r="F13" s="13"/>
    </row>
    <row r="14" spans="1:14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</row>
    <row r="15" spans="1:14" ht="15" customHeight="1" thickBot="1" x14ac:dyDescent="0.3"/>
    <row r="16" spans="1:14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941.52646205577867</v>
      </c>
      <c r="C17" s="13">
        <v>269.38319132352802</v>
      </c>
      <c r="D17" s="13">
        <v>3.495119563436345</v>
      </c>
      <c r="E17" s="13">
        <v>9.2443983004467263E-4</v>
      </c>
      <c r="F17" s="13">
        <v>402.09592611683308</v>
      </c>
      <c r="G17" s="13">
        <v>1480.9569979947241</v>
      </c>
      <c r="H17" s="13">
        <v>402.09592611683308</v>
      </c>
      <c r="I17" s="13">
        <v>1480.9569979947241</v>
      </c>
    </row>
    <row r="18" spans="1:9" ht="15" customHeight="1" x14ac:dyDescent="0.25">
      <c r="A18" s="7" t="s">
        <v>3</v>
      </c>
      <c r="B18" s="13">
        <v>100.71711852293329</v>
      </c>
      <c r="C18" s="13">
        <v>58.927838870615453</v>
      </c>
      <c r="D18" s="13">
        <v>1.7091602280557447</v>
      </c>
      <c r="E18" s="13">
        <v>9.2861205556764984E-2</v>
      </c>
      <c r="F18" s="13">
        <v>-17.283843406140107</v>
      </c>
      <c r="G18" s="13">
        <v>218.71808045200669</v>
      </c>
      <c r="H18" s="13">
        <v>-17.283843406140107</v>
      </c>
      <c r="I18" s="13">
        <v>218.71808045200669</v>
      </c>
    </row>
    <row r="19" spans="1:9" ht="15" customHeight="1" thickBot="1" x14ac:dyDescent="0.3">
      <c r="A19" s="24" t="s">
        <v>5</v>
      </c>
      <c r="B19" s="28">
        <v>-4.0762722169712067</v>
      </c>
      <c r="C19" s="28">
        <v>1.5501943122440007</v>
      </c>
      <c r="D19" s="28">
        <v>-2.6295233989541313</v>
      </c>
      <c r="E19" s="28">
        <v>1.0973080823360229E-2</v>
      </c>
      <c r="F19" s="28">
        <v>-7.1804827824291957</v>
      </c>
      <c r="G19" s="28">
        <v>-0.97206165151321766</v>
      </c>
      <c r="H19" s="28">
        <v>-7.1804827824291957</v>
      </c>
      <c r="I19" s="28">
        <v>-0.97206165151321766</v>
      </c>
    </row>
    <row r="20" spans="1:9" ht="15" customHeight="1" x14ac:dyDescent="0.25"/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O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5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5" ht="15" customHeight="1" thickBot="1" x14ac:dyDescent="0.3">
      <c r="K2" s="3" t="s">
        <v>74</v>
      </c>
      <c r="L2" s="59">
        <v>1.630058761060647E-2</v>
      </c>
      <c r="M2" s="60">
        <v>-32.529191923395096</v>
      </c>
      <c r="N2" s="60">
        <v>88.323327979182721</v>
      </c>
      <c r="O2" s="66">
        <v>1008.4813823809245</v>
      </c>
    </row>
    <row r="3" spans="1:15" ht="15" customHeight="1" x14ac:dyDescent="0.25">
      <c r="A3" s="18" t="s">
        <v>28</v>
      </c>
      <c r="B3" s="19"/>
      <c r="D3" s="1" t="s">
        <v>68</v>
      </c>
      <c r="K3" s="20" t="s">
        <v>75</v>
      </c>
      <c r="L3" s="58">
        <v>8.3667410381048635E-2</v>
      </c>
      <c r="M3" s="17">
        <v>9.1328911309262999</v>
      </c>
      <c r="N3" s="17">
        <v>59.333619445916739</v>
      </c>
      <c r="O3" s="67">
        <v>245.64935667513336</v>
      </c>
    </row>
    <row r="4" spans="1:15" ht="15" customHeight="1" x14ac:dyDescent="0.25">
      <c r="A4" s="7" t="s">
        <v>30</v>
      </c>
      <c r="B4" s="13">
        <v>0.53871616360709806</v>
      </c>
      <c r="D4" s="1" t="s">
        <v>69</v>
      </c>
      <c r="K4" s="3" t="s">
        <v>31</v>
      </c>
      <c r="L4" s="58">
        <v>0.29021510493154967</v>
      </c>
      <c r="M4" s="17">
        <v>53.79347363385893</v>
      </c>
      <c r="N4" s="17" t="e">
        <v>#N/A</v>
      </c>
      <c r="O4" s="67" t="e">
        <v>#N/A</v>
      </c>
    </row>
    <row r="5" spans="1:15" ht="15" customHeight="1" x14ac:dyDescent="0.25">
      <c r="A5" s="7" t="s">
        <v>22</v>
      </c>
      <c r="B5" s="13">
        <v>0.29021510493154967</v>
      </c>
      <c r="D5" s="1" t="s">
        <v>70</v>
      </c>
      <c r="K5" s="20" t="s">
        <v>32</v>
      </c>
      <c r="L5" s="58">
        <v>7.632380828372642</v>
      </c>
      <c r="M5" s="21">
        <v>56</v>
      </c>
      <c r="N5" s="17" t="e">
        <v>#N/A</v>
      </c>
      <c r="O5" s="67" t="e">
        <v>#N/A</v>
      </c>
    </row>
    <row r="6" spans="1:15" ht="15" customHeight="1" thickBot="1" x14ac:dyDescent="0.3">
      <c r="A6" s="7" t="s">
        <v>33</v>
      </c>
      <c r="B6" s="13">
        <v>0.25219091412431127</v>
      </c>
      <c r="D6" s="1" t="s">
        <v>71</v>
      </c>
      <c r="K6" s="3" t="s">
        <v>34</v>
      </c>
      <c r="L6" s="62">
        <v>66258.326849319565</v>
      </c>
      <c r="M6" s="63">
        <v>162049.31711341385</v>
      </c>
      <c r="N6" s="64" t="e">
        <v>#N/A</v>
      </c>
      <c r="O6" s="68" t="e">
        <v>#N/A</v>
      </c>
    </row>
    <row r="7" spans="1:15" ht="15" customHeight="1" x14ac:dyDescent="0.25">
      <c r="A7" s="7" t="s">
        <v>35</v>
      </c>
      <c r="B7" s="13">
        <v>53.79347363385893</v>
      </c>
      <c r="K7" s="22"/>
      <c r="L7" s="23"/>
      <c r="M7" s="23"/>
      <c r="N7" s="14"/>
    </row>
    <row r="8" spans="1:15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5" ht="15" customHeight="1" x14ac:dyDescent="0.25">
      <c r="K9" s="26" t="s">
        <v>38</v>
      </c>
      <c r="L9" s="23">
        <v>2.0032407188478727</v>
      </c>
      <c r="M9" s="23"/>
      <c r="N9" s="14"/>
    </row>
    <row r="10" spans="1:15" ht="15" customHeight="1" thickBot="1" x14ac:dyDescent="0.3">
      <c r="A10" s="1" t="s">
        <v>39</v>
      </c>
      <c r="K10" s="22" t="s">
        <v>40</v>
      </c>
      <c r="L10" s="23">
        <v>492.09479385041163</v>
      </c>
      <c r="M10" s="23"/>
      <c r="N10" s="14"/>
    </row>
    <row r="11" spans="1:15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118.85952247068437</v>
      </c>
      <c r="M11" s="23"/>
      <c r="N11" s="14"/>
    </row>
    <row r="12" spans="1:15" ht="15" customHeight="1" x14ac:dyDescent="0.25">
      <c r="A12" s="7" t="s">
        <v>47</v>
      </c>
      <c r="B12" s="7">
        <v>3</v>
      </c>
      <c r="C12" s="13">
        <v>66258.326849319565</v>
      </c>
      <c r="D12" s="13">
        <v>22086.108949773188</v>
      </c>
      <c r="E12" s="13">
        <v>7.632380828372642</v>
      </c>
      <c r="F12" s="13">
        <v>2.3013562997780386E-4</v>
      </c>
      <c r="K12" s="22" t="s">
        <v>48</v>
      </c>
      <c r="L12" s="23">
        <v>18.295379394276161</v>
      </c>
    </row>
    <row r="13" spans="1:15" ht="15" customHeight="1" x14ac:dyDescent="0.25">
      <c r="A13" s="7" t="s">
        <v>49</v>
      </c>
      <c r="B13" s="7">
        <v>56</v>
      </c>
      <c r="C13" s="13">
        <v>162049.31711341385</v>
      </c>
      <c r="D13" s="13">
        <v>2893.737805596676</v>
      </c>
      <c r="E13" s="13"/>
      <c r="F13" s="13"/>
      <c r="K13" s="22" t="s">
        <v>58</v>
      </c>
      <c r="L13" s="23">
        <v>0.16760596331587183</v>
      </c>
    </row>
    <row r="14" spans="1:15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</row>
    <row r="15" spans="1:15" ht="15" customHeight="1" thickBot="1" x14ac:dyDescent="0.3"/>
    <row r="16" spans="1:15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1008.4813823809245</v>
      </c>
      <c r="C17" s="13">
        <v>245.64935667513336</v>
      </c>
      <c r="D17" s="13">
        <v>4.1053695235791805</v>
      </c>
      <c r="E17" s="13">
        <v>1.3249991501598313E-4</v>
      </c>
      <c r="F17" s="13">
        <v>516.38658853051288</v>
      </c>
      <c r="G17" s="13">
        <v>1500.5761762313361</v>
      </c>
      <c r="H17" s="13">
        <v>516.38658853051288</v>
      </c>
      <c r="I17" s="13">
        <v>1500.5761762313361</v>
      </c>
    </row>
    <row r="18" spans="1:9" ht="15" customHeight="1" x14ac:dyDescent="0.25">
      <c r="A18" s="7" t="s">
        <v>3</v>
      </c>
      <c r="B18" s="13">
        <v>88.323327979182721</v>
      </c>
      <c r="C18" s="13">
        <v>59.333619445916739</v>
      </c>
      <c r="D18" s="13">
        <v>1.4885882372251102</v>
      </c>
      <c r="E18" s="13">
        <v>0.14220603825805547</v>
      </c>
      <c r="F18" s="13">
        <v>-30.536194491501647</v>
      </c>
      <c r="G18" s="13">
        <v>207.18285044986709</v>
      </c>
      <c r="H18" s="13">
        <v>-30.536194491501647</v>
      </c>
      <c r="I18" s="13">
        <v>207.18285044986709</v>
      </c>
    </row>
    <row r="19" spans="1:9" ht="15" customHeight="1" x14ac:dyDescent="0.25">
      <c r="A19" s="7" t="s">
        <v>4</v>
      </c>
      <c r="B19" s="13">
        <v>-32.529191923395096</v>
      </c>
      <c r="C19" s="13">
        <v>9.1328911309262999</v>
      </c>
      <c r="D19" s="13">
        <v>-3.5617628040306921</v>
      </c>
      <c r="E19" s="13">
        <v>7.6056921691062304E-4</v>
      </c>
      <c r="F19" s="13">
        <v>-50.824571317671257</v>
      </c>
      <c r="G19" s="13">
        <v>-14.233812529118936</v>
      </c>
      <c r="H19" s="13">
        <v>-50.824571317671257</v>
      </c>
      <c r="I19" s="13">
        <v>-14.233812529118936</v>
      </c>
    </row>
    <row r="20" spans="1:9" ht="15" customHeight="1" thickBot="1" x14ac:dyDescent="0.3">
      <c r="A20" s="24" t="s">
        <v>9</v>
      </c>
      <c r="B20" s="28">
        <v>1.630058761060647E-2</v>
      </c>
      <c r="C20" s="28">
        <v>8.3667410381048635E-2</v>
      </c>
      <c r="D20" s="28">
        <v>0.19482600855420629</v>
      </c>
      <c r="E20" s="28">
        <v>0.84623427222314207</v>
      </c>
      <c r="F20" s="28">
        <v>-0.15130537570526537</v>
      </c>
      <c r="G20" s="28">
        <v>0.18390655092647828</v>
      </c>
      <c r="H20" s="28">
        <v>-0.15130537570526537</v>
      </c>
      <c r="I20" s="28">
        <v>0.18390655092647828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P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6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6" ht="15" customHeight="1" thickBot="1" x14ac:dyDescent="0.3">
      <c r="K2" s="3" t="s">
        <v>77</v>
      </c>
      <c r="L2" s="59">
        <v>2.4438344911984124E-2</v>
      </c>
      <c r="M2" s="60">
        <v>2.9082490738678346</v>
      </c>
      <c r="N2" s="60">
        <v>-42.73081302012875</v>
      </c>
      <c r="O2" s="61">
        <v>107.5105503366709</v>
      </c>
      <c r="P2" s="66">
        <v>923.49108827339501</v>
      </c>
    </row>
    <row r="3" spans="1:16" ht="15" customHeight="1" x14ac:dyDescent="0.25">
      <c r="A3" s="18" t="s">
        <v>28</v>
      </c>
      <c r="B3" s="19"/>
      <c r="D3" s="1" t="s">
        <v>68</v>
      </c>
      <c r="K3" s="20" t="s">
        <v>78</v>
      </c>
      <c r="L3" s="58">
        <v>8.3318837515001395E-2</v>
      </c>
      <c r="M3" s="17">
        <v>2.1830660694742279</v>
      </c>
      <c r="N3" s="17">
        <v>11.870701642276396</v>
      </c>
      <c r="O3" s="57">
        <v>60.662021581807728</v>
      </c>
      <c r="P3" s="67">
        <v>252.17122707013803</v>
      </c>
    </row>
    <row r="4" spans="1:16" ht="15" customHeight="1" x14ac:dyDescent="0.25">
      <c r="A4" s="7" t="s">
        <v>30</v>
      </c>
      <c r="B4" s="13">
        <v>0.55892954718909782</v>
      </c>
      <c r="D4" s="1" t="s">
        <v>69</v>
      </c>
      <c r="K4" s="3" t="s">
        <v>31</v>
      </c>
      <c r="L4" s="58">
        <v>0.31240223872100997</v>
      </c>
      <c r="M4" s="17">
        <v>53.425194068930068</v>
      </c>
      <c r="N4" s="17" t="e">
        <v>#N/A</v>
      </c>
      <c r="O4" s="57" t="e">
        <v>#N/A</v>
      </c>
      <c r="P4" s="67" t="e">
        <v>#N/A</v>
      </c>
    </row>
    <row r="5" spans="1:16" ht="15" customHeight="1" x14ac:dyDescent="0.25">
      <c r="A5" s="7" t="s">
        <v>22</v>
      </c>
      <c r="B5" s="13">
        <v>0.31240223872100997</v>
      </c>
      <c r="D5" s="1" t="s">
        <v>70</v>
      </c>
      <c r="K5" s="20" t="s">
        <v>32</v>
      </c>
      <c r="L5" s="58">
        <v>6.2471564398694905</v>
      </c>
      <c r="M5" s="21">
        <v>55</v>
      </c>
      <c r="N5" s="17" t="e">
        <v>#N/A</v>
      </c>
      <c r="O5" s="57" t="e">
        <v>#N/A</v>
      </c>
      <c r="P5" s="67" t="e">
        <v>#N/A</v>
      </c>
    </row>
    <row r="6" spans="1:16" ht="15" customHeight="1" thickBot="1" x14ac:dyDescent="0.3">
      <c r="A6" s="7" t="s">
        <v>33</v>
      </c>
      <c r="B6" s="13">
        <v>0.26239512880981064</v>
      </c>
      <c r="D6" s="1" t="s">
        <v>71</v>
      </c>
      <c r="K6" s="3" t="s">
        <v>34</v>
      </c>
      <c r="L6" s="62">
        <v>71323.819091077195</v>
      </c>
      <c r="M6" s="63">
        <v>156983.82487165622</v>
      </c>
      <c r="N6" s="64" t="e">
        <v>#N/A</v>
      </c>
      <c r="O6" s="65" t="e">
        <v>#N/A</v>
      </c>
      <c r="P6" s="68" t="e">
        <v>#N/A</v>
      </c>
    </row>
    <row r="7" spans="1:16" ht="15" customHeight="1" x14ac:dyDescent="0.25">
      <c r="A7" s="7" t="s">
        <v>35</v>
      </c>
      <c r="B7" s="13">
        <v>53.425194068930068</v>
      </c>
      <c r="K7" s="22"/>
      <c r="L7" s="23"/>
      <c r="M7" s="23"/>
      <c r="N7" s="14"/>
    </row>
    <row r="8" spans="1:16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6" ht="15" customHeight="1" x14ac:dyDescent="0.25">
      <c r="K9" s="26" t="s">
        <v>38</v>
      </c>
      <c r="L9" s="23">
        <v>2.0040447832891455</v>
      </c>
      <c r="M9" s="23"/>
      <c r="N9" s="14"/>
    </row>
    <row r="10" spans="1:16" ht="15" customHeight="1" thickBot="1" x14ac:dyDescent="0.3">
      <c r="A10" s="1" t="s">
        <v>39</v>
      </c>
      <c r="K10" s="22" t="s">
        <v>40</v>
      </c>
      <c r="L10" s="23">
        <v>505.36243210553266</v>
      </c>
      <c r="M10" s="23"/>
      <c r="N10" s="14"/>
    </row>
    <row r="11" spans="1:16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121.56940789479533</v>
      </c>
      <c r="M11" s="23"/>
      <c r="N11" s="14"/>
    </row>
    <row r="12" spans="1:16" ht="15" customHeight="1" x14ac:dyDescent="0.25">
      <c r="A12" s="7" t="s">
        <v>47</v>
      </c>
      <c r="B12" s="7">
        <v>4</v>
      </c>
      <c r="C12" s="13">
        <v>71323.819091077195</v>
      </c>
      <c r="D12" s="13">
        <v>17830.954772769299</v>
      </c>
      <c r="E12" s="13">
        <v>6.2471564398694905</v>
      </c>
      <c r="F12" s="13">
        <v>3.2252557945427899E-4</v>
      </c>
      <c r="K12" s="22" t="s">
        <v>48</v>
      </c>
      <c r="L12" s="23">
        <v>23.789417700185904</v>
      </c>
    </row>
    <row r="13" spans="1:16" ht="15" customHeight="1" x14ac:dyDescent="0.25">
      <c r="A13" s="7" t="s">
        <v>49</v>
      </c>
      <c r="B13" s="7">
        <v>55</v>
      </c>
      <c r="C13" s="13">
        <v>156983.82487165622</v>
      </c>
      <c r="D13" s="13">
        <v>2854.2513613028405</v>
      </c>
      <c r="E13" s="13"/>
      <c r="F13" s="13"/>
      <c r="K13" s="22" t="s">
        <v>58</v>
      </c>
      <c r="L13" s="23">
        <v>4.3749621681053652</v>
      </c>
    </row>
    <row r="14" spans="1:16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  <c r="K14" s="22" t="s">
        <v>61</v>
      </c>
      <c r="L14" s="23">
        <v>0.1669746816716545</v>
      </c>
    </row>
    <row r="15" spans="1:16" ht="15" customHeight="1" thickBot="1" x14ac:dyDescent="0.3"/>
    <row r="16" spans="1:16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923.49108827339501</v>
      </c>
      <c r="C17" s="13">
        <v>252.17122707013803</v>
      </c>
      <c r="D17" s="13">
        <v>3.6621588394640217</v>
      </c>
      <c r="E17" s="13">
        <v>5.6292940690456114E-4</v>
      </c>
      <c r="F17" s="13">
        <v>418.12865616786235</v>
      </c>
      <c r="G17" s="13">
        <v>1428.8535203789277</v>
      </c>
      <c r="H17" s="13">
        <v>418.12865616786235</v>
      </c>
      <c r="I17" s="13">
        <v>1428.8535203789277</v>
      </c>
    </row>
    <row r="18" spans="1:9" ht="15" customHeight="1" x14ac:dyDescent="0.25">
      <c r="A18" s="7" t="s">
        <v>3</v>
      </c>
      <c r="B18" s="13">
        <v>107.5105503366709</v>
      </c>
      <c r="C18" s="13">
        <v>60.662021581807728</v>
      </c>
      <c r="D18" s="13">
        <v>1.7722876279631412</v>
      </c>
      <c r="E18" s="13">
        <v>8.188550565709235E-2</v>
      </c>
      <c r="F18" s="13">
        <v>-14.05885755812443</v>
      </c>
      <c r="G18" s="13">
        <v>229.07995823146624</v>
      </c>
      <c r="H18" s="13">
        <v>-14.05885755812443</v>
      </c>
      <c r="I18" s="13">
        <v>229.07995823146624</v>
      </c>
    </row>
    <row r="19" spans="1:9" ht="15" customHeight="1" x14ac:dyDescent="0.25">
      <c r="A19" s="7" t="s">
        <v>4</v>
      </c>
      <c r="B19" s="13">
        <v>-42.73081302012875</v>
      </c>
      <c r="C19" s="13">
        <v>11.870701642276396</v>
      </c>
      <c r="D19" s="13">
        <v>-3.59968722218971</v>
      </c>
      <c r="E19" s="13">
        <v>6.8408907050347006E-4</v>
      </c>
      <c r="F19" s="13">
        <v>-66.520230720314657</v>
      </c>
      <c r="G19" s="13">
        <v>-18.941395319942846</v>
      </c>
      <c r="H19" s="13">
        <v>-66.520230720314657</v>
      </c>
      <c r="I19" s="13">
        <v>-18.941395319942846</v>
      </c>
    </row>
    <row r="20" spans="1:9" ht="15" customHeight="1" x14ac:dyDescent="0.25">
      <c r="A20" s="7" t="s">
        <v>8</v>
      </c>
      <c r="B20" s="13">
        <v>2.9082490738678346</v>
      </c>
      <c r="C20" s="13">
        <v>2.1830660694742279</v>
      </c>
      <c r="D20" s="13">
        <v>1.3321855506499904</v>
      </c>
      <c r="E20" s="13">
        <v>0.18829310715592079</v>
      </c>
      <c r="F20" s="13">
        <v>-1.4667130942375306</v>
      </c>
      <c r="G20" s="13">
        <v>7.2832112419732002</v>
      </c>
      <c r="H20" s="13">
        <v>-1.4667130942375306</v>
      </c>
      <c r="I20" s="13">
        <v>7.2832112419732002</v>
      </c>
    </row>
    <row r="21" spans="1:9" ht="15" customHeight="1" thickBot="1" x14ac:dyDescent="0.3">
      <c r="A21" s="24" t="s">
        <v>9</v>
      </c>
      <c r="B21" s="28">
        <v>2.4438344911984124E-2</v>
      </c>
      <c r="C21" s="28">
        <v>8.3318837515001395E-2</v>
      </c>
      <c r="D21" s="28">
        <v>0.2933111603673545</v>
      </c>
      <c r="E21" s="28">
        <v>0.77038822567692256</v>
      </c>
      <c r="F21" s="28">
        <v>-0.14253633675967037</v>
      </c>
      <c r="G21" s="28">
        <v>0.19141302658363862</v>
      </c>
      <c r="H21" s="28">
        <v>-0.14253633675967037</v>
      </c>
      <c r="I21" s="28">
        <v>0.19141302658363862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1:O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5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5" ht="15" customHeight="1" thickBot="1" x14ac:dyDescent="0.3">
      <c r="K2" s="3" t="s">
        <v>74</v>
      </c>
      <c r="L2" s="59">
        <v>2.8613037564039892</v>
      </c>
      <c r="M2" s="60">
        <v>-42.147854212822089</v>
      </c>
      <c r="N2" s="60">
        <v>101.81665454252648</v>
      </c>
      <c r="O2" s="66">
        <v>938.76252774599061</v>
      </c>
    </row>
    <row r="3" spans="1:15" ht="15" customHeight="1" x14ac:dyDescent="0.25">
      <c r="A3" s="18" t="s">
        <v>28</v>
      </c>
      <c r="B3" s="19"/>
      <c r="D3" s="1" t="s">
        <v>68</v>
      </c>
      <c r="K3" s="20" t="s">
        <v>75</v>
      </c>
      <c r="L3" s="58">
        <v>2.1593510565750305</v>
      </c>
      <c r="M3" s="17">
        <v>11.607239181053895</v>
      </c>
      <c r="N3" s="17">
        <v>57.001124763838526</v>
      </c>
      <c r="O3" s="67">
        <v>244.71593439764442</v>
      </c>
    </row>
    <row r="4" spans="1:15" ht="15" customHeight="1" x14ac:dyDescent="0.25">
      <c r="A4" s="7" t="s">
        <v>30</v>
      </c>
      <c r="B4" s="13">
        <v>0.5579665696456112</v>
      </c>
      <c r="D4" s="1" t="s">
        <v>69</v>
      </c>
      <c r="K4" s="3" t="s">
        <v>31</v>
      </c>
      <c r="L4" s="58">
        <v>0.31132669284209064</v>
      </c>
      <c r="M4" s="17">
        <v>52.98742779074481</v>
      </c>
      <c r="N4" s="17" t="e">
        <v>#N/A</v>
      </c>
      <c r="O4" s="67" t="e">
        <v>#N/A</v>
      </c>
    </row>
    <row r="5" spans="1:15" ht="15" customHeight="1" x14ac:dyDescent="0.25">
      <c r="A5" s="7" t="s">
        <v>22</v>
      </c>
      <c r="B5" s="13">
        <v>0.31132669284209064</v>
      </c>
      <c r="D5" s="1" t="s">
        <v>70</v>
      </c>
      <c r="K5" s="20" t="s">
        <v>32</v>
      </c>
      <c r="L5" s="58">
        <v>8.4385898789983038</v>
      </c>
      <c r="M5" s="21">
        <v>56</v>
      </c>
      <c r="N5" s="17" t="e">
        <v>#N/A</v>
      </c>
      <c r="O5" s="67" t="e">
        <v>#N/A</v>
      </c>
    </row>
    <row r="6" spans="1:15" ht="15" customHeight="1" thickBot="1" x14ac:dyDescent="0.3">
      <c r="A6" s="7" t="s">
        <v>33</v>
      </c>
      <c r="B6" s="13">
        <v>0.2744334799586311</v>
      </c>
      <c r="D6" s="1" t="s">
        <v>71</v>
      </c>
      <c r="K6" s="3" t="s">
        <v>34</v>
      </c>
      <c r="L6" s="62">
        <v>71078.263745487289</v>
      </c>
      <c r="M6" s="63">
        <v>157229.38021724613</v>
      </c>
      <c r="N6" s="64" t="e">
        <v>#N/A</v>
      </c>
      <c r="O6" s="68" t="e">
        <v>#N/A</v>
      </c>
    </row>
    <row r="7" spans="1:15" ht="15" customHeight="1" x14ac:dyDescent="0.25">
      <c r="A7" s="7" t="s">
        <v>35</v>
      </c>
      <c r="B7" s="13">
        <v>52.98742779074481</v>
      </c>
      <c r="K7" s="22"/>
      <c r="L7" s="23"/>
      <c r="M7" s="23"/>
      <c r="N7" s="14"/>
    </row>
    <row r="8" spans="1:15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5" ht="15" customHeight="1" x14ac:dyDescent="0.25">
      <c r="K9" s="26" t="s">
        <v>38</v>
      </c>
      <c r="L9" s="23">
        <v>2.0032407188478727</v>
      </c>
      <c r="M9" s="23"/>
      <c r="N9" s="14"/>
    </row>
    <row r="10" spans="1:15" ht="15" customHeight="1" thickBot="1" x14ac:dyDescent="0.3">
      <c r="A10" s="1" t="s">
        <v>39</v>
      </c>
      <c r="K10" s="22" t="s">
        <v>40</v>
      </c>
      <c r="L10" s="23">
        <v>490.22492433626604</v>
      </c>
      <c r="M10" s="23"/>
      <c r="N10" s="14"/>
    </row>
    <row r="11" spans="1:15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114.18697414704917</v>
      </c>
      <c r="M11" s="23"/>
      <c r="N11" s="14"/>
    </row>
    <row r="12" spans="1:15" ht="15" customHeight="1" x14ac:dyDescent="0.25">
      <c r="A12" s="7" t="s">
        <v>47</v>
      </c>
      <c r="B12" s="7">
        <v>3</v>
      </c>
      <c r="C12" s="13">
        <v>71078.263745487289</v>
      </c>
      <c r="D12" s="13">
        <v>23692.754581829096</v>
      </c>
      <c r="E12" s="13">
        <v>8.4385898789983038</v>
      </c>
      <c r="F12" s="13">
        <v>1.0197234019461746E-4</v>
      </c>
      <c r="K12" s="22" t="s">
        <v>48</v>
      </c>
      <c r="L12" s="23">
        <v>23.252094160893598</v>
      </c>
    </row>
    <row r="13" spans="1:15" ht="15" customHeight="1" x14ac:dyDescent="0.25">
      <c r="A13" s="7" t="s">
        <v>49</v>
      </c>
      <c r="B13" s="7">
        <v>56</v>
      </c>
      <c r="C13" s="13">
        <v>157229.38021724613</v>
      </c>
      <c r="D13" s="13">
        <v>2807.6675038793951</v>
      </c>
      <c r="E13" s="13"/>
      <c r="F13" s="13"/>
      <c r="K13" s="22" t="s">
        <v>58</v>
      </c>
      <c r="L13" s="23">
        <v>4.3256999628182777</v>
      </c>
    </row>
    <row r="14" spans="1:15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</row>
    <row r="15" spans="1:15" ht="15" customHeight="1" thickBot="1" x14ac:dyDescent="0.3"/>
    <row r="16" spans="1:15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938.76252774599061</v>
      </c>
      <c r="C17" s="13">
        <v>244.71593439764442</v>
      </c>
      <c r="D17" s="13">
        <v>3.8361315950132382</v>
      </c>
      <c r="E17" s="13">
        <v>3.1958214854064062E-4</v>
      </c>
      <c r="F17" s="13">
        <v>448.53760340972457</v>
      </c>
      <c r="G17" s="13">
        <v>1428.9874520822566</v>
      </c>
      <c r="H17" s="13">
        <v>448.53760340972457</v>
      </c>
      <c r="I17" s="13">
        <v>1428.9874520822566</v>
      </c>
    </row>
    <row r="18" spans="1:9" ht="15" customHeight="1" x14ac:dyDescent="0.25">
      <c r="A18" s="7" t="s">
        <v>3</v>
      </c>
      <c r="B18" s="13">
        <v>101.81665454252648</v>
      </c>
      <c r="C18" s="13">
        <v>57.001124763838526</v>
      </c>
      <c r="D18" s="13">
        <v>1.7862218502593286</v>
      </c>
      <c r="E18" s="13">
        <v>7.9477441280074126E-2</v>
      </c>
      <c r="F18" s="13">
        <v>-12.370319604522692</v>
      </c>
      <c r="G18" s="13">
        <v>216.00362868957563</v>
      </c>
      <c r="H18" s="13">
        <v>-12.370319604522692</v>
      </c>
      <c r="I18" s="13">
        <v>216.00362868957563</v>
      </c>
    </row>
    <row r="19" spans="1:9" ht="15" customHeight="1" x14ac:dyDescent="0.25">
      <c r="A19" s="7" t="s">
        <v>4</v>
      </c>
      <c r="B19" s="13">
        <v>-42.147854212822089</v>
      </c>
      <c r="C19" s="13">
        <v>11.607239181053895</v>
      </c>
      <c r="D19" s="13">
        <v>-3.6311696136682192</v>
      </c>
      <c r="E19" s="13">
        <v>6.12647697188571E-4</v>
      </c>
      <c r="F19" s="13">
        <v>-65.399948373715688</v>
      </c>
      <c r="G19" s="13">
        <v>-18.895760051928491</v>
      </c>
      <c r="H19" s="13">
        <v>-65.399948373715688</v>
      </c>
      <c r="I19" s="13">
        <v>-18.895760051928491</v>
      </c>
    </row>
    <row r="20" spans="1:9" ht="15" customHeight="1" thickBot="1" x14ac:dyDescent="0.3">
      <c r="A20" s="24" t="s">
        <v>8</v>
      </c>
      <c r="B20" s="28">
        <v>2.8613037564039892</v>
      </c>
      <c r="C20" s="28">
        <v>2.1593510565750305</v>
      </c>
      <c r="D20" s="28">
        <v>1.3250757664862207</v>
      </c>
      <c r="E20" s="28">
        <v>0.19052738883293943</v>
      </c>
      <c r="F20" s="28">
        <v>-1.4643962064142886</v>
      </c>
      <c r="G20" s="28">
        <v>7.1870037192222664</v>
      </c>
      <c r="H20" s="28">
        <v>-1.4643962064142886</v>
      </c>
      <c r="I20" s="28">
        <v>7.1870037192222664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P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6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6" ht="15" customHeight="1" thickBot="1" x14ac:dyDescent="0.3">
      <c r="K2" s="3" t="s">
        <v>77</v>
      </c>
      <c r="L2" s="59">
        <v>-5.3165262496191724E-2</v>
      </c>
      <c r="M2" s="60">
        <v>4.1258187708779612</v>
      </c>
      <c r="N2" s="60">
        <v>-29.11123952569039</v>
      </c>
      <c r="O2" s="61">
        <v>-35.712676315482497</v>
      </c>
      <c r="P2" s="66">
        <v>1329.3810197005409</v>
      </c>
    </row>
    <row r="3" spans="1:16" ht="15" customHeight="1" x14ac:dyDescent="0.25">
      <c r="A3" s="18" t="s">
        <v>28</v>
      </c>
      <c r="B3" s="19"/>
      <c r="D3" s="1" t="s">
        <v>68</v>
      </c>
      <c r="K3" s="20" t="s">
        <v>78</v>
      </c>
      <c r="L3" s="58">
        <v>6.6792332854591713E-2</v>
      </c>
      <c r="M3" s="17">
        <v>0.69126498584587803</v>
      </c>
      <c r="N3" s="17">
        <v>7.2021172486434475</v>
      </c>
      <c r="O3" s="57">
        <v>51.06212664785528</v>
      </c>
      <c r="P3" s="67">
        <v>200.44878466291559</v>
      </c>
    </row>
    <row r="4" spans="1:16" ht="15" customHeight="1" x14ac:dyDescent="0.25">
      <c r="A4" s="7" t="s">
        <v>30</v>
      </c>
      <c r="B4" s="13">
        <v>0.75446985032946678</v>
      </c>
      <c r="D4" s="1" t="s">
        <v>69</v>
      </c>
      <c r="K4" s="3" t="s">
        <v>31</v>
      </c>
      <c r="L4" s="58">
        <v>0.56922475505616799</v>
      </c>
      <c r="M4" s="17">
        <v>42.286744377060181</v>
      </c>
      <c r="N4" s="17" t="e">
        <v>#N/A</v>
      </c>
      <c r="O4" s="57" t="e">
        <v>#N/A</v>
      </c>
      <c r="P4" s="67" t="e">
        <v>#N/A</v>
      </c>
    </row>
    <row r="5" spans="1:16" ht="15" customHeight="1" x14ac:dyDescent="0.25">
      <c r="A5" s="7" t="s">
        <v>22</v>
      </c>
      <c r="B5" s="13">
        <v>0.56922475505616799</v>
      </c>
      <c r="D5" s="1" t="s">
        <v>70</v>
      </c>
      <c r="K5" s="20" t="s">
        <v>32</v>
      </c>
      <c r="L5" s="58">
        <v>18.169197218012926</v>
      </c>
      <c r="M5" s="21">
        <v>55</v>
      </c>
      <c r="N5" s="17" t="e">
        <v>#N/A</v>
      </c>
      <c r="O5" s="57" t="e">
        <v>#N/A</v>
      </c>
      <c r="P5" s="67" t="e">
        <v>#N/A</v>
      </c>
    </row>
    <row r="6" spans="1:16" ht="15" customHeight="1" thickBot="1" x14ac:dyDescent="0.3">
      <c r="A6" s="7" t="s">
        <v>33</v>
      </c>
      <c r="B6" s="13">
        <v>0.53789564633298026</v>
      </c>
      <c r="D6" s="1" t="s">
        <v>71</v>
      </c>
      <c r="K6" s="3" t="s">
        <v>34</v>
      </c>
      <c r="L6" s="62">
        <v>129958.36271213774</v>
      </c>
      <c r="M6" s="63">
        <v>98349.281250595683</v>
      </c>
      <c r="N6" s="64" t="e">
        <v>#N/A</v>
      </c>
      <c r="O6" s="65" t="e">
        <v>#N/A</v>
      </c>
      <c r="P6" s="68" t="e">
        <v>#N/A</v>
      </c>
    </row>
    <row r="7" spans="1:16" ht="15" customHeight="1" x14ac:dyDescent="0.25">
      <c r="A7" s="7" t="s">
        <v>35</v>
      </c>
      <c r="B7" s="13">
        <v>42.286744377060181</v>
      </c>
      <c r="K7" s="22"/>
      <c r="L7" s="23"/>
      <c r="M7" s="23"/>
      <c r="N7" s="14"/>
    </row>
    <row r="8" spans="1:16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6" ht="15" customHeight="1" x14ac:dyDescent="0.25">
      <c r="K9" s="26" t="s">
        <v>38</v>
      </c>
      <c r="L9" s="23">
        <v>2.0040447832891455</v>
      </c>
      <c r="M9" s="23"/>
      <c r="N9" s="14"/>
    </row>
    <row r="10" spans="1:16" ht="15" customHeight="1" thickBot="1" x14ac:dyDescent="0.3">
      <c r="A10" s="1" t="s">
        <v>39</v>
      </c>
      <c r="K10" s="22" t="s">
        <v>40</v>
      </c>
      <c r="L10" s="23">
        <v>401.70834122036524</v>
      </c>
      <c r="M10" s="23"/>
      <c r="N10" s="14"/>
    </row>
    <row r="11" spans="1:16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102.33078853228403</v>
      </c>
      <c r="M11" s="23"/>
      <c r="N11" s="14"/>
    </row>
    <row r="12" spans="1:16" ht="15" customHeight="1" x14ac:dyDescent="0.25">
      <c r="A12" s="7" t="s">
        <v>47</v>
      </c>
      <c r="B12" s="7">
        <v>4</v>
      </c>
      <c r="C12" s="13">
        <v>129958.36271213774</v>
      </c>
      <c r="D12" s="13">
        <v>32489.590678034434</v>
      </c>
      <c r="E12" s="13">
        <v>18.169197218012926</v>
      </c>
      <c r="F12" s="13">
        <v>1.4568187812422177E-9</v>
      </c>
      <c r="K12" s="22" t="s">
        <v>48</v>
      </c>
      <c r="L12" s="23">
        <v>14.433365500780674</v>
      </c>
    </row>
    <row r="13" spans="1:16" ht="15" customHeight="1" x14ac:dyDescent="0.25">
      <c r="A13" s="7" t="s">
        <v>49</v>
      </c>
      <c r="B13" s="7">
        <v>55</v>
      </c>
      <c r="C13" s="13">
        <v>98349.281250595683</v>
      </c>
      <c r="D13" s="13">
        <v>1788.1687500108305</v>
      </c>
      <c r="E13" s="13"/>
      <c r="F13" s="13"/>
      <c r="K13" s="22" t="s">
        <v>58</v>
      </c>
      <c r="L13" s="23">
        <v>1.3853259887548768</v>
      </c>
    </row>
    <row r="14" spans="1:16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  <c r="K14" s="22" t="s">
        <v>61</v>
      </c>
      <c r="L14" s="23">
        <v>0.13385482622095671</v>
      </c>
    </row>
    <row r="15" spans="1:16" ht="15" customHeight="1" thickBot="1" x14ac:dyDescent="0.3"/>
    <row r="16" spans="1:16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1329.3810197005409</v>
      </c>
      <c r="C17" s="13">
        <v>200.44878466291559</v>
      </c>
      <c r="D17" s="13">
        <v>6.6320233466922369</v>
      </c>
      <c r="E17" s="13">
        <v>1.5094499427290247E-8</v>
      </c>
      <c r="F17" s="13">
        <v>927.6726784801757</v>
      </c>
      <c r="G17" s="13">
        <v>1731.0893609209061</v>
      </c>
      <c r="H17" s="13">
        <v>927.6726784801757</v>
      </c>
      <c r="I17" s="13">
        <v>1731.0893609209061</v>
      </c>
    </row>
    <row r="18" spans="1:9" ht="15" customHeight="1" x14ac:dyDescent="0.25">
      <c r="A18" s="7" t="s">
        <v>3</v>
      </c>
      <c r="B18" s="13">
        <v>-35.712676315482497</v>
      </c>
      <c r="C18" s="13">
        <v>51.06212664785528</v>
      </c>
      <c r="D18" s="13">
        <v>-0.69939657158761337</v>
      </c>
      <c r="E18" s="13">
        <v>0.48725170342192692</v>
      </c>
      <c r="F18" s="13">
        <v>-138.04346484776653</v>
      </c>
      <c r="G18" s="13">
        <v>66.618112216801535</v>
      </c>
      <c r="H18" s="13">
        <v>-138.04346484776653</v>
      </c>
      <c r="I18" s="13">
        <v>66.618112216801535</v>
      </c>
    </row>
    <row r="19" spans="1:9" ht="15" customHeight="1" x14ac:dyDescent="0.25">
      <c r="A19" s="7" t="s">
        <v>4</v>
      </c>
      <c r="B19" s="13">
        <v>-29.11123952569039</v>
      </c>
      <c r="C19" s="13">
        <v>7.2021172486434475</v>
      </c>
      <c r="D19" s="13">
        <v>-4.0420391005400012</v>
      </c>
      <c r="E19" s="13">
        <v>1.6624146517081733E-4</v>
      </c>
      <c r="F19" s="13">
        <v>-43.544605026471061</v>
      </c>
      <c r="G19" s="13">
        <v>-14.677874024909716</v>
      </c>
      <c r="H19" s="13">
        <v>-43.544605026471061</v>
      </c>
      <c r="I19" s="13">
        <v>-14.677874024909716</v>
      </c>
    </row>
    <row r="20" spans="1:9" ht="15" customHeight="1" x14ac:dyDescent="0.25">
      <c r="A20" s="7" t="s">
        <v>7</v>
      </c>
      <c r="B20" s="13">
        <v>4.1258187708779612</v>
      </c>
      <c r="C20" s="13">
        <v>0.69126498584587803</v>
      </c>
      <c r="D20" s="13">
        <v>5.9685053566387909</v>
      </c>
      <c r="E20" s="13">
        <v>1.8087043565764069E-7</v>
      </c>
      <c r="F20" s="13">
        <v>2.7404927821230842</v>
      </c>
      <c r="G20" s="13">
        <v>5.5111447596328382</v>
      </c>
      <c r="H20" s="13">
        <v>2.7404927821230842</v>
      </c>
      <c r="I20" s="13">
        <v>5.5111447596328382</v>
      </c>
    </row>
    <row r="21" spans="1:9" ht="15" customHeight="1" thickBot="1" x14ac:dyDescent="0.3">
      <c r="A21" s="24" t="s">
        <v>9</v>
      </c>
      <c r="B21" s="28">
        <v>-5.3165262496191724E-2</v>
      </c>
      <c r="C21" s="28">
        <v>6.6792332854591713E-2</v>
      </c>
      <c r="D21" s="28">
        <v>-0.79597852364183175</v>
      </c>
      <c r="E21" s="28">
        <v>0.42946675391319522</v>
      </c>
      <c r="F21" s="28">
        <v>-0.18702008871714842</v>
      </c>
      <c r="G21" s="28">
        <v>8.068956372476499E-2</v>
      </c>
      <c r="H21" s="28">
        <v>-0.18702008871714842</v>
      </c>
      <c r="I21" s="28">
        <v>8.068956372476499E-2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Q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7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7" ht="15" customHeight="1" thickBot="1" x14ac:dyDescent="0.3">
      <c r="K2" s="3" t="s">
        <v>80</v>
      </c>
      <c r="L2" s="59">
        <v>-5.65921208583645E-2</v>
      </c>
      <c r="M2" s="60">
        <v>-0.6736790903770058</v>
      </c>
      <c r="N2" s="60">
        <v>4.2173912811131338</v>
      </c>
      <c r="O2" s="61">
        <v>-26.672231534155866</v>
      </c>
      <c r="P2" s="61">
        <v>-42.910263477689575</v>
      </c>
      <c r="Q2" s="66">
        <v>1356.1908946904839</v>
      </c>
    </row>
    <row r="3" spans="1:17" ht="15" customHeight="1" x14ac:dyDescent="0.25">
      <c r="A3" s="18" t="s">
        <v>28</v>
      </c>
      <c r="B3" s="19"/>
      <c r="D3" s="1" t="s">
        <v>68</v>
      </c>
      <c r="K3" s="20" t="s">
        <v>81</v>
      </c>
      <c r="L3" s="58">
        <v>6.798133995922552E-2</v>
      </c>
      <c r="M3" s="17">
        <v>1.8518943742357203</v>
      </c>
      <c r="N3" s="17">
        <v>0.7408593225344039</v>
      </c>
      <c r="O3" s="57">
        <v>9.8820184522176202</v>
      </c>
      <c r="P3" s="57">
        <v>55.141674740457972</v>
      </c>
      <c r="Q3" s="67">
        <v>215.07019945927289</v>
      </c>
    </row>
    <row r="4" spans="1:17" ht="15" customHeight="1" x14ac:dyDescent="0.25">
      <c r="A4" s="7" t="s">
        <v>30</v>
      </c>
      <c r="B4" s="13">
        <v>0.75516743202807002</v>
      </c>
      <c r="D4" s="1" t="s">
        <v>69</v>
      </c>
      <c r="K4" s="3" t="s">
        <v>31</v>
      </c>
      <c r="L4" s="58">
        <v>0.57027785039586976</v>
      </c>
      <c r="M4" s="17">
        <v>42.624295700648247</v>
      </c>
      <c r="N4" s="17" t="e">
        <v>#N/A</v>
      </c>
      <c r="O4" s="57" t="e">
        <v>#N/A</v>
      </c>
      <c r="P4" s="57" t="e">
        <v>#N/A</v>
      </c>
      <c r="Q4" s="67" t="e">
        <v>#N/A</v>
      </c>
    </row>
    <row r="5" spans="1:17" ht="15" customHeight="1" x14ac:dyDescent="0.25">
      <c r="A5" s="7" t="s">
        <v>22</v>
      </c>
      <c r="B5" s="13">
        <v>0.57027785039586976</v>
      </c>
      <c r="D5" s="1" t="s">
        <v>70</v>
      </c>
      <c r="K5" s="20" t="s">
        <v>32</v>
      </c>
      <c r="L5" s="58">
        <v>14.332518791384627</v>
      </c>
      <c r="M5" s="21">
        <v>54</v>
      </c>
      <c r="N5" s="17" t="e">
        <v>#N/A</v>
      </c>
      <c r="O5" s="57" t="e">
        <v>#N/A</v>
      </c>
      <c r="P5" s="57" t="e">
        <v>#N/A</v>
      </c>
      <c r="Q5" s="67" t="e">
        <v>#N/A</v>
      </c>
    </row>
    <row r="6" spans="1:17" ht="15" customHeight="1" thickBot="1" x14ac:dyDescent="0.3">
      <c r="A6" s="7" t="s">
        <v>33</v>
      </c>
      <c r="B6" s="13">
        <v>0.53048876246956134</v>
      </c>
      <c r="D6" s="1" t="s">
        <v>71</v>
      </c>
      <c r="K6" s="3" t="s">
        <v>34</v>
      </c>
      <c r="L6" s="62">
        <v>130198.79242801318</v>
      </c>
      <c r="M6" s="63">
        <v>98108.851534720234</v>
      </c>
      <c r="N6" s="64" t="e">
        <v>#N/A</v>
      </c>
      <c r="O6" s="65" t="e">
        <v>#N/A</v>
      </c>
      <c r="P6" s="65" t="e">
        <v>#N/A</v>
      </c>
      <c r="Q6" s="68" t="e">
        <v>#N/A</v>
      </c>
    </row>
    <row r="7" spans="1:17" ht="15" customHeight="1" x14ac:dyDescent="0.25">
      <c r="A7" s="7" t="s">
        <v>35</v>
      </c>
      <c r="B7" s="13">
        <v>42.624295700648247</v>
      </c>
      <c r="K7" s="22"/>
      <c r="L7" s="23"/>
      <c r="M7" s="23"/>
      <c r="N7" s="14"/>
    </row>
    <row r="8" spans="1:17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7" ht="15" customHeight="1" x14ac:dyDescent="0.25">
      <c r="K9" s="26" t="s">
        <v>38</v>
      </c>
      <c r="L9" s="23">
        <v>2.0048792881880577</v>
      </c>
      <c r="M9" s="23"/>
      <c r="N9" s="14"/>
    </row>
    <row r="10" spans="1:17" ht="15" customHeight="1" thickBot="1" x14ac:dyDescent="0.3">
      <c r="A10" s="1" t="s">
        <v>39</v>
      </c>
      <c r="K10" s="22" t="s">
        <v>40</v>
      </c>
      <c r="L10" s="23">
        <v>431.1897884023706</v>
      </c>
      <c r="M10" s="23"/>
      <c r="N10" s="14"/>
    </row>
    <row r="11" spans="1:17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110.55240160314678</v>
      </c>
      <c r="M11" s="23"/>
      <c r="N11" s="14"/>
    </row>
    <row r="12" spans="1:17" ht="15" customHeight="1" x14ac:dyDescent="0.25">
      <c r="A12" s="7" t="s">
        <v>47</v>
      </c>
      <c r="B12" s="7">
        <v>5</v>
      </c>
      <c r="C12" s="13">
        <v>130198.79242801318</v>
      </c>
      <c r="D12" s="13">
        <v>26039.758485602637</v>
      </c>
      <c r="E12" s="13">
        <v>14.332518791384627</v>
      </c>
      <c r="F12" s="13">
        <v>6.3161260301066443E-9</v>
      </c>
      <c r="K12" s="22" t="s">
        <v>48</v>
      </c>
      <c r="L12" s="23">
        <v>19.812254120343315</v>
      </c>
    </row>
    <row r="13" spans="1:17" ht="15" customHeight="1" x14ac:dyDescent="0.25">
      <c r="A13" s="7" t="s">
        <v>49</v>
      </c>
      <c r="B13" s="7">
        <v>54</v>
      </c>
      <c r="C13" s="13">
        <v>98108.851534720234</v>
      </c>
      <c r="D13" s="13">
        <v>1816.8305839763007</v>
      </c>
      <c r="E13" s="13"/>
      <c r="F13" s="13"/>
      <c r="K13" s="22" t="s">
        <v>58</v>
      </c>
      <c r="L13" s="23">
        <v>1.4853335112102624</v>
      </c>
    </row>
    <row r="14" spans="1:17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  <c r="K14" s="22" t="s">
        <v>61</v>
      </c>
      <c r="L14" s="23">
        <v>3.7128246748171794</v>
      </c>
    </row>
    <row r="15" spans="1:17" ht="15" customHeight="1" thickBot="1" x14ac:dyDescent="0.3">
      <c r="K15" s="22" t="s">
        <v>62</v>
      </c>
      <c r="L15" s="23">
        <v>0.13629438046752243</v>
      </c>
    </row>
    <row r="16" spans="1:17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1356.1908946904839</v>
      </c>
      <c r="C17" s="13">
        <v>215.07019945927289</v>
      </c>
      <c r="D17" s="13">
        <v>6.3058057234345064</v>
      </c>
      <c r="E17" s="13">
        <v>5.4927189481471821E-8</v>
      </c>
      <c r="F17" s="13">
        <v>925.00110628811331</v>
      </c>
      <c r="G17" s="13">
        <v>1787.3806830928545</v>
      </c>
      <c r="H17" s="13">
        <v>925.00110628811331</v>
      </c>
      <c r="I17" s="13">
        <v>1787.3806830928545</v>
      </c>
    </row>
    <row r="18" spans="1:9" ht="15" customHeight="1" x14ac:dyDescent="0.25">
      <c r="A18" s="7" t="s">
        <v>3</v>
      </c>
      <c r="B18" s="13">
        <v>-42.910263477689575</v>
      </c>
      <c r="C18" s="13">
        <v>55.141674740457972</v>
      </c>
      <c r="D18" s="13">
        <v>-0.7781820860476315</v>
      </c>
      <c r="E18" s="13">
        <v>0.43985815076840884</v>
      </c>
      <c r="F18" s="13">
        <v>-153.46266508083636</v>
      </c>
      <c r="G18" s="13">
        <v>67.642138125457194</v>
      </c>
      <c r="H18" s="13">
        <v>-153.46266508083636</v>
      </c>
      <c r="I18" s="13">
        <v>67.642138125457194</v>
      </c>
    </row>
    <row r="19" spans="1:9" ht="15" customHeight="1" x14ac:dyDescent="0.25">
      <c r="A19" s="7" t="s">
        <v>4</v>
      </c>
      <c r="B19" s="13">
        <v>-26.672231534155866</v>
      </c>
      <c r="C19" s="13">
        <v>9.8820184522176202</v>
      </c>
      <c r="D19" s="13">
        <v>-2.6990671655921021</v>
      </c>
      <c r="E19" s="13">
        <v>9.262947023187822E-3</v>
      </c>
      <c r="F19" s="13">
        <v>-46.484485654499181</v>
      </c>
      <c r="G19" s="13">
        <v>-6.8599774138125511</v>
      </c>
      <c r="H19" s="13">
        <v>-46.484485654499181</v>
      </c>
      <c r="I19" s="13">
        <v>-6.8599774138125511</v>
      </c>
    </row>
    <row r="20" spans="1:9" ht="15" customHeight="1" x14ac:dyDescent="0.25">
      <c r="A20" s="7" t="s">
        <v>7</v>
      </c>
      <c r="B20" s="13">
        <v>4.2173912811131338</v>
      </c>
      <c r="C20" s="13">
        <v>0.7408593225344039</v>
      </c>
      <c r="D20" s="13">
        <v>5.6925669325262316</v>
      </c>
      <c r="E20" s="13">
        <v>5.2799023713114973E-7</v>
      </c>
      <c r="F20" s="13">
        <v>2.7320577699028714</v>
      </c>
      <c r="G20" s="13">
        <v>5.7027247923233961</v>
      </c>
      <c r="H20" s="13">
        <v>2.7320577699028714</v>
      </c>
      <c r="I20" s="13">
        <v>5.7027247923233961</v>
      </c>
    </row>
    <row r="21" spans="1:9" ht="15" customHeight="1" x14ac:dyDescent="0.25">
      <c r="A21" s="7" t="s">
        <v>8</v>
      </c>
      <c r="B21" s="13">
        <v>-0.6736790903770058</v>
      </c>
      <c r="C21" s="13">
        <v>1.8518943742357203</v>
      </c>
      <c r="D21" s="13">
        <v>-0.36377835569322586</v>
      </c>
      <c r="E21" s="13">
        <v>0.7174439627035234</v>
      </c>
      <c r="F21" s="13">
        <v>-4.3865037651941847</v>
      </c>
      <c r="G21" s="13">
        <v>3.0391455844401736</v>
      </c>
      <c r="H21" s="13">
        <v>-4.3865037651941847</v>
      </c>
      <c r="I21" s="13">
        <v>3.0391455844401736</v>
      </c>
    </row>
    <row r="22" spans="1:9" ht="15" customHeight="1" thickBot="1" x14ac:dyDescent="0.3">
      <c r="A22" s="24" t="s">
        <v>9</v>
      </c>
      <c r="B22" s="28">
        <v>-5.65921208583645E-2</v>
      </c>
      <c r="C22" s="28">
        <v>6.798133995922552E-2</v>
      </c>
      <c r="D22" s="28">
        <v>-0.83246551027543514</v>
      </c>
      <c r="E22" s="28">
        <v>0.40881284704097853</v>
      </c>
      <c r="F22" s="28">
        <v>-0.19288650132588692</v>
      </c>
      <c r="G22" s="28">
        <v>7.970225960915793E-2</v>
      </c>
      <c r="H22" s="28">
        <v>-0.19288650132588692</v>
      </c>
      <c r="I22" s="28">
        <v>7.970225960915793E-2</v>
      </c>
    </row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1:P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6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6" ht="15" customHeight="1" thickBot="1" x14ac:dyDescent="0.3">
      <c r="K2" s="3" t="s">
        <v>77</v>
      </c>
      <c r="L2" s="59">
        <v>-0.46005410781797257</v>
      </c>
      <c r="M2" s="60">
        <v>4.0882537531678489</v>
      </c>
      <c r="N2" s="60">
        <v>-28.454726156088181</v>
      </c>
      <c r="O2" s="61">
        <v>-25.697019447908652</v>
      </c>
      <c r="P2" s="66">
        <v>1309.1277736429047</v>
      </c>
    </row>
    <row r="3" spans="1:16" ht="15" customHeight="1" x14ac:dyDescent="0.25">
      <c r="A3" s="18" t="s">
        <v>28</v>
      </c>
      <c r="B3" s="19"/>
      <c r="D3" s="1" t="s">
        <v>68</v>
      </c>
      <c r="K3" s="20" t="s">
        <v>78</v>
      </c>
      <c r="L3" s="58">
        <v>1.8289026668370185</v>
      </c>
      <c r="M3" s="17">
        <v>0.72241185221719217</v>
      </c>
      <c r="N3" s="17">
        <v>9.6202885789925734</v>
      </c>
      <c r="O3" s="57">
        <v>50.975118719695061</v>
      </c>
      <c r="P3" s="67">
        <v>206.92674763710377</v>
      </c>
    </row>
    <row r="4" spans="1:16" ht="15" customHeight="1" x14ac:dyDescent="0.25">
      <c r="A4" s="7" t="s">
        <v>30</v>
      </c>
      <c r="B4" s="13">
        <v>0.75150721364027373</v>
      </c>
      <c r="D4" s="1" t="s">
        <v>69</v>
      </c>
      <c r="K4" s="3" t="s">
        <v>31</v>
      </c>
      <c r="L4" s="58">
        <v>0.56476309215336795</v>
      </c>
      <c r="M4" s="17">
        <v>42.505168241069633</v>
      </c>
      <c r="N4" s="17" t="e">
        <v>#N/A</v>
      </c>
      <c r="O4" s="57" t="e">
        <v>#N/A</v>
      </c>
      <c r="P4" s="67" t="e">
        <v>#N/A</v>
      </c>
    </row>
    <row r="5" spans="1:16" ht="15" customHeight="1" x14ac:dyDescent="0.25">
      <c r="A5" s="7" t="s">
        <v>22</v>
      </c>
      <c r="B5" s="13">
        <v>0.56476309215336795</v>
      </c>
      <c r="D5" s="1" t="s">
        <v>70</v>
      </c>
      <c r="K5" s="20" t="s">
        <v>32</v>
      </c>
      <c r="L5" s="58">
        <v>17.84198990735684</v>
      </c>
      <c r="M5" s="21">
        <v>55</v>
      </c>
      <c r="N5" s="17" t="e">
        <v>#N/A</v>
      </c>
      <c r="O5" s="57" t="e">
        <v>#N/A</v>
      </c>
      <c r="P5" s="67" t="e">
        <v>#N/A</v>
      </c>
    </row>
    <row r="6" spans="1:16" ht="15" customHeight="1" thickBot="1" x14ac:dyDescent="0.3">
      <c r="A6" s="7" t="s">
        <v>33</v>
      </c>
      <c r="B6" s="13">
        <v>0.53310949885543102</v>
      </c>
      <c r="D6" s="1" t="s">
        <v>71</v>
      </c>
      <c r="K6" s="3" t="s">
        <v>34</v>
      </c>
      <c r="L6" s="62">
        <v>128939.73096664353</v>
      </c>
      <c r="M6" s="63">
        <v>99367.912996089886</v>
      </c>
      <c r="N6" s="64" t="e">
        <v>#N/A</v>
      </c>
      <c r="O6" s="65" t="e">
        <v>#N/A</v>
      </c>
      <c r="P6" s="68" t="e">
        <v>#N/A</v>
      </c>
    </row>
    <row r="7" spans="1:16" ht="15" customHeight="1" x14ac:dyDescent="0.25">
      <c r="A7" s="7" t="s">
        <v>35</v>
      </c>
      <c r="B7" s="13">
        <v>42.505168241069633</v>
      </c>
      <c r="K7" s="22"/>
      <c r="L7" s="23"/>
      <c r="M7" s="23"/>
      <c r="N7" s="14"/>
    </row>
    <row r="8" spans="1:16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6" ht="15" customHeight="1" x14ac:dyDescent="0.25">
      <c r="K9" s="26" t="s">
        <v>38</v>
      </c>
      <c r="L9" s="23">
        <v>2.0040447832891455</v>
      </c>
      <c r="M9" s="23"/>
      <c r="N9" s="14"/>
    </row>
    <row r="10" spans="1:16" ht="15" customHeight="1" thickBot="1" x14ac:dyDescent="0.3">
      <c r="A10" s="1" t="s">
        <v>39</v>
      </c>
      <c r="K10" s="22" t="s">
        <v>40</v>
      </c>
      <c r="L10" s="23">
        <v>414.69046912512732</v>
      </c>
      <c r="M10" s="23"/>
      <c r="N10" s="14"/>
    </row>
    <row r="11" spans="1:16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102.15642074774975</v>
      </c>
      <c r="M11" s="23"/>
      <c r="N11" s="14"/>
    </row>
    <row r="12" spans="1:16" ht="15" customHeight="1" x14ac:dyDescent="0.25">
      <c r="A12" s="7" t="s">
        <v>47</v>
      </c>
      <c r="B12" s="7">
        <v>4</v>
      </c>
      <c r="C12" s="13">
        <v>128939.73096664353</v>
      </c>
      <c r="D12" s="13">
        <v>32234.932741660883</v>
      </c>
      <c r="E12" s="13">
        <v>17.84198990735684</v>
      </c>
      <c r="F12" s="13">
        <v>1.9197997363345758E-9</v>
      </c>
      <c r="K12" s="22" t="s">
        <v>48</v>
      </c>
      <c r="L12" s="23">
        <v>19.279489140466215</v>
      </c>
    </row>
    <row r="13" spans="1:16" ht="15" customHeight="1" x14ac:dyDescent="0.25">
      <c r="A13" s="7" t="s">
        <v>49</v>
      </c>
      <c r="B13" s="7">
        <v>55</v>
      </c>
      <c r="C13" s="13">
        <v>99367.912996089886</v>
      </c>
      <c r="D13" s="13">
        <v>1806.6893272016343</v>
      </c>
      <c r="E13" s="13"/>
      <c r="F13" s="13"/>
      <c r="K13" s="22" t="s">
        <v>58</v>
      </c>
      <c r="L13" s="23">
        <v>1.4477457038221131</v>
      </c>
    </row>
    <row r="14" spans="1:16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  <c r="K14" s="22" t="s">
        <v>61</v>
      </c>
      <c r="L14" s="23">
        <v>3.6652028486183332</v>
      </c>
    </row>
    <row r="15" spans="1:16" ht="15" customHeight="1" thickBot="1" x14ac:dyDescent="0.3"/>
    <row r="16" spans="1:16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1309.1277736429047</v>
      </c>
      <c r="C17" s="13">
        <v>206.92674763710377</v>
      </c>
      <c r="D17" s="13">
        <v>6.3265275687741331</v>
      </c>
      <c r="E17" s="13">
        <v>4.7539437696105563E-8</v>
      </c>
      <c r="F17" s="13">
        <v>894.43730451777742</v>
      </c>
      <c r="G17" s="13">
        <v>1723.818242768032</v>
      </c>
      <c r="H17" s="13">
        <v>894.43730451777742</v>
      </c>
      <c r="I17" s="13">
        <v>1723.818242768032</v>
      </c>
    </row>
    <row r="18" spans="1:9" ht="15" customHeight="1" x14ac:dyDescent="0.25">
      <c r="A18" s="7" t="s">
        <v>3</v>
      </c>
      <c r="B18" s="13">
        <v>-25.697019447908652</v>
      </c>
      <c r="C18" s="13">
        <v>50.975118719695061</v>
      </c>
      <c r="D18" s="13">
        <v>-0.50410906523264642</v>
      </c>
      <c r="E18" s="13">
        <v>0.61619825006105078</v>
      </c>
      <c r="F18" s="13">
        <v>-127.85344019565841</v>
      </c>
      <c r="G18" s="13">
        <v>76.45940129984109</v>
      </c>
      <c r="H18" s="13">
        <v>-127.85344019565841</v>
      </c>
      <c r="I18" s="13">
        <v>76.45940129984109</v>
      </c>
    </row>
    <row r="19" spans="1:9" ht="15" customHeight="1" x14ac:dyDescent="0.25">
      <c r="A19" s="7" t="s">
        <v>4</v>
      </c>
      <c r="B19" s="13">
        <v>-28.454726156088181</v>
      </c>
      <c r="C19" s="13">
        <v>9.6202885789925734</v>
      </c>
      <c r="D19" s="13">
        <v>-2.9577830147656474</v>
      </c>
      <c r="E19" s="13">
        <v>4.5601500601053988E-3</v>
      </c>
      <c r="F19" s="13">
        <v>-47.734215296554396</v>
      </c>
      <c r="G19" s="13">
        <v>-9.1752370156219669</v>
      </c>
      <c r="H19" s="13">
        <v>-47.734215296554396</v>
      </c>
      <c r="I19" s="13">
        <v>-9.1752370156219669</v>
      </c>
    </row>
    <row r="20" spans="1:9" ht="15" customHeight="1" x14ac:dyDescent="0.25">
      <c r="A20" s="7" t="s">
        <v>7</v>
      </c>
      <c r="B20" s="13">
        <v>4.0882537531678489</v>
      </c>
      <c r="C20" s="13">
        <v>0.72241185221719217</v>
      </c>
      <c r="D20" s="13">
        <v>5.6591731442671858</v>
      </c>
      <c r="E20" s="13">
        <v>5.6780670637971721E-7</v>
      </c>
      <c r="F20" s="13">
        <v>2.640508049345736</v>
      </c>
      <c r="G20" s="13">
        <v>5.5359994569899618</v>
      </c>
      <c r="H20" s="13">
        <v>2.640508049345736</v>
      </c>
      <c r="I20" s="13">
        <v>5.5359994569899618</v>
      </c>
    </row>
    <row r="21" spans="1:9" ht="15" customHeight="1" thickBot="1" x14ac:dyDescent="0.3">
      <c r="A21" s="24" t="s">
        <v>8</v>
      </c>
      <c r="B21" s="28">
        <v>-0.46005410781797257</v>
      </c>
      <c r="C21" s="28">
        <v>1.8289026668370185</v>
      </c>
      <c r="D21" s="28">
        <v>-0.2515465235848825</v>
      </c>
      <c r="E21" s="28">
        <v>0.80232912569723691</v>
      </c>
      <c r="F21" s="28">
        <v>-4.1252569564363055</v>
      </c>
      <c r="G21" s="28">
        <v>3.2051487408003605</v>
      </c>
      <c r="H21" s="28">
        <v>-4.1252569564363055</v>
      </c>
      <c r="I21" s="28">
        <v>3.2051487408003605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O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5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5" ht="15" customHeight="1" thickBot="1" x14ac:dyDescent="0.3">
      <c r="K2" s="3" t="s">
        <v>74</v>
      </c>
      <c r="L2" s="59">
        <v>4.0299394246237465</v>
      </c>
      <c r="M2" s="60">
        <v>-30.077775485513889</v>
      </c>
      <c r="N2" s="60">
        <v>-21.411309979894856</v>
      </c>
      <c r="O2" s="66">
        <v>1292.4451817068157</v>
      </c>
    </row>
    <row r="3" spans="1:15" ht="15" customHeight="1" x14ac:dyDescent="0.25">
      <c r="A3" s="18" t="s">
        <v>28</v>
      </c>
      <c r="B3" s="19"/>
      <c r="D3" s="1" t="s">
        <v>68</v>
      </c>
      <c r="K3" s="20" t="s">
        <v>75</v>
      </c>
      <c r="L3" s="58">
        <v>0.6784587266922768</v>
      </c>
      <c r="M3" s="17">
        <v>7.0757530561602984</v>
      </c>
      <c r="N3" s="17">
        <v>47.640095533332364</v>
      </c>
      <c r="O3" s="67">
        <v>194.36475326846005</v>
      </c>
    </row>
    <row r="4" spans="1:15" ht="15" customHeight="1" x14ac:dyDescent="0.25">
      <c r="A4" s="7" t="s">
        <v>30</v>
      </c>
      <c r="B4" s="13">
        <v>0.75117399229656623</v>
      </c>
      <c r="D4" s="1" t="s">
        <v>69</v>
      </c>
      <c r="K4" s="3" t="s">
        <v>31</v>
      </c>
      <c r="L4" s="58">
        <v>0.56426236670276175</v>
      </c>
      <c r="M4" s="17">
        <v>42.148172398098367</v>
      </c>
      <c r="N4" s="17" t="e">
        <v>#N/A</v>
      </c>
      <c r="O4" s="67" t="e">
        <v>#N/A</v>
      </c>
    </row>
    <row r="5" spans="1:15" ht="15" customHeight="1" x14ac:dyDescent="0.25">
      <c r="A5" s="7" t="s">
        <v>22</v>
      </c>
      <c r="B5" s="13">
        <v>0.56426236670276175</v>
      </c>
      <c r="D5" s="1" t="s">
        <v>70</v>
      </c>
      <c r="K5" s="20" t="s">
        <v>32</v>
      </c>
      <c r="L5" s="58">
        <v>24.172567864019847</v>
      </c>
      <c r="M5" s="21">
        <v>56</v>
      </c>
      <c r="N5" s="17" t="e">
        <v>#N/A</v>
      </c>
      <c r="O5" s="67" t="e">
        <v>#N/A</v>
      </c>
    </row>
    <row r="6" spans="1:15" ht="15" customHeight="1" thickBot="1" x14ac:dyDescent="0.3">
      <c r="A6" s="7" t="s">
        <v>33</v>
      </c>
      <c r="B6" s="13">
        <v>0.5409192792046954</v>
      </c>
      <c r="D6" s="1" t="s">
        <v>71</v>
      </c>
      <c r="K6" s="3" t="s">
        <v>34</v>
      </c>
      <c r="L6" s="62">
        <v>128825.41151874345</v>
      </c>
      <c r="M6" s="63">
        <v>99482.232443989968</v>
      </c>
      <c r="N6" s="64" t="e">
        <v>#N/A</v>
      </c>
      <c r="O6" s="68" t="e">
        <v>#N/A</v>
      </c>
    </row>
    <row r="7" spans="1:15" ht="15" customHeight="1" x14ac:dyDescent="0.25">
      <c r="A7" s="7" t="s">
        <v>35</v>
      </c>
      <c r="B7" s="13">
        <v>42.148172398098367</v>
      </c>
      <c r="K7" s="22"/>
      <c r="L7" s="23"/>
      <c r="M7" s="23"/>
      <c r="N7" s="14"/>
    </row>
    <row r="8" spans="1:15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5" ht="15" customHeight="1" x14ac:dyDescent="0.25">
      <c r="K9" s="26" t="s">
        <v>38</v>
      </c>
      <c r="L9" s="23">
        <v>2.0032407188478727</v>
      </c>
      <c r="M9" s="23"/>
      <c r="N9" s="14"/>
    </row>
    <row r="10" spans="1:15" ht="15" customHeight="1" thickBot="1" x14ac:dyDescent="0.3">
      <c r="A10" s="1" t="s">
        <v>39</v>
      </c>
      <c r="K10" s="22" t="s">
        <v>40</v>
      </c>
      <c r="L10" s="23">
        <v>389.35938805619935</v>
      </c>
      <c r="M10" s="23"/>
      <c r="N10" s="14"/>
    </row>
    <row r="11" spans="1:15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95.434579222174051</v>
      </c>
      <c r="M11" s="23"/>
      <c r="N11" s="14"/>
    </row>
    <row r="12" spans="1:15" ht="15" customHeight="1" x14ac:dyDescent="0.25">
      <c r="A12" s="7" t="s">
        <v>47</v>
      </c>
      <c r="B12" s="7">
        <v>3</v>
      </c>
      <c r="C12" s="13">
        <v>128825.41151874345</v>
      </c>
      <c r="D12" s="13">
        <v>42941.803839581153</v>
      </c>
      <c r="E12" s="13">
        <v>24.172567864019847</v>
      </c>
      <c r="F12" s="13">
        <v>3.6433255894547066E-10</v>
      </c>
      <c r="K12" s="22" t="s">
        <v>48</v>
      </c>
      <c r="L12" s="23">
        <v>14.174436638612589</v>
      </c>
    </row>
    <row r="13" spans="1:15" ht="15" customHeight="1" x14ac:dyDescent="0.25">
      <c r="A13" s="7" t="s">
        <v>49</v>
      </c>
      <c r="B13" s="7">
        <v>56</v>
      </c>
      <c r="C13" s="13">
        <v>99482.232443989968</v>
      </c>
      <c r="D13" s="13">
        <v>1776.4684364998209</v>
      </c>
      <c r="E13" s="13"/>
      <c r="F13" s="13"/>
      <c r="K13" s="22" t="s">
        <v>58</v>
      </c>
      <c r="L13" s="23">
        <v>1.359116147367649</v>
      </c>
    </row>
    <row r="14" spans="1:15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</row>
    <row r="15" spans="1:15" ht="15" customHeight="1" thickBot="1" x14ac:dyDescent="0.3"/>
    <row r="16" spans="1:15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1292.4451817068157</v>
      </c>
      <c r="C17" s="13">
        <v>194.36475326846005</v>
      </c>
      <c r="D17" s="13">
        <v>6.6495862031202098</v>
      </c>
      <c r="E17" s="13">
        <v>1.3105676525705989E-8</v>
      </c>
      <c r="F17" s="13">
        <v>903.08579365061632</v>
      </c>
      <c r="G17" s="13">
        <v>1681.804569763015</v>
      </c>
      <c r="H17" s="13">
        <v>903.08579365061632</v>
      </c>
      <c r="I17" s="13">
        <v>1681.804569763015</v>
      </c>
    </row>
    <row r="18" spans="1:9" ht="15" customHeight="1" x14ac:dyDescent="0.25">
      <c r="A18" s="7" t="s">
        <v>3</v>
      </c>
      <c r="B18" s="13">
        <v>-21.411309979894856</v>
      </c>
      <c r="C18" s="13">
        <v>47.640095533332364</v>
      </c>
      <c r="D18" s="13">
        <v>-0.44943885481745094</v>
      </c>
      <c r="E18" s="13">
        <v>0.65484984910308652</v>
      </c>
      <c r="F18" s="13">
        <v>-116.8458892020689</v>
      </c>
      <c r="G18" s="13">
        <v>74.023269242279198</v>
      </c>
      <c r="H18" s="13">
        <v>-116.8458892020689</v>
      </c>
      <c r="I18" s="13">
        <v>74.023269242279198</v>
      </c>
    </row>
    <row r="19" spans="1:9" ht="15" customHeight="1" x14ac:dyDescent="0.25">
      <c r="A19" s="7" t="s">
        <v>4</v>
      </c>
      <c r="B19" s="13">
        <v>-30.077775485513889</v>
      </c>
      <c r="C19" s="13">
        <v>7.0757530561602984</v>
      </c>
      <c r="D19" s="13">
        <v>-4.2508232334829081</v>
      </c>
      <c r="E19" s="13">
        <v>8.1439476278996891E-5</v>
      </c>
      <c r="F19" s="13">
        <v>-44.25221212412648</v>
      </c>
      <c r="G19" s="13">
        <v>-15.903338846901301</v>
      </c>
      <c r="H19" s="13">
        <v>-44.25221212412648</v>
      </c>
      <c r="I19" s="13">
        <v>-15.903338846901301</v>
      </c>
    </row>
    <row r="20" spans="1:9" ht="15" customHeight="1" thickBot="1" x14ac:dyDescent="0.3">
      <c r="A20" s="24" t="s">
        <v>7</v>
      </c>
      <c r="B20" s="28">
        <v>4.0299394246237465</v>
      </c>
      <c r="C20" s="28">
        <v>0.6784587266922768</v>
      </c>
      <c r="D20" s="28">
        <v>5.9398446303006649</v>
      </c>
      <c r="E20" s="28">
        <v>1.9039242875598262E-7</v>
      </c>
      <c r="F20" s="28">
        <v>2.6708232772560976</v>
      </c>
      <c r="G20" s="28">
        <v>5.3890555719913955</v>
      </c>
      <c r="H20" s="28">
        <v>2.6708232772560976</v>
      </c>
      <c r="I20" s="28">
        <v>5.3890555719913955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1:P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6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6" ht="15" customHeight="1" thickBot="1" x14ac:dyDescent="0.3">
      <c r="K2" s="3" t="s">
        <v>77</v>
      </c>
      <c r="L2" s="59">
        <v>-2.0707782989083231E-3</v>
      </c>
      <c r="M2" s="60">
        <v>9.7398894772157876E-3</v>
      </c>
      <c r="N2" s="60">
        <v>-25.925251741637368</v>
      </c>
      <c r="O2" s="61">
        <v>119.08147943976941</v>
      </c>
      <c r="P2" s="66">
        <v>798.58822847014483</v>
      </c>
    </row>
    <row r="3" spans="1:16" ht="15" customHeight="1" x14ac:dyDescent="0.25">
      <c r="A3" s="18" t="s">
        <v>28</v>
      </c>
      <c r="B3" s="19"/>
      <c r="D3" s="1" t="s">
        <v>68</v>
      </c>
      <c r="K3" s="20" t="s">
        <v>78</v>
      </c>
      <c r="L3" s="58">
        <v>8.2384025171976183E-2</v>
      </c>
      <c r="M3" s="17">
        <v>5.1524169403399838E-3</v>
      </c>
      <c r="N3" s="17">
        <v>9.5890345383500453</v>
      </c>
      <c r="O3" s="57">
        <v>60.254082631034336</v>
      </c>
      <c r="P3" s="67">
        <v>264.61463353969964</v>
      </c>
    </row>
    <row r="4" spans="1:16" ht="15" customHeight="1" x14ac:dyDescent="0.25">
      <c r="A4" s="7" t="s">
        <v>30</v>
      </c>
      <c r="B4" s="13">
        <v>0.57750975652696568</v>
      </c>
      <c r="D4" s="1" t="s">
        <v>69</v>
      </c>
      <c r="K4" s="3" t="s">
        <v>31</v>
      </c>
      <c r="L4" s="58">
        <v>0.33351751888383524</v>
      </c>
      <c r="M4" s="17">
        <v>52.598486844130363</v>
      </c>
      <c r="N4" s="17" t="e">
        <v>#N/A</v>
      </c>
      <c r="O4" s="57" t="e">
        <v>#N/A</v>
      </c>
      <c r="P4" s="67" t="e">
        <v>#N/A</v>
      </c>
    </row>
    <row r="5" spans="1:16" ht="15" customHeight="1" x14ac:dyDescent="0.25">
      <c r="A5" s="7" t="s">
        <v>22</v>
      </c>
      <c r="B5" s="13">
        <v>0.33351751888383524</v>
      </c>
      <c r="D5" s="1" t="s">
        <v>70</v>
      </c>
      <c r="K5" s="20" t="s">
        <v>32</v>
      </c>
      <c r="L5" s="58">
        <v>6.8806998152040553</v>
      </c>
      <c r="M5" s="21">
        <v>55</v>
      </c>
      <c r="N5" s="17" t="e">
        <v>#N/A</v>
      </c>
      <c r="O5" s="57" t="e">
        <v>#N/A</v>
      </c>
      <c r="P5" s="67" t="e">
        <v>#N/A</v>
      </c>
    </row>
    <row r="6" spans="1:16" ht="15" customHeight="1" thickBot="1" x14ac:dyDescent="0.3">
      <c r="A6" s="7" t="s">
        <v>33</v>
      </c>
      <c r="B6" s="13">
        <v>0.28504606571175062</v>
      </c>
      <c r="D6" s="1" t="s">
        <v>71</v>
      </c>
      <c r="K6" s="3" t="s">
        <v>34</v>
      </c>
      <c r="L6" s="62">
        <v>76144.598956664879</v>
      </c>
      <c r="M6" s="63">
        <v>152163.04500606854</v>
      </c>
      <c r="N6" s="64" t="e">
        <v>#N/A</v>
      </c>
      <c r="O6" s="65" t="e">
        <v>#N/A</v>
      </c>
      <c r="P6" s="68" t="e">
        <v>#N/A</v>
      </c>
    </row>
    <row r="7" spans="1:16" ht="15" customHeight="1" x14ac:dyDescent="0.25">
      <c r="A7" s="7" t="s">
        <v>35</v>
      </c>
      <c r="B7" s="13">
        <v>52.598486844130363</v>
      </c>
      <c r="K7" s="22"/>
      <c r="L7" s="23"/>
      <c r="M7" s="23"/>
      <c r="N7" s="14"/>
    </row>
    <row r="8" spans="1:16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6" ht="15" customHeight="1" x14ac:dyDescent="0.25">
      <c r="K9" s="26" t="s">
        <v>38</v>
      </c>
      <c r="L9" s="23">
        <v>2.0040447832891455</v>
      </c>
      <c r="M9" s="23"/>
      <c r="N9" s="14"/>
    </row>
    <row r="10" spans="1:16" ht="15" customHeight="1" thickBot="1" x14ac:dyDescent="0.3">
      <c r="A10" s="1" t="s">
        <v>39</v>
      </c>
      <c r="K10" s="22" t="s">
        <v>40</v>
      </c>
      <c r="L10" s="23">
        <v>530.29957592720405</v>
      </c>
      <c r="M10" s="23"/>
      <c r="N10" s="14"/>
    </row>
    <row r="11" spans="1:16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120.75187996859746</v>
      </c>
      <c r="M11" s="23"/>
      <c r="N11" s="14"/>
    </row>
    <row r="12" spans="1:16" ht="15" customHeight="1" x14ac:dyDescent="0.25">
      <c r="A12" s="7" t="s">
        <v>47</v>
      </c>
      <c r="B12" s="7">
        <v>4</v>
      </c>
      <c r="C12" s="13">
        <v>76144.598956664879</v>
      </c>
      <c r="D12" s="13">
        <v>19036.14973916622</v>
      </c>
      <c r="E12" s="13">
        <v>6.8806998152040553</v>
      </c>
      <c r="F12" s="13">
        <v>1.4507253504093056E-4</v>
      </c>
      <c r="K12" s="22" t="s">
        <v>48</v>
      </c>
      <c r="L12" s="23">
        <v>19.216854643359849</v>
      </c>
    </row>
    <row r="13" spans="1:16" ht="15" customHeight="1" x14ac:dyDescent="0.25">
      <c r="A13" s="7" t="s">
        <v>49</v>
      </c>
      <c r="B13" s="7">
        <v>55</v>
      </c>
      <c r="C13" s="13">
        <v>152163.04500606854</v>
      </c>
      <c r="D13" s="13">
        <v>2766.6008182921551</v>
      </c>
      <c r="E13" s="13"/>
      <c r="F13" s="13"/>
      <c r="K13" s="22" t="s">
        <v>58</v>
      </c>
      <c r="L13" s="23">
        <v>1.0325674290618965E-2</v>
      </c>
    </row>
    <row r="14" spans="1:16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  <c r="K14" s="22" t="s">
        <v>61</v>
      </c>
      <c r="L14" s="23">
        <v>0.16510127587226051</v>
      </c>
    </row>
    <row r="15" spans="1:16" ht="15" customHeight="1" thickBot="1" x14ac:dyDescent="0.3"/>
    <row r="16" spans="1:16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798.58822847014483</v>
      </c>
      <c r="C17" s="13">
        <v>264.61463353969964</v>
      </c>
      <c r="D17" s="13">
        <v>3.0179291968383679</v>
      </c>
      <c r="E17" s="13">
        <v>3.851353918561751E-3</v>
      </c>
      <c r="F17" s="13">
        <v>268.28865254294078</v>
      </c>
      <c r="G17" s="13">
        <v>1328.8878043973489</v>
      </c>
      <c r="H17" s="13">
        <v>268.28865254294078</v>
      </c>
      <c r="I17" s="13">
        <v>1328.8878043973489</v>
      </c>
    </row>
    <row r="18" spans="1:9" ht="15" customHeight="1" x14ac:dyDescent="0.25">
      <c r="A18" s="7" t="s">
        <v>3</v>
      </c>
      <c r="B18" s="13">
        <v>119.08147943976941</v>
      </c>
      <c r="C18" s="13">
        <v>60.254082631034336</v>
      </c>
      <c r="D18" s="13">
        <v>1.9763221717101633</v>
      </c>
      <c r="E18" s="13">
        <v>5.3142051287174377E-2</v>
      </c>
      <c r="F18" s="13">
        <v>-1.6704005288280541</v>
      </c>
      <c r="G18" s="13">
        <v>239.83335940836687</v>
      </c>
      <c r="H18" s="13">
        <v>-1.6704005288280541</v>
      </c>
      <c r="I18" s="13">
        <v>239.83335940836687</v>
      </c>
    </row>
    <row r="19" spans="1:9" ht="15" customHeight="1" x14ac:dyDescent="0.25">
      <c r="A19" s="7" t="s">
        <v>4</v>
      </c>
      <c r="B19" s="13">
        <v>-25.925251741637368</v>
      </c>
      <c r="C19" s="13">
        <v>9.5890345383500453</v>
      </c>
      <c r="D19" s="13">
        <v>-2.7036352448156102</v>
      </c>
      <c r="E19" s="13">
        <v>9.1075745574292974E-3</v>
      </c>
      <c r="F19" s="13">
        <v>-45.14210638499722</v>
      </c>
      <c r="G19" s="13">
        <v>-6.7083970982775192</v>
      </c>
      <c r="H19" s="13">
        <v>-45.14210638499722</v>
      </c>
      <c r="I19" s="13">
        <v>-6.7083970982775192</v>
      </c>
    </row>
    <row r="20" spans="1:9" ht="15" customHeight="1" x14ac:dyDescent="0.25">
      <c r="A20" s="7" t="s">
        <v>6</v>
      </c>
      <c r="B20" s="13">
        <v>9.7398894772157876E-3</v>
      </c>
      <c r="C20" s="13">
        <v>5.1524169403399838E-3</v>
      </c>
      <c r="D20" s="13">
        <v>1.8903535156401954</v>
      </c>
      <c r="E20" s="13">
        <v>6.3984078843346004E-2</v>
      </c>
      <c r="F20" s="13">
        <v>-5.8578481340317706E-4</v>
      </c>
      <c r="G20" s="13">
        <v>2.0065563767834752E-2</v>
      </c>
      <c r="H20" s="13">
        <v>-5.8578481340317706E-4</v>
      </c>
      <c r="I20" s="13">
        <v>2.0065563767834752E-2</v>
      </c>
    </row>
    <row r="21" spans="1:9" ht="15" customHeight="1" thickBot="1" x14ac:dyDescent="0.3">
      <c r="A21" s="24" t="s">
        <v>9</v>
      </c>
      <c r="B21" s="28">
        <v>-2.0707782989083231E-3</v>
      </c>
      <c r="C21" s="28">
        <v>8.2384025171976183E-2</v>
      </c>
      <c r="D21" s="28">
        <v>-2.5135677633929456E-2</v>
      </c>
      <c r="E21" s="28">
        <v>0.98003772006146417</v>
      </c>
      <c r="F21" s="28">
        <v>-0.16717205417116882</v>
      </c>
      <c r="G21" s="28">
        <v>0.1630304975733522</v>
      </c>
      <c r="H21" s="28">
        <v>-0.16717205417116882</v>
      </c>
      <c r="I21" s="28">
        <v>0.1630304975733522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Q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7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7" ht="15" customHeight="1" thickBot="1" x14ac:dyDescent="0.3">
      <c r="K2" s="3" t="s">
        <v>80</v>
      </c>
      <c r="L2" s="59">
        <v>6.1019467360516081E-3</v>
      </c>
      <c r="M2" s="60">
        <v>2.3443171056598748</v>
      </c>
      <c r="N2" s="60">
        <v>8.8847612019252609E-3</v>
      </c>
      <c r="O2" s="61">
        <v>-34.728502557995917</v>
      </c>
      <c r="P2" s="61">
        <v>131.84769285557249</v>
      </c>
      <c r="Q2" s="66">
        <v>748.50609490186798</v>
      </c>
    </row>
    <row r="3" spans="1:17" ht="15" customHeight="1" x14ac:dyDescent="0.25">
      <c r="A3" s="18" t="s">
        <v>28</v>
      </c>
      <c r="B3" s="19"/>
      <c r="D3" s="1" t="s">
        <v>68</v>
      </c>
      <c r="K3" s="20" t="s">
        <v>81</v>
      </c>
      <c r="L3" s="58">
        <v>8.2607774610531107E-2</v>
      </c>
      <c r="M3" s="17">
        <v>2.1713382694105468</v>
      </c>
      <c r="N3" s="17">
        <v>5.2052844187526108E-3</v>
      </c>
      <c r="O3" s="57">
        <v>12.576012905182308</v>
      </c>
      <c r="P3" s="57">
        <v>61.314465668613657</v>
      </c>
      <c r="Q3" s="67">
        <v>268.25798299539821</v>
      </c>
    </row>
    <row r="4" spans="1:17" ht="15" customHeight="1" x14ac:dyDescent="0.25">
      <c r="A4" s="7" t="s">
        <v>30</v>
      </c>
      <c r="B4" s="13">
        <v>0.58957662376776787</v>
      </c>
      <c r="D4" s="1" t="s">
        <v>69</v>
      </c>
      <c r="K4" s="3" t="s">
        <v>31</v>
      </c>
      <c r="L4" s="58">
        <v>0.34760059529340009</v>
      </c>
      <c r="M4" s="17">
        <v>52.51944454927105</v>
      </c>
      <c r="N4" s="17" t="e">
        <v>#N/A</v>
      </c>
      <c r="O4" s="57" t="e">
        <v>#N/A</v>
      </c>
      <c r="P4" s="57" t="e">
        <v>#N/A</v>
      </c>
      <c r="Q4" s="67" t="e">
        <v>#N/A</v>
      </c>
    </row>
    <row r="5" spans="1:17" ht="15" customHeight="1" x14ac:dyDescent="0.25">
      <c r="A5" s="7" t="s">
        <v>22</v>
      </c>
      <c r="B5" s="13">
        <v>0.34760059529340009</v>
      </c>
      <c r="D5" s="1" t="s">
        <v>70</v>
      </c>
      <c r="K5" s="20" t="s">
        <v>32</v>
      </c>
      <c r="L5" s="58">
        <v>5.7542762946833559</v>
      </c>
      <c r="M5" s="21">
        <v>54</v>
      </c>
      <c r="N5" s="17" t="e">
        <v>#N/A</v>
      </c>
      <c r="O5" s="57" t="e">
        <v>#N/A</v>
      </c>
      <c r="P5" s="57" t="e">
        <v>#N/A</v>
      </c>
      <c r="Q5" s="67" t="e">
        <v>#N/A</v>
      </c>
    </row>
    <row r="6" spans="1:17" ht="15" customHeight="1" thickBot="1" x14ac:dyDescent="0.3">
      <c r="A6" s="7" t="s">
        <v>33</v>
      </c>
      <c r="B6" s="13">
        <v>0.28719324300575189</v>
      </c>
      <c r="D6" s="1" t="s">
        <v>71</v>
      </c>
      <c r="K6" s="3" t="s">
        <v>34</v>
      </c>
      <c r="L6" s="62">
        <v>79359.872951479774</v>
      </c>
      <c r="M6" s="63">
        <v>148947.77101125364</v>
      </c>
      <c r="N6" s="64" t="e">
        <v>#N/A</v>
      </c>
      <c r="O6" s="65" t="e">
        <v>#N/A</v>
      </c>
      <c r="P6" s="65" t="e">
        <v>#N/A</v>
      </c>
      <c r="Q6" s="68" t="e">
        <v>#N/A</v>
      </c>
    </row>
    <row r="7" spans="1:17" ht="15" customHeight="1" x14ac:dyDescent="0.25">
      <c r="A7" s="7" t="s">
        <v>35</v>
      </c>
      <c r="B7" s="13">
        <v>52.51944454927105</v>
      </c>
      <c r="K7" s="22"/>
      <c r="L7" s="23"/>
      <c r="M7" s="23"/>
      <c r="N7" s="14"/>
    </row>
    <row r="8" spans="1:17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7" ht="15" customHeight="1" x14ac:dyDescent="0.25">
      <c r="K9" s="26" t="s">
        <v>38</v>
      </c>
      <c r="L9" s="23">
        <v>2.0048792881880577</v>
      </c>
      <c r="M9" s="23"/>
      <c r="N9" s="14"/>
    </row>
    <row r="10" spans="1:17" ht="15" customHeight="1" thickBot="1" x14ac:dyDescent="0.3">
      <c r="A10" s="1" t="s">
        <v>39</v>
      </c>
      <c r="K10" s="22" t="s">
        <v>40</v>
      </c>
      <c r="L10" s="23">
        <v>537.82487399857803</v>
      </c>
      <c r="M10" s="23"/>
      <c r="N10" s="14"/>
    </row>
    <row r="11" spans="1:17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122.92810228532124</v>
      </c>
      <c r="M11" s="23"/>
      <c r="N11" s="14"/>
    </row>
    <row r="12" spans="1:17" ht="15" customHeight="1" x14ac:dyDescent="0.25">
      <c r="A12" s="7" t="s">
        <v>47</v>
      </c>
      <c r="B12" s="7">
        <v>5</v>
      </c>
      <c r="C12" s="13">
        <v>79359.872951479774</v>
      </c>
      <c r="D12" s="13">
        <v>15871.974590295955</v>
      </c>
      <c r="E12" s="13">
        <v>5.7542762946833559</v>
      </c>
      <c r="F12" s="13">
        <v>2.5072017163075113E-4</v>
      </c>
      <c r="K12" s="22" t="s">
        <v>48</v>
      </c>
      <c r="L12" s="23">
        <v>25.213387801585736</v>
      </c>
    </row>
    <row r="13" spans="1:17" ht="15" customHeight="1" x14ac:dyDescent="0.25">
      <c r="A13" s="7" t="s">
        <v>49</v>
      </c>
      <c r="B13" s="7">
        <v>54</v>
      </c>
      <c r="C13" s="13">
        <v>148947.77101125364</v>
      </c>
      <c r="D13" s="13">
        <v>2758.2920557639563</v>
      </c>
      <c r="E13" s="13"/>
      <c r="F13" s="13"/>
      <c r="K13" s="22" t="s">
        <v>58</v>
      </c>
      <c r="L13" s="23">
        <v>1.0435966920285122E-2</v>
      </c>
    </row>
    <row r="14" spans="1:17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  <c r="K14" s="22" t="s">
        <v>61</v>
      </c>
      <c r="L14" s="23">
        <v>4.3532711239913064</v>
      </c>
    </row>
    <row r="15" spans="1:17" ht="15" customHeight="1" thickBot="1" x14ac:dyDescent="0.3">
      <c r="K15" s="22" t="s">
        <v>62</v>
      </c>
      <c r="L15" s="23">
        <v>0.16561861635996111</v>
      </c>
    </row>
    <row r="16" spans="1:17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748.50609490186798</v>
      </c>
      <c r="C17" s="13">
        <v>268.25798299539821</v>
      </c>
      <c r="D17" s="13">
        <v>2.7902472334428463</v>
      </c>
      <c r="E17" s="13">
        <v>7.2632650099618817E-3</v>
      </c>
      <c r="F17" s="13">
        <v>210.68122090328995</v>
      </c>
      <c r="G17" s="13">
        <v>1286.3309689004459</v>
      </c>
      <c r="H17" s="13">
        <v>210.68122090328995</v>
      </c>
      <c r="I17" s="13">
        <v>1286.3309689004459</v>
      </c>
    </row>
    <row r="18" spans="1:9" ht="15" customHeight="1" x14ac:dyDescent="0.25">
      <c r="A18" s="7" t="s">
        <v>3</v>
      </c>
      <c r="B18" s="13">
        <v>131.84769285557249</v>
      </c>
      <c r="C18" s="13">
        <v>61.314465668613657</v>
      </c>
      <c r="D18" s="13">
        <v>2.1503521463951074</v>
      </c>
      <c r="E18" s="13">
        <v>3.6022213463496669E-2</v>
      </c>
      <c r="F18" s="13">
        <v>8.9195905702512448</v>
      </c>
      <c r="G18" s="13">
        <v>254.77579514089373</v>
      </c>
      <c r="H18" s="13">
        <v>8.9195905702512448</v>
      </c>
      <c r="I18" s="13">
        <v>254.77579514089373</v>
      </c>
    </row>
    <row r="19" spans="1:9" ht="15" customHeight="1" x14ac:dyDescent="0.25">
      <c r="A19" s="7" t="s">
        <v>4</v>
      </c>
      <c r="B19" s="13">
        <v>-34.728502557995917</v>
      </c>
      <c r="C19" s="13">
        <v>12.576012905182308</v>
      </c>
      <c r="D19" s="13">
        <v>-2.7614875095814382</v>
      </c>
      <c r="E19" s="13">
        <v>7.846346650023598E-3</v>
      </c>
      <c r="F19" s="13">
        <v>-59.941890359581649</v>
      </c>
      <c r="G19" s="13">
        <v>-9.5151147564101812</v>
      </c>
      <c r="H19" s="13">
        <v>-59.941890359581649</v>
      </c>
      <c r="I19" s="13">
        <v>-9.5151147564101812</v>
      </c>
    </row>
    <row r="20" spans="1:9" ht="15" customHeight="1" x14ac:dyDescent="0.25">
      <c r="A20" s="7" t="s">
        <v>6</v>
      </c>
      <c r="B20" s="13">
        <v>8.8847612019252609E-3</v>
      </c>
      <c r="C20" s="13">
        <v>5.2052844187526108E-3</v>
      </c>
      <c r="D20" s="13">
        <v>1.7068733400843439</v>
      </c>
      <c r="E20" s="13">
        <v>9.3590510374375088E-2</v>
      </c>
      <c r="F20" s="13">
        <v>-1.5512057183598611E-3</v>
      </c>
      <c r="G20" s="13">
        <v>1.9320728122210383E-2</v>
      </c>
      <c r="H20" s="13">
        <v>-1.5512057183598611E-3</v>
      </c>
      <c r="I20" s="13">
        <v>1.9320728122210383E-2</v>
      </c>
    </row>
    <row r="21" spans="1:9" ht="15" customHeight="1" x14ac:dyDescent="0.25">
      <c r="A21" s="7" t="s">
        <v>8</v>
      </c>
      <c r="B21" s="13">
        <v>2.3443171056598748</v>
      </c>
      <c r="C21" s="13">
        <v>2.1713382694105468</v>
      </c>
      <c r="D21" s="13">
        <v>1.0796646191366059</v>
      </c>
      <c r="E21" s="13">
        <v>0.28509036006663724</v>
      </c>
      <c r="F21" s="13">
        <v>-2.0089540183314316</v>
      </c>
      <c r="G21" s="13">
        <v>6.6975882296511813</v>
      </c>
      <c r="H21" s="13">
        <v>-2.0089540183314316</v>
      </c>
      <c r="I21" s="13">
        <v>6.6975882296511813</v>
      </c>
    </row>
    <row r="22" spans="1:9" ht="15" customHeight="1" thickBot="1" x14ac:dyDescent="0.3">
      <c r="A22" s="24" t="s">
        <v>9</v>
      </c>
      <c r="B22" s="28">
        <v>6.1019467360516081E-3</v>
      </c>
      <c r="C22" s="28">
        <v>8.2607774610531107E-2</v>
      </c>
      <c r="D22" s="28">
        <v>7.3866494586257894E-2</v>
      </c>
      <c r="E22" s="28">
        <v>0.94138956378412098</v>
      </c>
      <c r="F22" s="28">
        <v>-0.15951666962390951</v>
      </c>
      <c r="G22" s="28">
        <v>0.17172056309601272</v>
      </c>
      <c r="H22" s="28">
        <v>-0.15951666962390951</v>
      </c>
      <c r="I22" s="28">
        <v>0.17172056309601272</v>
      </c>
    </row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P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6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6" ht="15" customHeight="1" thickBot="1" x14ac:dyDescent="0.3">
      <c r="K2" s="3" t="s">
        <v>77</v>
      </c>
      <c r="L2" s="59">
        <v>2.3296199913633457</v>
      </c>
      <c r="M2" s="60">
        <v>8.9347627864737704E-3</v>
      </c>
      <c r="N2" s="60">
        <v>-34.540371358563036</v>
      </c>
      <c r="O2" s="61">
        <v>130.58700626185163</v>
      </c>
      <c r="P2" s="66">
        <v>751.26991657397946</v>
      </c>
    </row>
    <row r="3" spans="1:16" ht="15" customHeight="1" x14ac:dyDescent="0.25">
      <c r="A3" s="18" t="s">
        <v>28</v>
      </c>
      <c r="B3" s="19"/>
      <c r="D3" s="1" t="s">
        <v>68</v>
      </c>
      <c r="K3" s="20" t="s">
        <v>78</v>
      </c>
      <c r="L3" s="58">
        <v>2.142564574722154</v>
      </c>
      <c r="M3" s="17">
        <v>5.1142062020964572E-3</v>
      </c>
      <c r="N3" s="17">
        <v>12.203556020682463</v>
      </c>
      <c r="O3" s="57">
        <v>58.356355227354115</v>
      </c>
      <c r="P3" s="67">
        <v>263.22310546713618</v>
      </c>
    </row>
    <row r="4" spans="1:16" ht="15" customHeight="1" x14ac:dyDescent="0.25">
      <c r="A4" s="7" t="s">
        <v>30</v>
      </c>
      <c r="B4" s="13">
        <v>0.58952071690587093</v>
      </c>
      <c r="D4" s="1" t="s">
        <v>69</v>
      </c>
      <c r="K4" s="3" t="s">
        <v>31</v>
      </c>
      <c r="L4" s="58">
        <v>0.34753467566121199</v>
      </c>
      <c r="M4" s="17">
        <v>52.042433904226726</v>
      </c>
      <c r="N4" s="17" t="e">
        <v>#N/A</v>
      </c>
      <c r="O4" s="57" t="e">
        <v>#N/A</v>
      </c>
      <c r="P4" s="67" t="e">
        <v>#N/A</v>
      </c>
    </row>
    <row r="5" spans="1:16" ht="15" customHeight="1" x14ac:dyDescent="0.25">
      <c r="A5" s="7" t="s">
        <v>22</v>
      </c>
      <c r="B5" s="13">
        <v>0.34753467566121199</v>
      </c>
      <c r="D5" s="1" t="s">
        <v>70</v>
      </c>
      <c r="K5" s="20" t="s">
        <v>32</v>
      </c>
      <c r="L5" s="58">
        <v>7.3239168613049692</v>
      </c>
      <c r="M5" s="21">
        <v>55</v>
      </c>
      <c r="N5" s="17" t="e">
        <v>#N/A</v>
      </c>
      <c r="O5" s="57" t="e">
        <v>#N/A</v>
      </c>
      <c r="P5" s="67" t="e">
        <v>#N/A</v>
      </c>
    </row>
    <row r="6" spans="1:16" ht="15" customHeight="1" thickBot="1" x14ac:dyDescent="0.3">
      <c r="A6" s="7" t="s">
        <v>33</v>
      </c>
      <c r="B6" s="13">
        <v>0.3000826520729365</v>
      </c>
      <c r="D6" s="1" t="s">
        <v>71</v>
      </c>
      <c r="K6" s="3" t="s">
        <v>34</v>
      </c>
      <c r="L6" s="62">
        <v>79344.822995564027</v>
      </c>
      <c r="M6" s="63">
        <v>148962.82096716939</v>
      </c>
      <c r="N6" s="64" t="e">
        <v>#N/A</v>
      </c>
      <c r="O6" s="65" t="e">
        <v>#N/A</v>
      </c>
      <c r="P6" s="68" t="e">
        <v>#N/A</v>
      </c>
    </row>
    <row r="7" spans="1:16" ht="15" customHeight="1" x14ac:dyDescent="0.25">
      <c r="A7" s="7" t="s">
        <v>35</v>
      </c>
      <c r="B7" s="13">
        <v>52.042433904226726</v>
      </c>
      <c r="K7" s="22"/>
      <c r="L7" s="23"/>
      <c r="M7" s="23"/>
      <c r="N7" s="14"/>
    </row>
    <row r="8" spans="1:16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6" ht="15" customHeight="1" x14ac:dyDescent="0.25">
      <c r="K9" s="26" t="s">
        <v>38</v>
      </c>
      <c r="L9" s="23">
        <v>2.0040447832891455</v>
      </c>
      <c r="M9" s="23"/>
      <c r="N9" s="14"/>
    </row>
    <row r="10" spans="1:16" ht="15" customHeight="1" thickBot="1" x14ac:dyDescent="0.3">
      <c r="A10" s="1" t="s">
        <v>39</v>
      </c>
      <c r="K10" s="22" t="s">
        <v>40</v>
      </c>
      <c r="L10" s="23">
        <v>527.5108913525828</v>
      </c>
      <c r="M10" s="23"/>
      <c r="N10" s="14"/>
    </row>
    <row r="11" spans="1:16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116.94874926514727</v>
      </c>
      <c r="M11" s="23"/>
      <c r="N11" s="14"/>
    </row>
    <row r="12" spans="1:16" ht="15" customHeight="1" x14ac:dyDescent="0.25">
      <c r="A12" s="7" t="s">
        <v>47</v>
      </c>
      <c r="B12" s="7">
        <v>4</v>
      </c>
      <c r="C12" s="13">
        <v>79344.822995564027</v>
      </c>
      <c r="D12" s="13">
        <v>19836.205748891007</v>
      </c>
      <c r="E12" s="13">
        <v>7.3239168613049692</v>
      </c>
      <c r="F12" s="13">
        <v>8.3922493752287022E-5</v>
      </c>
      <c r="K12" s="22" t="s">
        <v>48</v>
      </c>
      <c r="L12" s="23">
        <v>24.456472780825532</v>
      </c>
    </row>
    <row r="13" spans="1:16" ht="15" customHeight="1" x14ac:dyDescent="0.25">
      <c r="A13" s="7" t="s">
        <v>49</v>
      </c>
      <c r="B13" s="7">
        <v>55</v>
      </c>
      <c r="C13" s="13">
        <v>148962.82096716939</v>
      </c>
      <c r="D13" s="13">
        <v>2708.4149266758072</v>
      </c>
      <c r="E13" s="13"/>
      <c r="F13" s="13"/>
      <c r="K13" s="22" t="s">
        <v>58</v>
      </c>
      <c r="L13" s="23">
        <v>1.0249098259976398E-2</v>
      </c>
    </row>
    <row r="14" spans="1:16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  <c r="K14" s="22" t="s">
        <v>61</v>
      </c>
      <c r="L14" s="23">
        <v>4.2937953588320594</v>
      </c>
    </row>
    <row r="15" spans="1:16" ht="15" customHeight="1" thickBot="1" x14ac:dyDescent="0.3"/>
    <row r="16" spans="1:16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751.26991657397946</v>
      </c>
      <c r="C17" s="13">
        <v>263.22310546713618</v>
      </c>
      <c r="D17" s="13">
        <v>2.8541184302218361</v>
      </c>
      <c r="E17" s="13">
        <v>6.0732347443233159E-3</v>
      </c>
      <c r="F17" s="13">
        <v>223.75902522139666</v>
      </c>
      <c r="G17" s="13">
        <v>1278.7808079265624</v>
      </c>
      <c r="H17" s="13">
        <v>223.75902522139666</v>
      </c>
      <c r="I17" s="13">
        <v>1278.7808079265624</v>
      </c>
    </row>
    <row r="18" spans="1:9" ht="15" customHeight="1" x14ac:dyDescent="0.25">
      <c r="A18" s="7" t="s">
        <v>3</v>
      </c>
      <c r="B18" s="13">
        <v>130.58700626185163</v>
      </c>
      <c r="C18" s="13">
        <v>58.356355227354115</v>
      </c>
      <c r="D18" s="13">
        <v>2.2377512398279444</v>
      </c>
      <c r="E18" s="13">
        <v>2.9307217272265856E-2</v>
      </c>
      <c r="F18" s="13">
        <v>13.638256996704357</v>
      </c>
      <c r="G18" s="13">
        <v>247.53575552699891</v>
      </c>
      <c r="H18" s="13">
        <v>13.638256996704357</v>
      </c>
      <c r="I18" s="13">
        <v>247.53575552699891</v>
      </c>
    </row>
    <row r="19" spans="1:9" ht="15" customHeight="1" x14ac:dyDescent="0.25">
      <c r="A19" s="7" t="s">
        <v>4</v>
      </c>
      <c r="B19" s="13">
        <v>-34.540371358563036</v>
      </c>
      <c r="C19" s="13">
        <v>12.203556020682463</v>
      </c>
      <c r="D19" s="13">
        <v>-2.8303529971120192</v>
      </c>
      <c r="E19" s="13">
        <v>6.4801324801677896E-3</v>
      </c>
      <c r="F19" s="13">
        <v>-58.996844139388571</v>
      </c>
      <c r="G19" s="13">
        <v>-10.083898577737504</v>
      </c>
      <c r="H19" s="13">
        <v>-58.996844139388571</v>
      </c>
      <c r="I19" s="13">
        <v>-10.083898577737504</v>
      </c>
    </row>
    <row r="20" spans="1:9" ht="15" customHeight="1" x14ac:dyDescent="0.25">
      <c r="A20" s="7" t="s">
        <v>6</v>
      </c>
      <c r="B20" s="13">
        <v>8.9347627864737704E-3</v>
      </c>
      <c r="C20" s="13">
        <v>5.1142062020964572E-3</v>
      </c>
      <c r="D20" s="13">
        <v>1.7470478180584819</v>
      </c>
      <c r="E20" s="13">
        <v>8.6211103449077536E-2</v>
      </c>
      <c r="F20" s="13">
        <v>-1.3143354735026275E-3</v>
      </c>
      <c r="G20" s="13">
        <v>1.9183861046450167E-2</v>
      </c>
      <c r="H20" s="13">
        <v>-1.3143354735026275E-3</v>
      </c>
      <c r="I20" s="13">
        <v>1.9183861046450167E-2</v>
      </c>
    </row>
    <row r="21" spans="1:9" ht="15" customHeight="1" thickBot="1" x14ac:dyDescent="0.3">
      <c r="A21" s="24" t="s">
        <v>8</v>
      </c>
      <c r="B21" s="28">
        <v>2.3296199913633457</v>
      </c>
      <c r="C21" s="28">
        <v>2.142564574722154</v>
      </c>
      <c r="D21" s="28">
        <v>1.0873044475989475</v>
      </c>
      <c r="E21" s="28">
        <v>0.28164438293043831</v>
      </c>
      <c r="F21" s="28">
        <v>-1.9641753674687137</v>
      </c>
      <c r="G21" s="28">
        <v>6.6234153501954047</v>
      </c>
      <c r="H21" s="28">
        <v>-1.9641753674687137</v>
      </c>
      <c r="I21" s="28">
        <v>6.6234153501954047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Q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7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7" ht="15" customHeight="1" thickBot="1" x14ac:dyDescent="0.3">
      <c r="K2" s="3" t="s">
        <v>80</v>
      </c>
      <c r="L2" s="59">
        <v>-6.8248230620512121E-2</v>
      </c>
      <c r="M2" s="60">
        <v>4.0584437229039096</v>
      </c>
      <c r="N2" s="60">
        <v>8.5979030212130891E-3</v>
      </c>
      <c r="O2" s="61">
        <v>-23.337416279768672</v>
      </c>
      <c r="P2" s="61">
        <v>-6.5353480956701206</v>
      </c>
      <c r="Q2" s="66">
        <v>1138.8571779035933</v>
      </c>
    </row>
    <row r="3" spans="1:17" ht="15" customHeight="1" x14ac:dyDescent="0.25">
      <c r="A3" s="18" t="s">
        <v>28</v>
      </c>
      <c r="B3" s="19"/>
      <c r="D3" s="1" t="s">
        <v>68</v>
      </c>
      <c r="K3" s="20" t="s">
        <v>81</v>
      </c>
      <c r="L3" s="58">
        <v>6.5102822447565822E-2</v>
      </c>
      <c r="M3" s="17">
        <v>0.67055798907610353</v>
      </c>
      <c r="N3" s="17">
        <v>4.0182206484346231E-3</v>
      </c>
      <c r="O3" s="57">
        <v>7.4821879661212005</v>
      </c>
      <c r="P3" s="57">
        <v>51.322547009693309</v>
      </c>
      <c r="Q3" s="67">
        <v>213.66688111538383</v>
      </c>
    </row>
    <row r="4" spans="1:17" ht="15" customHeight="1" x14ac:dyDescent="0.25">
      <c r="A4" s="7" t="s">
        <v>30</v>
      </c>
      <c r="B4" s="13">
        <v>0.77646234536509939</v>
      </c>
      <c r="D4" s="1" t="s">
        <v>69</v>
      </c>
      <c r="K4" s="3" t="s">
        <v>31</v>
      </c>
      <c r="L4" s="58">
        <v>0.60289377376987086</v>
      </c>
      <c r="M4" s="17">
        <v>40.974786039604304</v>
      </c>
      <c r="N4" s="17" t="e">
        <v>#N/A</v>
      </c>
      <c r="O4" s="57" t="e">
        <v>#N/A</v>
      </c>
      <c r="P4" s="57" t="e">
        <v>#N/A</v>
      </c>
      <c r="Q4" s="67" t="e">
        <v>#N/A</v>
      </c>
    </row>
    <row r="5" spans="1:17" ht="15" customHeight="1" x14ac:dyDescent="0.25">
      <c r="A5" s="7" t="s">
        <v>22</v>
      </c>
      <c r="B5" s="13">
        <v>0.60289377376987086</v>
      </c>
      <c r="D5" s="1" t="s">
        <v>70</v>
      </c>
      <c r="K5" s="20" t="s">
        <v>32</v>
      </c>
      <c r="L5" s="58">
        <v>16.39675312706186</v>
      </c>
      <c r="M5" s="21">
        <v>54</v>
      </c>
      <c r="N5" s="17" t="e">
        <v>#N/A</v>
      </c>
      <c r="O5" s="57" t="e">
        <v>#N/A</v>
      </c>
      <c r="P5" s="57" t="e">
        <v>#N/A</v>
      </c>
      <c r="Q5" s="67" t="e">
        <v>#N/A</v>
      </c>
    </row>
    <row r="6" spans="1:17" ht="15" customHeight="1" thickBot="1" x14ac:dyDescent="0.3">
      <c r="A6" s="7" t="s">
        <v>33</v>
      </c>
      <c r="B6" s="13">
        <v>0.56612467874856254</v>
      </c>
      <c r="D6" s="1" t="s">
        <v>71</v>
      </c>
      <c r="K6" s="3" t="s">
        <v>34</v>
      </c>
      <c r="L6" s="62">
        <v>137645.25704920042</v>
      </c>
      <c r="M6" s="63">
        <v>90662.386913532988</v>
      </c>
      <c r="N6" s="64" t="e">
        <v>#N/A</v>
      </c>
      <c r="O6" s="65" t="e">
        <v>#N/A</v>
      </c>
      <c r="P6" s="65" t="e">
        <v>#N/A</v>
      </c>
      <c r="Q6" s="68" t="e">
        <v>#N/A</v>
      </c>
    </row>
    <row r="7" spans="1:17" ht="15" customHeight="1" x14ac:dyDescent="0.25">
      <c r="A7" s="7" t="s">
        <v>35</v>
      </c>
      <c r="B7" s="13">
        <v>40.974786039604304</v>
      </c>
      <c r="K7" s="22"/>
      <c r="L7" s="23"/>
      <c r="M7" s="23"/>
      <c r="N7" s="14"/>
    </row>
    <row r="8" spans="1:17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7" ht="15" customHeight="1" x14ac:dyDescent="0.25">
      <c r="K9" s="26" t="s">
        <v>38</v>
      </c>
      <c r="L9" s="23">
        <v>2.0048792881880577</v>
      </c>
      <c r="M9" s="23"/>
      <c r="N9" s="14"/>
    </row>
    <row r="10" spans="1:17" ht="15" customHeight="1" thickBot="1" x14ac:dyDescent="0.3">
      <c r="A10" s="1" t="s">
        <v>39</v>
      </c>
      <c r="K10" s="22" t="s">
        <v>40</v>
      </c>
      <c r="L10" s="23">
        <v>428.37630451997308</v>
      </c>
      <c r="M10" s="23"/>
      <c r="N10" s="14"/>
    </row>
    <row r="11" spans="1:17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102.89551151679206</v>
      </c>
      <c r="M11" s="23"/>
      <c r="N11" s="14"/>
    </row>
    <row r="12" spans="1:17" ht="15" customHeight="1" x14ac:dyDescent="0.25">
      <c r="A12" s="7" t="s">
        <v>47</v>
      </c>
      <c r="B12" s="7">
        <v>5</v>
      </c>
      <c r="C12" s="13">
        <v>137645.25704920042</v>
      </c>
      <c r="D12" s="13">
        <v>27529.051409840082</v>
      </c>
      <c r="E12" s="13">
        <v>16.39675312706186</v>
      </c>
      <c r="F12" s="13">
        <v>8.1080696499187971E-10</v>
      </c>
      <c r="K12" s="22" t="s">
        <v>48</v>
      </c>
      <c r="L12" s="23">
        <v>15.000883683606324</v>
      </c>
    </row>
    <row r="13" spans="1:17" ht="15" customHeight="1" x14ac:dyDescent="0.25">
      <c r="A13" s="7" t="s">
        <v>49</v>
      </c>
      <c r="B13" s="7">
        <v>54</v>
      </c>
      <c r="C13" s="13">
        <v>90662.386913532988</v>
      </c>
      <c r="D13" s="13">
        <v>1678.9330909913517</v>
      </c>
      <c r="E13" s="13"/>
      <c r="F13" s="13"/>
      <c r="K13" s="22" t="s">
        <v>58</v>
      </c>
      <c r="L13" s="23">
        <v>8.0560473534161629E-3</v>
      </c>
    </row>
    <row r="14" spans="1:17" ht="15" customHeight="1" thickBot="1" x14ac:dyDescent="0.3">
      <c r="A14" s="24" t="s">
        <v>50</v>
      </c>
      <c r="B14" s="24">
        <v>59</v>
      </c>
      <c r="C14" s="28">
        <v>228307.64396273339</v>
      </c>
      <c r="D14" s="28"/>
      <c r="E14" s="28"/>
      <c r="F14" s="28"/>
      <c r="K14" s="22" t="s">
        <v>61</v>
      </c>
      <c r="L14" s="23">
        <v>1.3443878238277138</v>
      </c>
    </row>
    <row r="15" spans="1:17" ht="15" customHeight="1" thickBot="1" x14ac:dyDescent="0.3">
      <c r="K15" s="22" t="s">
        <v>62</v>
      </c>
      <c r="L15" s="23">
        <v>0.13052330032770929</v>
      </c>
    </row>
    <row r="16" spans="1:17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1138.8571779035933</v>
      </c>
      <c r="C17" s="13">
        <v>213.66688111538383</v>
      </c>
      <c r="D17" s="13">
        <v>5.3300594456123997</v>
      </c>
      <c r="E17" s="13">
        <v>1.9703063458873437E-6</v>
      </c>
      <c r="F17" s="13">
        <v>710.48087338362029</v>
      </c>
      <c r="G17" s="13">
        <v>1567.2334824235663</v>
      </c>
      <c r="H17" s="13">
        <v>710.48087338362029</v>
      </c>
      <c r="I17" s="13">
        <v>1567.2334824235663</v>
      </c>
    </row>
    <row r="18" spans="1:9" ht="15" customHeight="1" x14ac:dyDescent="0.25">
      <c r="A18" s="7" t="s">
        <v>3</v>
      </c>
      <c r="B18" s="13">
        <v>-6.5353480956701206</v>
      </c>
      <c r="C18" s="13">
        <v>51.322547009693309</v>
      </c>
      <c r="D18" s="13">
        <v>-0.12733873271012419</v>
      </c>
      <c r="E18" s="13">
        <v>0.89914531598086811</v>
      </c>
      <c r="F18" s="13">
        <v>-109.43085961246217</v>
      </c>
      <c r="G18" s="13">
        <v>96.360163421121939</v>
      </c>
      <c r="H18" s="13">
        <v>-109.43085961246217</v>
      </c>
      <c r="I18" s="13">
        <v>96.360163421121939</v>
      </c>
    </row>
    <row r="19" spans="1:9" ht="15" customHeight="1" x14ac:dyDescent="0.25">
      <c r="A19" s="7" t="s">
        <v>4</v>
      </c>
      <c r="B19" s="13">
        <v>-23.337416279768672</v>
      </c>
      <c r="C19" s="13">
        <v>7.4821879661212005</v>
      </c>
      <c r="D19" s="13">
        <v>-3.1190630849477166</v>
      </c>
      <c r="E19" s="13">
        <v>2.9089191085649342E-3</v>
      </c>
      <c r="F19" s="13">
        <v>-38.338299963374993</v>
      </c>
      <c r="G19" s="13">
        <v>-8.336532596162348</v>
      </c>
      <c r="H19" s="13">
        <v>-38.338299963374993</v>
      </c>
      <c r="I19" s="13">
        <v>-8.336532596162348</v>
      </c>
    </row>
    <row r="20" spans="1:9" ht="15" customHeight="1" x14ac:dyDescent="0.25">
      <c r="A20" s="7" t="s">
        <v>6</v>
      </c>
      <c r="B20" s="13">
        <v>8.5979030212130891E-3</v>
      </c>
      <c r="C20" s="13">
        <v>4.0182206484346231E-3</v>
      </c>
      <c r="D20" s="13">
        <v>2.1397289430988744</v>
      </c>
      <c r="E20" s="13">
        <v>3.6912626095296788E-2</v>
      </c>
      <c r="F20" s="13">
        <v>5.418556677969262E-4</v>
      </c>
      <c r="G20" s="13">
        <v>1.6653950374629252E-2</v>
      </c>
      <c r="H20" s="13">
        <v>5.418556677969262E-4</v>
      </c>
      <c r="I20" s="13">
        <v>1.6653950374629252E-2</v>
      </c>
    </row>
    <row r="21" spans="1:9" ht="15" customHeight="1" x14ac:dyDescent="0.25">
      <c r="A21" s="7" t="s">
        <v>7</v>
      </c>
      <c r="B21" s="13">
        <v>4.0584437229039096</v>
      </c>
      <c r="C21" s="13">
        <v>0.67055798907610353</v>
      </c>
      <c r="D21" s="13">
        <v>6.0523381855395435</v>
      </c>
      <c r="E21" s="13">
        <v>1.4055501481231516E-7</v>
      </c>
      <c r="F21" s="13">
        <v>2.7140558990761958</v>
      </c>
      <c r="G21" s="13">
        <v>5.4028315467316235</v>
      </c>
      <c r="H21" s="13">
        <v>2.7140558990761958</v>
      </c>
      <c r="I21" s="13">
        <v>5.4028315467316235</v>
      </c>
    </row>
    <row r="22" spans="1:9" ht="15" customHeight="1" thickBot="1" x14ac:dyDescent="0.3">
      <c r="A22" s="24" t="s">
        <v>9</v>
      </c>
      <c r="B22" s="28">
        <v>-6.8248230620512121E-2</v>
      </c>
      <c r="C22" s="28">
        <v>6.5102822447565822E-2</v>
      </c>
      <c r="D22" s="28">
        <v>-1.0483144670951805</v>
      </c>
      <c r="E22" s="28">
        <v>0.29916319494546112</v>
      </c>
      <c r="F22" s="28">
        <v>-0.19877153094822142</v>
      </c>
      <c r="G22" s="28">
        <v>6.2275069707197164E-2</v>
      </c>
      <c r="H22" s="28">
        <v>-0.19877153094822142</v>
      </c>
      <c r="I22" s="28">
        <v>6.2275069707197164E-2</v>
      </c>
    </row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R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8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8" ht="15" customHeight="1" thickBot="1" x14ac:dyDescent="0.3">
      <c r="K2" s="3" t="s">
        <v>83</v>
      </c>
      <c r="L2" s="59">
        <v>-7.5337074034921209E-2</v>
      </c>
      <c r="M2" s="60">
        <v>-1.2522588087732685</v>
      </c>
      <c r="N2" s="60">
        <v>4.2254507891640261</v>
      </c>
      <c r="O2" s="61">
        <v>9.0076917109072757E-3</v>
      </c>
      <c r="P2" s="61">
        <v>-18.528512017756984</v>
      </c>
      <c r="Q2" s="61">
        <v>-18.523846434487169</v>
      </c>
      <c r="R2" s="66">
        <v>1179.6116870333938</v>
      </c>
    </row>
    <row r="3" spans="1:18" ht="15" customHeight="1" x14ac:dyDescent="0.25">
      <c r="A3" s="18" t="s">
        <v>28</v>
      </c>
      <c r="B3" s="19"/>
      <c r="D3" s="1" t="s">
        <v>68</v>
      </c>
      <c r="K3" s="20" t="s">
        <v>84</v>
      </c>
      <c r="L3" s="58">
        <v>6.621447524468857E-2</v>
      </c>
      <c r="M3" s="17">
        <v>1.807968379455462</v>
      </c>
      <c r="N3" s="17">
        <v>0.7156540193010682</v>
      </c>
      <c r="O3" s="57">
        <v>4.080833923868531E-3</v>
      </c>
      <c r="P3" s="57">
        <v>10.233867509137832</v>
      </c>
      <c r="Q3" s="57">
        <v>54.398666267794589</v>
      </c>
      <c r="R3" s="67">
        <v>222.62030970609067</v>
      </c>
    </row>
    <row r="4" spans="1:18" ht="15" customHeight="1" x14ac:dyDescent="0.25">
      <c r="A4" s="7" t="s">
        <v>30</v>
      </c>
      <c r="B4" s="13">
        <v>0.77875286194138149</v>
      </c>
      <c r="D4" s="1" t="s">
        <v>69</v>
      </c>
      <c r="K4" s="3" t="s">
        <v>31</v>
      </c>
      <c r="L4" s="58">
        <v>0.60645601998189225</v>
      </c>
      <c r="M4" s="17">
        <v>41.173608251937125</v>
      </c>
      <c r="N4" s="17" t="e">
        <v>#N/A</v>
      </c>
      <c r="O4" s="57" t="e">
        <v>#N/A</v>
      </c>
      <c r="P4" s="57" t="e">
        <v>#N/A</v>
      </c>
      <c r="Q4" s="57" t="e">
        <v>#N/A</v>
      </c>
      <c r="R4" s="67" t="e">
        <v>#N/A</v>
      </c>
    </row>
    <row r="5" spans="1:18" ht="15" customHeight="1" x14ac:dyDescent="0.25">
      <c r="A5" s="7" t="s">
        <v>22</v>
      </c>
      <c r="B5" s="13">
        <v>0.60645601998189225</v>
      </c>
      <c r="D5" s="1" t="s">
        <v>70</v>
      </c>
      <c r="K5" s="20" t="s">
        <v>32</v>
      </c>
      <c r="L5" s="58">
        <v>13.612273210887967</v>
      </c>
      <c r="M5" s="21">
        <v>53</v>
      </c>
      <c r="N5" s="17" t="e">
        <v>#N/A</v>
      </c>
      <c r="O5" s="57" t="e">
        <v>#N/A</v>
      </c>
      <c r="P5" s="57" t="e">
        <v>#N/A</v>
      </c>
      <c r="Q5" s="57" t="e">
        <v>#N/A</v>
      </c>
      <c r="R5" s="67" t="e">
        <v>#N/A</v>
      </c>
    </row>
    <row r="6" spans="1:18" ht="15" customHeight="1" thickBot="1" x14ac:dyDescent="0.3">
      <c r="A6" s="7" t="s">
        <v>33</v>
      </c>
      <c r="B6" s="13">
        <v>0.56190387130059705</v>
      </c>
      <c r="D6" s="1" t="s">
        <v>71</v>
      </c>
      <c r="K6" s="3" t="s">
        <v>34</v>
      </c>
      <c r="L6" s="62">
        <v>138458.54508908221</v>
      </c>
      <c r="M6" s="63">
        <v>89849.098873651194</v>
      </c>
      <c r="N6" s="64" t="e">
        <v>#N/A</v>
      </c>
      <c r="O6" s="65" t="e">
        <v>#N/A</v>
      </c>
      <c r="P6" s="65" t="e">
        <v>#N/A</v>
      </c>
      <c r="Q6" s="65" t="e">
        <v>#N/A</v>
      </c>
      <c r="R6" s="68" t="e">
        <v>#N/A</v>
      </c>
    </row>
    <row r="7" spans="1:18" ht="15" customHeight="1" x14ac:dyDescent="0.25">
      <c r="A7" s="7" t="s">
        <v>35</v>
      </c>
      <c r="B7" s="13">
        <v>41.173608251937125</v>
      </c>
      <c r="K7" s="22"/>
      <c r="L7" s="23"/>
      <c r="M7" s="23"/>
      <c r="N7" s="14"/>
    </row>
    <row r="8" spans="1:18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8" ht="15" customHeight="1" x14ac:dyDescent="0.25">
      <c r="K9" s="26" t="s">
        <v>38</v>
      </c>
      <c r="L9" s="23">
        <v>2.0057459953178696</v>
      </c>
      <c r="M9" s="23"/>
      <c r="N9" s="14"/>
    </row>
    <row r="10" spans="1:18" ht="15" customHeight="1" thickBot="1" x14ac:dyDescent="0.3">
      <c r="A10" s="1" t="s">
        <v>39</v>
      </c>
      <c r="K10" s="22" t="s">
        <v>40</v>
      </c>
      <c r="L10" s="23">
        <v>446.51979466941521</v>
      </c>
      <c r="M10" s="23"/>
      <c r="N10" s="14"/>
    </row>
    <row r="11" spans="1:18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109.10990701726227</v>
      </c>
      <c r="M11" s="23"/>
      <c r="N11" s="14"/>
    </row>
    <row r="12" spans="1:18" ht="15" customHeight="1" x14ac:dyDescent="0.25">
      <c r="A12" s="7" t="s">
        <v>47</v>
      </c>
      <c r="B12" s="7">
        <v>6</v>
      </c>
      <c r="C12" s="13">
        <v>138458.54508908221</v>
      </c>
      <c r="D12" s="13">
        <v>23076.424181513703</v>
      </c>
      <c r="E12" s="13">
        <v>13.612273210887967</v>
      </c>
      <c r="F12" s="13">
        <v>2.7960227407771641E-9</v>
      </c>
      <c r="K12" s="22" t="s">
        <v>48</v>
      </c>
      <c r="L12" s="23">
        <v>20.526538773066868</v>
      </c>
    </row>
    <row r="13" spans="1:18" ht="15" customHeight="1" x14ac:dyDescent="0.25">
      <c r="A13" s="7" t="s">
        <v>49</v>
      </c>
      <c r="B13" s="7">
        <v>53</v>
      </c>
      <c r="C13" s="13">
        <v>89849.098873651194</v>
      </c>
      <c r="D13" s="13">
        <v>1695.2660164839847</v>
      </c>
      <c r="E13" s="13"/>
      <c r="F13" s="13"/>
      <c r="K13" s="22" t="s">
        <v>58</v>
      </c>
      <c r="L13" s="23">
        <v>8.1851163003566138E-3</v>
      </c>
    </row>
    <row r="14" spans="1:18" ht="15" customHeight="1" thickBot="1" x14ac:dyDescent="0.3">
      <c r="A14" s="24" t="s">
        <v>50</v>
      </c>
      <c r="B14" s="24">
        <v>59</v>
      </c>
      <c r="C14" s="28">
        <v>228307.64396273339</v>
      </c>
      <c r="D14" s="28"/>
      <c r="E14" s="28"/>
      <c r="F14" s="28"/>
      <c r="K14" s="22" t="s">
        <v>61</v>
      </c>
      <c r="L14" s="23">
        <v>1.435420183246255</v>
      </c>
    </row>
    <row r="15" spans="1:18" ht="15" customHeight="1" thickBot="1" x14ac:dyDescent="0.3">
      <c r="K15" s="22" t="s">
        <v>62</v>
      </c>
      <c r="L15" s="23">
        <v>3.6263253367541313</v>
      </c>
    </row>
    <row r="16" spans="1:18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  <c r="K16" s="22" t="s">
        <v>63</v>
      </c>
      <c r="L16" s="23">
        <v>0.1328094185541083</v>
      </c>
    </row>
    <row r="17" spans="1:9" ht="15" customHeight="1" x14ac:dyDescent="0.25">
      <c r="A17" s="7" t="s">
        <v>54</v>
      </c>
      <c r="B17" s="13">
        <v>1179.6116870333938</v>
      </c>
      <c r="C17" s="13">
        <v>222.62030970609067</v>
      </c>
      <c r="D17" s="13">
        <v>5.2987604257255274</v>
      </c>
      <c r="E17" s="13">
        <v>2.3000151880862864E-6</v>
      </c>
      <c r="F17" s="13">
        <v>733.09189236397856</v>
      </c>
      <c r="G17" s="13">
        <v>1626.131481702809</v>
      </c>
      <c r="H17" s="13">
        <v>733.09189236397856</v>
      </c>
      <c r="I17" s="13">
        <v>1626.131481702809</v>
      </c>
    </row>
    <row r="18" spans="1:9" ht="15" customHeight="1" x14ac:dyDescent="0.25">
      <c r="A18" s="7" t="s">
        <v>3</v>
      </c>
      <c r="B18" s="13">
        <v>-18.523846434487169</v>
      </c>
      <c r="C18" s="13">
        <v>54.398666267794589</v>
      </c>
      <c r="D18" s="13">
        <v>-0.34052023156776845</v>
      </c>
      <c r="E18" s="13">
        <v>0.73481086172478505</v>
      </c>
      <c r="F18" s="13">
        <v>-127.63375345174944</v>
      </c>
      <c r="G18" s="13">
        <v>90.586060582775104</v>
      </c>
      <c r="H18" s="13">
        <v>-127.63375345174944</v>
      </c>
      <c r="I18" s="13">
        <v>90.586060582775104</v>
      </c>
    </row>
    <row r="19" spans="1:9" ht="15" customHeight="1" x14ac:dyDescent="0.25">
      <c r="A19" s="7" t="s">
        <v>4</v>
      </c>
      <c r="B19" s="13">
        <v>-18.528512017756984</v>
      </c>
      <c r="C19" s="13">
        <v>10.233867509137832</v>
      </c>
      <c r="D19" s="13">
        <v>-1.8105092723950993</v>
      </c>
      <c r="E19" s="13">
        <v>7.588700464177224E-2</v>
      </c>
      <c r="F19" s="13">
        <v>-39.055050790823856</v>
      </c>
      <c r="G19" s="13">
        <v>1.9980267553098834</v>
      </c>
      <c r="H19" s="13">
        <v>-39.055050790823856</v>
      </c>
      <c r="I19" s="13">
        <v>1.9980267553098834</v>
      </c>
    </row>
    <row r="20" spans="1:9" ht="15" customHeight="1" x14ac:dyDescent="0.25">
      <c r="A20" s="7" t="s">
        <v>6</v>
      </c>
      <c r="B20" s="13">
        <v>9.0076917109072757E-3</v>
      </c>
      <c r="C20" s="13">
        <v>4.080833923868531E-3</v>
      </c>
      <c r="D20" s="13">
        <v>2.2073164159467198</v>
      </c>
      <c r="E20" s="13">
        <v>3.1643697759677542E-2</v>
      </c>
      <c r="F20" s="13">
        <v>8.2257541055066191E-4</v>
      </c>
      <c r="G20" s="13">
        <v>1.719280801126389E-2</v>
      </c>
      <c r="H20" s="13">
        <v>8.2257541055066191E-4</v>
      </c>
      <c r="I20" s="13">
        <v>1.719280801126389E-2</v>
      </c>
    </row>
    <row r="21" spans="1:9" ht="15" customHeight="1" x14ac:dyDescent="0.25">
      <c r="A21" s="7" t="s">
        <v>7</v>
      </c>
      <c r="B21" s="13">
        <v>4.2254507891640261</v>
      </c>
      <c r="C21" s="13">
        <v>0.7156540193010682</v>
      </c>
      <c r="D21" s="13">
        <v>5.9043206286897449</v>
      </c>
      <c r="E21" s="13">
        <v>2.5697951378288126E-7</v>
      </c>
      <c r="F21" s="13">
        <v>2.7900306059177709</v>
      </c>
      <c r="G21" s="13">
        <v>5.6608709724102813</v>
      </c>
      <c r="H21" s="13">
        <v>2.7900306059177709</v>
      </c>
      <c r="I21" s="13">
        <v>5.6608709724102813</v>
      </c>
    </row>
    <row r="22" spans="1:9" ht="15" customHeight="1" x14ac:dyDescent="0.25">
      <c r="A22" s="7" t="s">
        <v>8</v>
      </c>
      <c r="B22" s="13">
        <v>-1.2522588087732685</v>
      </c>
      <c r="C22" s="13">
        <v>1.807968379455462</v>
      </c>
      <c r="D22" s="13">
        <v>-0.69263313617820765</v>
      </c>
      <c r="E22" s="13">
        <v>0.49156365642748034</v>
      </c>
      <c r="F22" s="13">
        <v>-4.8785841455273999</v>
      </c>
      <c r="G22" s="13">
        <v>2.3740665279808626</v>
      </c>
      <c r="H22" s="13">
        <v>-4.8785841455273999</v>
      </c>
      <c r="I22" s="13">
        <v>2.3740665279808626</v>
      </c>
    </row>
    <row r="23" spans="1:9" ht="15" customHeight="1" thickBot="1" x14ac:dyDescent="0.3">
      <c r="A23" s="24" t="s">
        <v>9</v>
      </c>
      <c r="B23" s="28">
        <v>-7.5337074034921209E-2</v>
      </c>
      <c r="C23" s="28">
        <v>6.621447524468857E-2</v>
      </c>
      <c r="D23" s="28">
        <v>-1.1377734816521772</v>
      </c>
      <c r="E23" s="28">
        <v>0.26033253535420786</v>
      </c>
      <c r="F23" s="28">
        <v>-0.20814649258902951</v>
      </c>
      <c r="G23" s="28">
        <v>5.7472344519187091E-2</v>
      </c>
      <c r="H23" s="28">
        <v>-0.20814649258902951</v>
      </c>
      <c r="I23" s="28">
        <v>5.7472344519187091E-2</v>
      </c>
    </row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Q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7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7" ht="15" customHeight="1" thickBot="1" x14ac:dyDescent="0.3">
      <c r="K2" s="3" t="s">
        <v>80</v>
      </c>
      <c r="L2" s="59">
        <v>-0.93430369451085704</v>
      </c>
      <c r="M2" s="60">
        <v>4.0558340967264064</v>
      </c>
      <c r="N2" s="60">
        <v>8.4122057139919999E-3</v>
      </c>
      <c r="O2" s="61">
        <v>-21.400759147263173</v>
      </c>
      <c r="P2" s="61">
        <v>2.4018515214502423</v>
      </c>
      <c r="Q2" s="66">
        <v>1129.6638459495791</v>
      </c>
    </row>
    <row r="3" spans="1:17" ht="15" customHeight="1" x14ac:dyDescent="0.25">
      <c r="A3" s="18" t="s">
        <v>28</v>
      </c>
      <c r="B3" s="19"/>
      <c r="D3" s="1" t="s">
        <v>68</v>
      </c>
      <c r="K3" s="20" t="s">
        <v>81</v>
      </c>
      <c r="L3" s="58">
        <v>1.7911051926256796</v>
      </c>
      <c r="M3" s="17">
        <v>0.70186090618956165</v>
      </c>
      <c r="N3" s="17">
        <v>4.0581543851084464E-3</v>
      </c>
      <c r="O3" s="57">
        <v>9.9446313720509689</v>
      </c>
      <c r="P3" s="57">
        <v>51.334705901816747</v>
      </c>
      <c r="Q3" s="67">
        <v>218.84337699583944</v>
      </c>
    </row>
    <row r="4" spans="1:17" ht="15" customHeight="1" x14ac:dyDescent="0.25">
      <c r="A4" s="7" t="s">
        <v>30</v>
      </c>
      <c r="B4" s="13">
        <v>0.77255658842199559</v>
      </c>
      <c r="D4" s="1" t="s">
        <v>69</v>
      </c>
      <c r="K4" s="3" t="s">
        <v>31</v>
      </c>
      <c r="L4" s="58">
        <v>0.59684368231423279</v>
      </c>
      <c r="M4" s="17">
        <v>41.285740754174483</v>
      </c>
      <c r="N4" s="17" t="e">
        <v>#N/A</v>
      </c>
      <c r="O4" s="57" t="e">
        <v>#N/A</v>
      </c>
      <c r="P4" s="57" t="e">
        <v>#N/A</v>
      </c>
      <c r="Q4" s="67" t="e">
        <v>#N/A</v>
      </c>
    </row>
    <row r="5" spans="1:17" ht="15" customHeight="1" x14ac:dyDescent="0.25">
      <c r="A5" s="7" t="s">
        <v>22</v>
      </c>
      <c r="B5" s="13">
        <v>0.59684368231423279</v>
      </c>
      <c r="D5" s="1" t="s">
        <v>70</v>
      </c>
      <c r="K5" s="20" t="s">
        <v>32</v>
      </c>
      <c r="L5" s="58">
        <v>15.98861653959708</v>
      </c>
      <c r="M5" s="21">
        <v>54</v>
      </c>
      <c r="N5" s="17" t="e">
        <v>#N/A</v>
      </c>
      <c r="O5" s="57" t="e">
        <v>#N/A</v>
      </c>
      <c r="P5" s="57" t="e">
        <v>#N/A</v>
      </c>
      <c r="Q5" s="67" t="e">
        <v>#N/A</v>
      </c>
    </row>
    <row r="6" spans="1:17" ht="15" customHeight="1" thickBot="1" x14ac:dyDescent="0.3">
      <c r="A6" s="7" t="s">
        <v>33</v>
      </c>
      <c r="B6" s="13">
        <v>0.55951439363962474</v>
      </c>
      <c r="D6" s="1" t="s">
        <v>71</v>
      </c>
      <c r="K6" s="3" t="s">
        <v>34</v>
      </c>
      <c r="L6" s="62">
        <v>136263.97492320463</v>
      </c>
      <c r="M6" s="63">
        <v>92043.669039528802</v>
      </c>
      <c r="N6" s="64" t="e">
        <v>#N/A</v>
      </c>
      <c r="O6" s="65" t="e">
        <v>#N/A</v>
      </c>
      <c r="P6" s="65" t="e">
        <v>#N/A</v>
      </c>
      <c r="Q6" s="68" t="e">
        <v>#N/A</v>
      </c>
    </row>
    <row r="7" spans="1:17" ht="15" customHeight="1" x14ac:dyDescent="0.25">
      <c r="A7" s="7" t="s">
        <v>35</v>
      </c>
      <c r="B7" s="13">
        <v>41.285740754174483</v>
      </c>
      <c r="K7" s="22"/>
      <c r="L7" s="23"/>
      <c r="M7" s="23"/>
      <c r="N7" s="14"/>
    </row>
    <row r="8" spans="1:17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7" ht="15" customHeight="1" x14ac:dyDescent="0.25">
      <c r="K9" s="26" t="s">
        <v>38</v>
      </c>
      <c r="L9" s="23">
        <v>2.0048792881880577</v>
      </c>
      <c r="M9" s="23"/>
      <c r="N9" s="14"/>
    </row>
    <row r="10" spans="1:17" ht="15" customHeight="1" thickBot="1" x14ac:dyDescent="0.3">
      <c r="A10" s="1" t="s">
        <v>39</v>
      </c>
      <c r="K10" s="22" t="s">
        <v>40</v>
      </c>
      <c r="L10" s="23">
        <v>438.75455389608931</v>
      </c>
      <c r="M10" s="23"/>
      <c r="N10" s="14"/>
    </row>
    <row r="11" spans="1:17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102.91988862777765</v>
      </c>
      <c r="M11" s="23"/>
      <c r="N11" s="14"/>
    </row>
    <row r="12" spans="1:17" ht="15" customHeight="1" x14ac:dyDescent="0.25">
      <c r="A12" s="7" t="s">
        <v>47</v>
      </c>
      <c r="B12" s="7">
        <v>5</v>
      </c>
      <c r="C12" s="13">
        <v>136263.97492320463</v>
      </c>
      <c r="D12" s="13">
        <v>27252.794984640925</v>
      </c>
      <c r="E12" s="13">
        <v>15.98861653959708</v>
      </c>
      <c r="F12" s="13">
        <v>1.202364479013665E-9</v>
      </c>
      <c r="K12" s="22" t="s">
        <v>48</v>
      </c>
      <c r="L12" s="23">
        <v>19.937785466490173</v>
      </c>
    </row>
    <row r="13" spans="1:17" ht="15" customHeight="1" x14ac:dyDescent="0.25">
      <c r="A13" s="7" t="s">
        <v>49</v>
      </c>
      <c r="B13" s="7">
        <v>54</v>
      </c>
      <c r="C13" s="13">
        <v>92043.669039528802</v>
      </c>
      <c r="D13" s="13">
        <v>1704.5123896209038</v>
      </c>
      <c r="E13" s="13"/>
      <c r="F13" s="13"/>
      <c r="K13" s="22" t="s">
        <v>58</v>
      </c>
      <c r="L13" s="23">
        <v>8.1361096749734668E-3</v>
      </c>
    </row>
    <row r="14" spans="1:17" ht="15" customHeight="1" thickBot="1" x14ac:dyDescent="0.3">
      <c r="A14" s="24" t="s">
        <v>50</v>
      </c>
      <c r="B14" s="24">
        <v>59</v>
      </c>
      <c r="C14" s="28">
        <v>228307.64396273345</v>
      </c>
      <c r="D14" s="28"/>
      <c r="E14" s="28"/>
      <c r="F14" s="28"/>
      <c r="K14" s="22" t="s">
        <v>61</v>
      </c>
      <c r="L14" s="23">
        <v>1.4071463940083535</v>
      </c>
    </row>
    <row r="15" spans="1:17" ht="15" customHeight="1" thickBot="1" x14ac:dyDescent="0.3">
      <c r="K15" s="22" t="s">
        <v>62</v>
      </c>
      <c r="L15" s="23">
        <v>3.5909497036613063</v>
      </c>
    </row>
    <row r="16" spans="1:17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1129.6638459495791</v>
      </c>
      <c r="C17" s="13">
        <v>218.84337699583944</v>
      </c>
      <c r="D17" s="13">
        <v>5.161974108867164</v>
      </c>
      <c r="E17" s="13">
        <v>3.6022067344713845E-6</v>
      </c>
      <c r="F17" s="13">
        <v>690.90929205348982</v>
      </c>
      <c r="G17" s="13">
        <v>1568.4183998456683</v>
      </c>
      <c r="H17" s="13">
        <v>690.90929205348982</v>
      </c>
      <c r="I17" s="13">
        <v>1568.4183998456683</v>
      </c>
    </row>
    <row r="18" spans="1:9" ht="15" customHeight="1" x14ac:dyDescent="0.25">
      <c r="A18" s="7" t="s">
        <v>3</v>
      </c>
      <c r="B18" s="13">
        <v>2.4018515214502423</v>
      </c>
      <c r="C18" s="13">
        <v>51.334705901816747</v>
      </c>
      <c r="D18" s="13">
        <v>4.6788064317423904E-2</v>
      </c>
      <c r="E18" s="13">
        <v>0.96285475137135568</v>
      </c>
      <c r="F18" s="13">
        <v>-100.51803710632741</v>
      </c>
      <c r="G18" s="13">
        <v>105.32174014922789</v>
      </c>
      <c r="H18" s="13">
        <v>-100.51803710632741</v>
      </c>
      <c r="I18" s="13">
        <v>105.32174014922789</v>
      </c>
    </row>
    <row r="19" spans="1:9" ht="15" customHeight="1" x14ac:dyDescent="0.25">
      <c r="A19" s="7" t="s">
        <v>4</v>
      </c>
      <c r="B19" s="13">
        <v>-21.400759147263173</v>
      </c>
      <c r="C19" s="13">
        <v>9.9446313720509689</v>
      </c>
      <c r="D19" s="13">
        <v>-2.151991194707251</v>
      </c>
      <c r="E19" s="13">
        <v>3.5886521544876718E-2</v>
      </c>
      <c r="F19" s="13">
        <v>-41.338544613753342</v>
      </c>
      <c r="G19" s="13">
        <v>-1.4629736807730005</v>
      </c>
      <c r="H19" s="13">
        <v>-41.338544613753342</v>
      </c>
      <c r="I19" s="13">
        <v>-1.4629736807730005</v>
      </c>
    </row>
    <row r="20" spans="1:9" ht="15" customHeight="1" x14ac:dyDescent="0.25">
      <c r="A20" s="7" t="s">
        <v>6</v>
      </c>
      <c r="B20" s="13">
        <v>8.4122057139919999E-3</v>
      </c>
      <c r="C20" s="13">
        <v>4.0581543851084464E-3</v>
      </c>
      <c r="D20" s="13">
        <v>2.0729141663168145</v>
      </c>
      <c r="E20" s="13">
        <v>4.2966724659066091E-2</v>
      </c>
      <c r="F20" s="13">
        <v>2.7609603901853318E-4</v>
      </c>
      <c r="G20" s="13">
        <v>1.6548315388965465E-2</v>
      </c>
      <c r="H20" s="13">
        <v>2.7609603901853318E-4</v>
      </c>
      <c r="I20" s="13">
        <v>1.6548315388965465E-2</v>
      </c>
    </row>
    <row r="21" spans="1:9" ht="15" customHeight="1" x14ac:dyDescent="0.25">
      <c r="A21" s="7" t="s">
        <v>7</v>
      </c>
      <c r="B21" s="13">
        <v>4.0558340967264064</v>
      </c>
      <c r="C21" s="13">
        <v>0.70186090618956165</v>
      </c>
      <c r="D21" s="13">
        <v>5.7786864333928136</v>
      </c>
      <c r="E21" s="13">
        <v>3.8512794502655159E-7</v>
      </c>
      <c r="F21" s="13">
        <v>2.6486877027180529</v>
      </c>
      <c r="G21" s="13">
        <v>5.4629804907347594</v>
      </c>
      <c r="H21" s="13">
        <v>2.6486877027180529</v>
      </c>
      <c r="I21" s="13">
        <v>5.4629804907347594</v>
      </c>
    </row>
    <row r="22" spans="1:9" ht="15" customHeight="1" thickBot="1" x14ac:dyDescent="0.3">
      <c r="A22" s="24" t="s">
        <v>8</v>
      </c>
      <c r="B22" s="28">
        <v>-0.93430369451085704</v>
      </c>
      <c r="C22" s="28">
        <v>1.7911051926256796</v>
      </c>
      <c r="D22" s="28">
        <v>-0.52163530001340119</v>
      </c>
      <c r="E22" s="28">
        <v>0.6040573236258997</v>
      </c>
      <c r="F22" s="28">
        <v>-4.525253398172163</v>
      </c>
      <c r="G22" s="28">
        <v>2.6566460091504491</v>
      </c>
      <c r="H22" s="28">
        <v>-4.525253398172163</v>
      </c>
      <c r="I22" s="28">
        <v>2.6566460091504491</v>
      </c>
    </row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P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6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6" ht="15" customHeight="1" thickBot="1" x14ac:dyDescent="0.3">
      <c r="K2" s="3" t="s">
        <v>77</v>
      </c>
      <c r="L2" s="59">
        <v>3.9403804115365828</v>
      </c>
      <c r="M2" s="60">
        <v>8.1418098235601366E-3</v>
      </c>
      <c r="N2" s="60">
        <v>-24.869896535084184</v>
      </c>
      <c r="O2" s="61">
        <v>10.060313468200672</v>
      </c>
      <c r="P2" s="66">
        <v>1102.1052409611243</v>
      </c>
    </row>
    <row r="3" spans="1:16" ht="15" customHeight="1" x14ac:dyDescent="0.25">
      <c r="A3" s="18" t="s">
        <v>28</v>
      </c>
      <c r="B3" s="19"/>
      <c r="D3" s="1" t="s">
        <v>68</v>
      </c>
      <c r="K3" s="20" t="s">
        <v>78</v>
      </c>
      <c r="L3" s="58">
        <v>0.6616271887444698</v>
      </c>
      <c r="M3" s="17">
        <v>3.9981896342509322E-3</v>
      </c>
      <c r="N3" s="17">
        <v>7.3445907628593723</v>
      </c>
      <c r="O3" s="57">
        <v>48.863871748461619</v>
      </c>
      <c r="P3" s="67">
        <v>210.96065620333795</v>
      </c>
    </row>
    <row r="4" spans="1:16" ht="15" customHeight="1" x14ac:dyDescent="0.25">
      <c r="A4" s="7" t="s">
        <v>30</v>
      </c>
      <c r="B4" s="13">
        <v>0.77124068690877767</v>
      </c>
      <c r="D4" s="1" t="s">
        <v>69</v>
      </c>
      <c r="K4" s="3" t="s">
        <v>31</v>
      </c>
      <c r="L4" s="58">
        <v>0.59481219714352307</v>
      </c>
      <c r="M4" s="17">
        <v>41.011633079718145</v>
      </c>
      <c r="N4" s="17" t="e">
        <v>#N/A</v>
      </c>
      <c r="O4" s="57" t="e">
        <v>#N/A</v>
      </c>
      <c r="P4" s="67" t="e">
        <v>#N/A</v>
      </c>
    </row>
    <row r="5" spans="1:16" ht="15" customHeight="1" x14ac:dyDescent="0.25">
      <c r="A5" s="7" t="s">
        <v>22</v>
      </c>
      <c r="B5" s="13">
        <v>0.59481219714352307</v>
      </c>
      <c r="D5" s="1" t="s">
        <v>70</v>
      </c>
      <c r="K5" s="20" t="s">
        <v>32</v>
      </c>
      <c r="L5" s="58">
        <v>20.184881314456646</v>
      </c>
      <c r="M5" s="21">
        <v>55</v>
      </c>
      <c r="N5" s="17" t="e">
        <v>#N/A</v>
      </c>
      <c r="O5" s="57" t="e">
        <v>#N/A</v>
      </c>
      <c r="P5" s="67" t="e">
        <v>#N/A</v>
      </c>
    </row>
    <row r="6" spans="1:16" ht="15" customHeight="1" thickBot="1" x14ac:dyDescent="0.3">
      <c r="A6" s="7" t="s">
        <v>33</v>
      </c>
      <c r="B6" s="13">
        <v>0.56534399329941576</v>
      </c>
      <c r="D6" s="1" t="s">
        <v>71</v>
      </c>
      <c r="K6" s="3" t="s">
        <v>34</v>
      </c>
      <c r="L6" s="62">
        <v>135800.17133013468</v>
      </c>
      <c r="M6" s="63">
        <v>92507.472632598729</v>
      </c>
      <c r="N6" s="64" t="e">
        <v>#N/A</v>
      </c>
      <c r="O6" s="65" t="e">
        <v>#N/A</v>
      </c>
      <c r="P6" s="68" t="e">
        <v>#N/A</v>
      </c>
    </row>
    <row r="7" spans="1:16" ht="15" customHeight="1" x14ac:dyDescent="0.25">
      <c r="A7" s="7" t="s">
        <v>35</v>
      </c>
      <c r="B7" s="13">
        <v>41.011633079718145</v>
      </c>
      <c r="K7" s="22"/>
      <c r="L7" s="23"/>
      <c r="M7" s="23"/>
      <c r="N7" s="14"/>
    </row>
    <row r="8" spans="1:16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6" ht="15" customHeight="1" x14ac:dyDescent="0.25">
      <c r="K9" s="26" t="s">
        <v>38</v>
      </c>
      <c r="L9" s="23">
        <v>2.0040447832891455</v>
      </c>
      <c r="M9" s="23"/>
      <c r="N9" s="14"/>
    </row>
    <row r="10" spans="1:16" ht="15" customHeight="1" thickBot="1" x14ac:dyDescent="0.3">
      <c r="A10" s="1" t="s">
        <v>39</v>
      </c>
      <c r="K10" s="22" t="s">
        <v>40</v>
      </c>
      <c r="L10" s="23">
        <v>422.77460254355429</v>
      </c>
      <c r="M10" s="23"/>
      <c r="N10" s="14"/>
    </row>
    <row r="11" spans="1:16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97.925387268814362</v>
      </c>
      <c r="M11" s="23"/>
      <c r="N11" s="14"/>
    </row>
    <row r="12" spans="1:16" ht="15" customHeight="1" x14ac:dyDescent="0.25">
      <c r="A12" s="7" t="s">
        <v>47</v>
      </c>
      <c r="B12" s="7">
        <v>4</v>
      </c>
      <c r="C12" s="13">
        <v>135800.17133013468</v>
      </c>
      <c r="D12" s="13">
        <v>33950.042832533669</v>
      </c>
      <c r="E12" s="13">
        <v>20.184881314456646</v>
      </c>
      <c r="F12" s="13">
        <v>2.8185974451746848E-10</v>
      </c>
      <c r="K12" s="22" t="s">
        <v>48</v>
      </c>
      <c r="L12" s="23">
        <v>14.718888803701971</v>
      </c>
    </row>
    <row r="13" spans="1:16" ht="15" customHeight="1" x14ac:dyDescent="0.25">
      <c r="A13" s="7" t="s">
        <v>49</v>
      </c>
      <c r="B13" s="7">
        <v>55</v>
      </c>
      <c r="C13" s="13">
        <v>92507.472632598729</v>
      </c>
      <c r="D13" s="13">
        <v>1681.9540478654314</v>
      </c>
      <c r="E13" s="13"/>
      <c r="F13" s="13"/>
      <c r="K13" s="22" t="s">
        <v>58</v>
      </c>
      <c r="L13" s="23">
        <v>8.0125510791213168E-3</v>
      </c>
    </row>
    <row r="14" spans="1:16" ht="15" customHeight="1" thickBot="1" x14ac:dyDescent="0.3">
      <c r="A14" s="24" t="s">
        <v>50</v>
      </c>
      <c r="B14" s="24">
        <v>59</v>
      </c>
      <c r="C14" s="28">
        <v>228307.64396273339</v>
      </c>
      <c r="D14" s="28"/>
      <c r="E14" s="28"/>
      <c r="F14" s="28"/>
      <c r="K14" s="22" t="s">
        <v>61</v>
      </c>
      <c r="L14" s="23">
        <v>1.3259305160856176</v>
      </c>
    </row>
    <row r="15" spans="1:16" ht="15" customHeight="1" thickBot="1" x14ac:dyDescent="0.3"/>
    <row r="16" spans="1:16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1102.1052409611243</v>
      </c>
      <c r="C17" s="13">
        <v>210.96065620333795</v>
      </c>
      <c r="D17" s="13">
        <v>5.224221714113563</v>
      </c>
      <c r="E17" s="13">
        <v>2.7719530899967285E-6</v>
      </c>
      <c r="F17" s="13">
        <v>679.33063841757007</v>
      </c>
      <c r="G17" s="13">
        <v>1524.8798435046785</v>
      </c>
      <c r="H17" s="13">
        <v>679.33063841757007</v>
      </c>
      <c r="I17" s="13">
        <v>1524.8798435046785</v>
      </c>
    </row>
    <row r="18" spans="1:9" ht="15" customHeight="1" x14ac:dyDescent="0.25">
      <c r="A18" s="7" t="s">
        <v>3</v>
      </c>
      <c r="B18" s="13">
        <v>10.060313468200672</v>
      </c>
      <c r="C18" s="13">
        <v>48.863871748461619</v>
      </c>
      <c r="D18" s="13">
        <v>0.20588449314840468</v>
      </c>
      <c r="E18" s="13">
        <v>0.83764133460924961</v>
      </c>
      <c r="F18" s="13">
        <v>-87.865073800613686</v>
      </c>
      <c r="G18" s="13">
        <v>107.98570073701504</v>
      </c>
      <c r="H18" s="13">
        <v>-87.865073800613686</v>
      </c>
      <c r="I18" s="13">
        <v>107.98570073701504</v>
      </c>
    </row>
    <row r="19" spans="1:9" ht="15" customHeight="1" x14ac:dyDescent="0.25">
      <c r="A19" s="7" t="s">
        <v>4</v>
      </c>
      <c r="B19" s="13">
        <v>-24.869896535084184</v>
      </c>
      <c r="C19" s="13">
        <v>7.3445907628593723</v>
      </c>
      <c r="D19" s="13">
        <v>-3.3861514328133806</v>
      </c>
      <c r="E19" s="13">
        <v>1.3145940971861149E-3</v>
      </c>
      <c r="F19" s="13">
        <v>-39.588785338786153</v>
      </c>
      <c r="G19" s="13">
        <v>-10.151007731382213</v>
      </c>
      <c r="H19" s="13">
        <v>-39.588785338786153</v>
      </c>
      <c r="I19" s="13">
        <v>-10.151007731382213</v>
      </c>
    </row>
    <row r="20" spans="1:9" ht="15" customHeight="1" x14ac:dyDescent="0.25">
      <c r="A20" s="7" t="s">
        <v>6</v>
      </c>
      <c r="B20" s="13">
        <v>8.1418098235601366E-3</v>
      </c>
      <c r="C20" s="13">
        <v>3.9981896342509322E-3</v>
      </c>
      <c r="D20" s="13">
        <v>2.0363741013713872</v>
      </c>
      <c r="E20" s="13">
        <v>4.653915837473311E-2</v>
      </c>
      <c r="F20" s="13">
        <v>1.2925874443881977E-4</v>
      </c>
      <c r="G20" s="13">
        <v>1.6154360902681453E-2</v>
      </c>
      <c r="H20" s="13">
        <v>1.2925874443881977E-4</v>
      </c>
      <c r="I20" s="13">
        <v>1.6154360902681453E-2</v>
      </c>
    </row>
    <row r="21" spans="1:9" ht="15" customHeight="1" thickBot="1" x14ac:dyDescent="0.3">
      <c r="A21" s="24" t="s">
        <v>7</v>
      </c>
      <c r="B21" s="28">
        <v>3.9403804115365828</v>
      </c>
      <c r="C21" s="28">
        <v>0.6616271887444698</v>
      </c>
      <c r="D21" s="28">
        <v>5.955590215411199</v>
      </c>
      <c r="E21" s="28">
        <v>1.8976080508250705E-7</v>
      </c>
      <c r="F21" s="28">
        <v>2.6144498954509654</v>
      </c>
      <c r="G21" s="28">
        <v>5.2663109276222002</v>
      </c>
      <c r="H21" s="28">
        <v>2.6144498954509654</v>
      </c>
      <c r="I21" s="28">
        <v>5.2663109276222002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O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5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5" ht="15" customHeight="1" thickBot="1" x14ac:dyDescent="0.3">
      <c r="K2" s="3" t="s">
        <v>74</v>
      </c>
      <c r="L2" s="59">
        <v>9.7246118113268592E-3</v>
      </c>
      <c r="M2" s="60">
        <v>-25.970749241744571</v>
      </c>
      <c r="N2" s="60">
        <v>119.48554252787022</v>
      </c>
      <c r="O2" s="66">
        <v>797.74980054258867</v>
      </c>
    </row>
    <row r="3" spans="1:15" ht="15" customHeight="1" x14ac:dyDescent="0.25">
      <c r="A3" s="18" t="s">
        <v>28</v>
      </c>
      <c r="B3" s="19"/>
      <c r="D3" s="1" t="s">
        <v>68</v>
      </c>
      <c r="K3" s="20" t="s">
        <v>75</v>
      </c>
      <c r="L3" s="58">
        <v>5.0705819551716911E-3</v>
      </c>
      <c r="M3" s="17">
        <v>9.3322428522673277</v>
      </c>
      <c r="N3" s="17">
        <v>57.54964003685815</v>
      </c>
      <c r="O3" s="67">
        <v>260.15101009408187</v>
      </c>
    </row>
    <row r="4" spans="1:15" ht="15" customHeight="1" x14ac:dyDescent="0.25">
      <c r="A4" s="7" t="s">
        <v>30</v>
      </c>
      <c r="B4" s="13">
        <v>0.57750312794828684</v>
      </c>
      <c r="D4" s="1" t="s">
        <v>69</v>
      </c>
      <c r="K4" s="3" t="s">
        <v>31</v>
      </c>
      <c r="L4" s="58">
        <v>0.3335098627900554</v>
      </c>
      <c r="M4" s="17">
        <v>52.127041404150539</v>
      </c>
      <c r="N4" s="17" t="e">
        <v>#N/A</v>
      </c>
      <c r="O4" s="67" t="e">
        <v>#N/A</v>
      </c>
    </row>
    <row r="5" spans="1:15" ht="15" customHeight="1" x14ac:dyDescent="0.25">
      <c r="A5" s="7" t="s">
        <v>22</v>
      </c>
      <c r="B5" s="13">
        <v>0.3335098627900554</v>
      </c>
      <c r="D5" s="1" t="s">
        <v>70</v>
      </c>
      <c r="K5" s="20" t="s">
        <v>32</v>
      </c>
      <c r="L5" s="58">
        <v>9.3407495342825477</v>
      </c>
      <c r="M5" s="21">
        <v>56</v>
      </c>
      <c r="N5" s="17" t="e">
        <v>#N/A</v>
      </c>
      <c r="O5" s="67" t="e">
        <v>#N/A</v>
      </c>
    </row>
    <row r="6" spans="1:15" ht="15" customHeight="1" thickBot="1" x14ac:dyDescent="0.3">
      <c r="A6" s="7" t="s">
        <v>33</v>
      </c>
      <c r="B6" s="13">
        <v>0.29780503401095115</v>
      </c>
      <c r="D6" s="1" t="s">
        <v>71</v>
      </c>
      <c r="K6" s="3" t="s">
        <v>34</v>
      </c>
      <c r="L6" s="62">
        <v>76142.851011932042</v>
      </c>
      <c r="M6" s="63">
        <v>152164.79295080138</v>
      </c>
      <c r="N6" s="64" t="e">
        <v>#N/A</v>
      </c>
      <c r="O6" s="68" t="e">
        <v>#N/A</v>
      </c>
    </row>
    <row r="7" spans="1:15" ht="15" customHeight="1" x14ac:dyDescent="0.25">
      <c r="A7" s="7" t="s">
        <v>35</v>
      </c>
      <c r="B7" s="13">
        <v>52.127041404150539</v>
      </c>
      <c r="K7" s="22"/>
      <c r="L7" s="23"/>
      <c r="M7" s="23"/>
      <c r="N7" s="14"/>
    </row>
    <row r="8" spans="1:15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5" ht="15" customHeight="1" x14ac:dyDescent="0.25">
      <c r="K9" s="26" t="s">
        <v>38</v>
      </c>
      <c r="L9" s="23">
        <v>2.0032407188478727</v>
      </c>
      <c r="M9" s="23"/>
      <c r="N9" s="14"/>
    </row>
    <row r="10" spans="1:15" ht="15" customHeight="1" thickBot="1" x14ac:dyDescent="0.3">
      <c r="A10" s="1" t="s">
        <v>39</v>
      </c>
      <c r="K10" s="22" t="s">
        <v>40</v>
      </c>
      <c r="L10" s="23">
        <v>521.1450964698688</v>
      </c>
      <c r="M10" s="23"/>
      <c r="N10" s="14"/>
    </row>
    <row r="11" spans="1:15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115.28578227687204</v>
      </c>
      <c r="M11" s="23"/>
      <c r="N11" s="14"/>
    </row>
    <row r="12" spans="1:15" ht="15" customHeight="1" x14ac:dyDescent="0.25">
      <c r="A12" s="7" t="s">
        <v>47</v>
      </c>
      <c r="B12" s="7">
        <v>3</v>
      </c>
      <c r="C12" s="13">
        <v>76142.851011932042</v>
      </c>
      <c r="D12" s="13">
        <v>25380.950337310682</v>
      </c>
      <c r="E12" s="13">
        <v>9.3407495342825477</v>
      </c>
      <c r="F12" s="13">
        <v>4.2056311092917952E-5</v>
      </c>
      <c r="K12" s="22" t="s">
        <v>48</v>
      </c>
      <c r="L12" s="23">
        <v>18.694728879838923</v>
      </c>
    </row>
    <row r="13" spans="1:15" ht="15" customHeight="1" x14ac:dyDescent="0.25">
      <c r="A13" s="7" t="s">
        <v>49</v>
      </c>
      <c r="B13" s="7">
        <v>56</v>
      </c>
      <c r="C13" s="13">
        <v>152164.79295080138</v>
      </c>
      <c r="D13" s="13">
        <v>2717.2284455500244</v>
      </c>
      <c r="E13" s="13"/>
      <c r="F13" s="13"/>
      <c r="K13" s="22" t="s">
        <v>58</v>
      </c>
      <c r="L13" s="23">
        <v>1.015759624085519E-2</v>
      </c>
    </row>
    <row r="14" spans="1:15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</row>
    <row r="15" spans="1:15" ht="15" customHeight="1" thickBot="1" x14ac:dyDescent="0.3"/>
    <row r="16" spans="1:15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797.74980054258867</v>
      </c>
      <c r="C17" s="13">
        <v>260.15101009408187</v>
      </c>
      <c r="D17" s="13">
        <v>3.0664874230320605</v>
      </c>
      <c r="E17" s="13">
        <v>3.3319387766577785E-3</v>
      </c>
      <c r="F17" s="13">
        <v>276.60470407271987</v>
      </c>
      <c r="G17" s="13">
        <v>1318.8948970124575</v>
      </c>
      <c r="H17" s="13">
        <v>276.60470407271987</v>
      </c>
      <c r="I17" s="13">
        <v>1318.8948970124575</v>
      </c>
    </row>
    <row r="18" spans="1:9" ht="15" customHeight="1" x14ac:dyDescent="0.25">
      <c r="A18" s="7" t="s">
        <v>3</v>
      </c>
      <c r="B18" s="13">
        <v>119.48554252787022</v>
      </c>
      <c r="C18" s="13">
        <v>57.54964003685815</v>
      </c>
      <c r="D18" s="13">
        <v>2.0762170267502058</v>
      </c>
      <c r="E18" s="13">
        <v>4.2476005989988713E-2</v>
      </c>
      <c r="F18" s="13">
        <v>4.1997602509981817</v>
      </c>
      <c r="G18" s="13">
        <v>234.77132480474228</v>
      </c>
      <c r="H18" s="13">
        <v>4.1997602509981817</v>
      </c>
      <c r="I18" s="13">
        <v>234.77132480474228</v>
      </c>
    </row>
    <row r="19" spans="1:9" ht="15" customHeight="1" x14ac:dyDescent="0.25">
      <c r="A19" s="7" t="s">
        <v>4</v>
      </c>
      <c r="B19" s="13">
        <v>-25.970749241744571</v>
      </c>
      <c r="C19" s="13">
        <v>9.3322428522673277</v>
      </c>
      <c r="D19" s="13">
        <v>-2.7829054229375108</v>
      </c>
      <c r="E19" s="13">
        <v>7.3309859859873898E-3</v>
      </c>
      <c r="F19" s="13">
        <v>-44.66547812158349</v>
      </c>
      <c r="G19" s="13">
        <v>-7.2760203619056476</v>
      </c>
      <c r="H19" s="13">
        <v>-44.66547812158349</v>
      </c>
      <c r="I19" s="13">
        <v>-7.2760203619056476</v>
      </c>
    </row>
    <row r="20" spans="1:9" ht="15" customHeight="1" thickBot="1" x14ac:dyDescent="0.3">
      <c r="A20" s="24" t="s">
        <v>6</v>
      </c>
      <c r="B20" s="28">
        <v>9.7246118113268592E-3</v>
      </c>
      <c r="C20" s="28">
        <v>5.0705819551716911E-3</v>
      </c>
      <c r="D20" s="28">
        <v>1.9178492522753399</v>
      </c>
      <c r="E20" s="28">
        <v>6.0235096578816517E-2</v>
      </c>
      <c r="F20" s="28">
        <v>-4.3298442952833041E-4</v>
      </c>
      <c r="G20" s="28">
        <v>1.9882208052182049E-2</v>
      </c>
      <c r="H20" s="28">
        <v>-4.3298442952833041E-4</v>
      </c>
      <c r="I20" s="28">
        <v>1.9882208052182049E-2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P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6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6" ht="15" customHeight="1" thickBot="1" x14ac:dyDescent="0.3">
      <c r="K2" s="3" t="s">
        <v>77</v>
      </c>
      <c r="L2" s="59">
        <v>4.1081756980922077E-2</v>
      </c>
      <c r="M2" s="60">
        <v>-2.215924636703118</v>
      </c>
      <c r="N2" s="60">
        <v>-26.726684489655888</v>
      </c>
      <c r="O2" s="61">
        <v>74.606822878603964</v>
      </c>
      <c r="P2" s="66">
        <v>1167.9276578791701</v>
      </c>
    </row>
    <row r="3" spans="1:16" ht="15" customHeight="1" x14ac:dyDescent="0.25">
      <c r="A3" s="18" t="s">
        <v>28</v>
      </c>
      <c r="B3" s="19"/>
      <c r="D3" s="1" t="s">
        <v>68</v>
      </c>
      <c r="K3" s="20" t="s">
        <v>78</v>
      </c>
      <c r="L3" s="58">
        <v>8.5384343514147573E-2</v>
      </c>
      <c r="M3" s="17">
        <v>1.7226681441353457</v>
      </c>
      <c r="N3" s="17">
        <v>10.138738996540088</v>
      </c>
      <c r="O3" s="57">
        <v>59.945841885717961</v>
      </c>
      <c r="P3" s="67">
        <v>273.88127938643891</v>
      </c>
    </row>
    <row r="4" spans="1:16" ht="15" customHeight="1" x14ac:dyDescent="0.25">
      <c r="A4" s="7" t="s">
        <v>30</v>
      </c>
      <c r="B4" s="13">
        <v>0.55762445971887609</v>
      </c>
      <c r="D4" s="1" t="s">
        <v>69</v>
      </c>
      <c r="K4" s="3" t="s">
        <v>31</v>
      </c>
      <c r="L4" s="58">
        <v>0.31094503807676849</v>
      </c>
      <c r="M4" s="17">
        <v>53.481775131606362</v>
      </c>
      <c r="N4" s="17" t="e">
        <v>#N/A</v>
      </c>
      <c r="O4" s="57" t="e">
        <v>#N/A</v>
      </c>
      <c r="P4" s="67" t="e">
        <v>#N/A</v>
      </c>
    </row>
    <row r="5" spans="1:16" ht="15" customHeight="1" x14ac:dyDescent="0.25">
      <c r="A5" s="7" t="s">
        <v>22</v>
      </c>
      <c r="B5" s="13">
        <v>0.31094503807676849</v>
      </c>
      <c r="D5" s="1" t="s">
        <v>70</v>
      </c>
      <c r="K5" s="20" t="s">
        <v>32</v>
      </c>
      <c r="L5" s="58">
        <v>6.204866824588521</v>
      </c>
      <c r="M5" s="21">
        <v>55</v>
      </c>
      <c r="N5" s="17" t="e">
        <v>#N/A</v>
      </c>
      <c r="O5" s="57" t="e">
        <v>#N/A</v>
      </c>
      <c r="P5" s="67" t="e">
        <v>#N/A</v>
      </c>
    </row>
    <row r="6" spans="1:16" ht="15" customHeight="1" thickBot="1" x14ac:dyDescent="0.3">
      <c r="A6" s="7" t="s">
        <v>33</v>
      </c>
      <c r="B6" s="13">
        <v>0.26083194993689707</v>
      </c>
      <c r="D6" s="1" t="s">
        <v>71</v>
      </c>
      <c r="K6" s="3" t="s">
        <v>34</v>
      </c>
      <c r="L6" s="62">
        <v>70991.12904520944</v>
      </c>
      <c r="M6" s="63">
        <v>157316.51491752398</v>
      </c>
      <c r="N6" s="64" t="e">
        <v>#N/A</v>
      </c>
      <c r="O6" s="65" t="e">
        <v>#N/A</v>
      </c>
      <c r="P6" s="68" t="e">
        <v>#N/A</v>
      </c>
    </row>
    <row r="7" spans="1:16" ht="15" customHeight="1" x14ac:dyDescent="0.25">
      <c r="A7" s="7" t="s">
        <v>35</v>
      </c>
      <c r="B7" s="13">
        <v>53.481775131606362</v>
      </c>
      <c r="K7" s="22"/>
      <c r="L7" s="23"/>
      <c r="M7" s="23"/>
      <c r="N7" s="14"/>
    </row>
    <row r="8" spans="1:16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6" ht="15" customHeight="1" x14ac:dyDescent="0.25">
      <c r="K9" s="26" t="s">
        <v>38</v>
      </c>
      <c r="L9" s="23">
        <v>2.0040447832891455</v>
      </c>
      <c r="M9" s="23"/>
      <c r="N9" s="14"/>
    </row>
    <row r="10" spans="1:16" ht="15" customHeight="1" thickBot="1" x14ac:dyDescent="0.3">
      <c r="A10" s="1" t="s">
        <v>39</v>
      </c>
      <c r="K10" s="22" t="s">
        <v>40</v>
      </c>
      <c r="L10" s="23">
        <v>548.87034919494988</v>
      </c>
      <c r="M10" s="23"/>
      <c r="N10" s="14"/>
    </row>
    <row r="11" spans="1:16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120.13415171094903</v>
      </c>
      <c r="M11" s="23"/>
      <c r="N11" s="14"/>
    </row>
    <row r="12" spans="1:16" ht="15" customHeight="1" x14ac:dyDescent="0.25">
      <c r="A12" s="7" t="s">
        <v>47</v>
      </c>
      <c r="B12" s="7">
        <v>4</v>
      </c>
      <c r="C12" s="13">
        <v>70991.12904520944</v>
      </c>
      <c r="D12" s="13">
        <v>17747.78226130236</v>
      </c>
      <c r="E12" s="13">
        <v>6.204866824588521</v>
      </c>
      <c r="F12" s="13">
        <v>3.4043138879762136E-4</v>
      </c>
      <c r="K12" s="22" t="s">
        <v>48</v>
      </c>
      <c r="L12" s="23">
        <v>20.31848699514639</v>
      </c>
    </row>
    <row r="13" spans="1:16" ht="15" customHeight="1" x14ac:dyDescent="0.25">
      <c r="A13" s="7" t="s">
        <v>49</v>
      </c>
      <c r="B13" s="7">
        <v>55</v>
      </c>
      <c r="C13" s="13">
        <v>157316.51491752398</v>
      </c>
      <c r="D13" s="13">
        <v>2860.3002712277089</v>
      </c>
      <c r="E13" s="13"/>
      <c r="F13" s="13"/>
      <c r="K13" s="22" t="s">
        <v>58</v>
      </c>
      <c r="L13" s="23">
        <v>3.4523041075928336</v>
      </c>
    </row>
    <row r="14" spans="1:16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  <c r="K14" s="22" t="s">
        <v>61</v>
      </c>
      <c r="L14" s="23">
        <v>0.17111404819409584</v>
      </c>
    </row>
    <row r="15" spans="1:16" ht="15" customHeight="1" thickBot="1" x14ac:dyDescent="0.3"/>
    <row r="16" spans="1:16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1167.9276578791701</v>
      </c>
      <c r="C17" s="13">
        <v>273.88127938643891</v>
      </c>
      <c r="D17" s="13">
        <v>4.2643573905292609</v>
      </c>
      <c r="E17" s="13">
        <v>7.9414372813200717E-5</v>
      </c>
      <c r="F17" s="13">
        <v>619.05730868422017</v>
      </c>
      <c r="G17" s="13">
        <v>1716.7980070741201</v>
      </c>
      <c r="H17" s="13">
        <v>619.05730868422017</v>
      </c>
      <c r="I17" s="13">
        <v>1716.7980070741201</v>
      </c>
    </row>
    <row r="18" spans="1:9" ht="15" customHeight="1" x14ac:dyDescent="0.25">
      <c r="A18" s="7" t="s">
        <v>3</v>
      </c>
      <c r="B18" s="13">
        <v>74.606822878603964</v>
      </c>
      <c r="C18" s="13">
        <v>59.945841885717961</v>
      </c>
      <c r="D18" s="13">
        <v>1.2445704411130969</v>
      </c>
      <c r="E18" s="13">
        <v>0.21856712089230121</v>
      </c>
      <c r="F18" s="13">
        <v>-45.527328832345063</v>
      </c>
      <c r="G18" s="13">
        <v>194.74097458955299</v>
      </c>
      <c r="H18" s="13">
        <v>-45.527328832345063</v>
      </c>
      <c r="I18" s="13">
        <v>194.74097458955299</v>
      </c>
    </row>
    <row r="19" spans="1:9" ht="15" customHeight="1" x14ac:dyDescent="0.25">
      <c r="A19" s="7" t="s">
        <v>4</v>
      </c>
      <c r="B19" s="13">
        <v>-26.726684489655888</v>
      </c>
      <c r="C19" s="13">
        <v>10.138738996540088</v>
      </c>
      <c r="D19" s="13">
        <v>-2.6360955241846691</v>
      </c>
      <c r="E19" s="13">
        <v>1.0877762237559806E-2</v>
      </c>
      <c r="F19" s="13">
        <v>-47.045171484802282</v>
      </c>
      <c r="G19" s="13">
        <v>-6.4081974945094977</v>
      </c>
      <c r="H19" s="13">
        <v>-47.045171484802282</v>
      </c>
      <c r="I19" s="13">
        <v>-6.4081974945094977</v>
      </c>
    </row>
    <row r="20" spans="1:9" ht="15" customHeight="1" x14ac:dyDescent="0.25">
      <c r="A20" s="7" t="s">
        <v>5</v>
      </c>
      <c r="B20" s="13">
        <v>-2.215924636703118</v>
      </c>
      <c r="C20" s="13">
        <v>1.7226681441353457</v>
      </c>
      <c r="D20" s="13">
        <v>-1.2863328576934654</v>
      </c>
      <c r="E20" s="13">
        <v>0.20371552616207489</v>
      </c>
      <c r="F20" s="13">
        <v>-5.668228744295952</v>
      </c>
      <c r="G20" s="13">
        <v>1.2363794708897156</v>
      </c>
      <c r="H20" s="13">
        <v>-5.668228744295952</v>
      </c>
      <c r="I20" s="13">
        <v>1.2363794708897156</v>
      </c>
    </row>
    <row r="21" spans="1:9" ht="15" customHeight="1" thickBot="1" x14ac:dyDescent="0.3">
      <c r="A21" s="24" t="s">
        <v>9</v>
      </c>
      <c r="B21" s="28">
        <v>4.1081756980922077E-2</v>
      </c>
      <c r="C21" s="28">
        <v>8.5384343514147573E-2</v>
      </c>
      <c r="D21" s="28">
        <v>0.48113922635143436</v>
      </c>
      <c r="E21" s="28">
        <v>0.63232622210104916</v>
      </c>
      <c r="F21" s="28">
        <v>-0.13003229121317378</v>
      </c>
      <c r="G21" s="28">
        <v>0.2121958051750179</v>
      </c>
      <c r="H21" s="28">
        <v>-0.13003229121317378</v>
      </c>
      <c r="I21" s="28">
        <v>0.2121958051750179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Q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7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7" ht="15" customHeight="1" thickBot="1" x14ac:dyDescent="0.3">
      <c r="K2" s="3" t="s">
        <v>80</v>
      </c>
      <c r="L2" s="59">
        <v>4.5186801489374741E-2</v>
      </c>
      <c r="M2" s="60">
        <v>2.572652669665374</v>
      </c>
      <c r="N2" s="60">
        <v>-1.9392905815359973</v>
      </c>
      <c r="O2" s="61">
        <v>-36.475472872124932</v>
      </c>
      <c r="P2" s="61">
        <v>93.29229855675041</v>
      </c>
      <c r="Q2" s="66">
        <v>1072.8396587880286</v>
      </c>
    </row>
    <row r="3" spans="1:17" ht="15" customHeight="1" x14ac:dyDescent="0.25">
      <c r="A3" s="18" t="s">
        <v>28</v>
      </c>
      <c r="B3" s="19"/>
      <c r="D3" s="1" t="s">
        <v>68</v>
      </c>
      <c r="K3" s="20" t="s">
        <v>81</v>
      </c>
      <c r="L3" s="58">
        <v>8.517150481603139E-2</v>
      </c>
      <c r="M3" s="17">
        <v>2.1986326013655164</v>
      </c>
      <c r="N3" s="17">
        <v>1.7331162779783473</v>
      </c>
      <c r="O3" s="57">
        <v>13.096649031652175</v>
      </c>
      <c r="P3" s="57">
        <v>61.842955564966545</v>
      </c>
      <c r="Q3" s="67">
        <v>284.8063105582425</v>
      </c>
    </row>
    <row r="4" spans="1:17" ht="15" customHeight="1" x14ac:dyDescent="0.25">
      <c r="A4" s="7" t="s">
        <v>30</v>
      </c>
      <c r="B4" s="13">
        <v>0.57269886398523306</v>
      </c>
      <c r="D4" s="1" t="s">
        <v>69</v>
      </c>
      <c r="K4" s="3" t="s">
        <v>31</v>
      </c>
      <c r="L4" s="58">
        <v>0.32798398880997653</v>
      </c>
      <c r="M4" s="17">
        <v>53.303184572369375</v>
      </c>
      <c r="N4" s="17" t="e">
        <v>#N/A</v>
      </c>
      <c r="O4" s="57" t="e">
        <v>#N/A</v>
      </c>
      <c r="P4" s="57" t="e">
        <v>#N/A</v>
      </c>
      <c r="Q4" s="67" t="e">
        <v>#N/A</v>
      </c>
    </row>
    <row r="5" spans="1:17" ht="15" customHeight="1" x14ac:dyDescent="0.25">
      <c r="A5" s="7" t="s">
        <v>22</v>
      </c>
      <c r="B5" s="13">
        <v>0.32798398880997653</v>
      </c>
      <c r="D5" s="1" t="s">
        <v>70</v>
      </c>
      <c r="K5" s="20" t="s">
        <v>32</v>
      </c>
      <c r="L5" s="58">
        <v>5.2710456598721196</v>
      </c>
      <c r="M5" s="21">
        <v>54</v>
      </c>
      <c r="N5" s="17" t="e">
        <v>#N/A</v>
      </c>
      <c r="O5" s="57" t="e">
        <v>#N/A</v>
      </c>
      <c r="P5" s="57" t="e">
        <v>#N/A</v>
      </c>
      <c r="Q5" s="67" t="e">
        <v>#N/A</v>
      </c>
    </row>
    <row r="6" spans="1:17" ht="15" customHeight="1" thickBot="1" x14ac:dyDescent="0.3">
      <c r="A6" s="7" t="s">
        <v>33</v>
      </c>
      <c r="B6" s="13">
        <v>0.26576028407015961</v>
      </c>
      <c r="D6" s="1" t="s">
        <v>71</v>
      </c>
      <c r="K6" s="3" t="s">
        <v>34</v>
      </c>
      <c r="L6" s="62">
        <v>74881.251742705266</v>
      </c>
      <c r="M6" s="63">
        <v>153426.39222002815</v>
      </c>
      <c r="N6" s="64" t="e">
        <v>#N/A</v>
      </c>
      <c r="O6" s="65" t="e">
        <v>#N/A</v>
      </c>
      <c r="P6" s="65" t="e">
        <v>#N/A</v>
      </c>
      <c r="Q6" s="68" t="e">
        <v>#N/A</v>
      </c>
    </row>
    <row r="7" spans="1:17" ht="15" customHeight="1" x14ac:dyDescent="0.25">
      <c r="A7" s="7" t="s">
        <v>35</v>
      </c>
      <c r="B7" s="13">
        <v>53.303184572369375</v>
      </c>
      <c r="K7" s="22"/>
      <c r="L7" s="23"/>
      <c r="M7" s="23"/>
      <c r="N7" s="14"/>
    </row>
    <row r="8" spans="1:17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7" ht="15" customHeight="1" x14ac:dyDescent="0.25">
      <c r="K9" s="26" t="s">
        <v>38</v>
      </c>
      <c r="L9" s="23">
        <v>2.0048792881880577</v>
      </c>
      <c r="M9" s="23"/>
      <c r="N9" s="14"/>
    </row>
    <row r="10" spans="1:17" ht="15" customHeight="1" thickBot="1" x14ac:dyDescent="0.3">
      <c r="A10" s="1" t="s">
        <v>39</v>
      </c>
      <c r="K10" s="22" t="s">
        <v>40</v>
      </c>
      <c r="L10" s="23">
        <v>571.00227318347618</v>
      </c>
      <c r="M10" s="23"/>
      <c r="N10" s="14"/>
    </row>
    <row r="11" spans="1:17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123.98766073253582</v>
      </c>
      <c r="M11" s="23"/>
      <c r="N11" s="14"/>
    </row>
    <row r="12" spans="1:17" ht="15" customHeight="1" x14ac:dyDescent="0.25">
      <c r="A12" s="7" t="s">
        <v>47</v>
      </c>
      <c r="B12" s="7">
        <v>5</v>
      </c>
      <c r="C12" s="13">
        <v>74881.251742705266</v>
      </c>
      <c r="D12" s="13">
        <v>14976.250348541053</v>
      </c>
      <c r="E12" s="13">
        <v>5.2710456598721196</v>
      </c>
      <c r="F12" s="13">
        <v>5.1591237230661337E-4</v>
      </c>
      <c r="K12" s="22" t="s">
        <v>48</v>
      </c>
      <c r="L12" s="23">
        <v>26.257200388227627</v>
      </c>
    </row>
    <row r="13" spans="1:17" ht="15" customHeight="1" x14ac:dyDescent="0.25">
      <c r="A13" s="7" t="s">
        <v>49</v>
      </c>
      <c r="B13" s="7">
        <v>54</v>
      </c>
      <c r="C13" s="13">
        <v>153426.39222002815</v>
      </c>
      <c r="D13" s="13">
        <v>2841.2294855560767</v>
      </c>
      <c r="E13" s="13"/>
      <c r="F13" s="13"/>
      <c r="K13" s="22" t="s">
        <v>58</v>
      </c>
      <c r="L13" s="23">
        <v>3.4746889297403651</v>
      </c>
    </row>
    <row r="14" spans="1:17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  <c r="K14" s="22" t="s">
        <v>61</v>
      </c>
      <c r="L14" s="23">
        <v>4.4079929648127543</v>
      </c>
    </row>
    <row r="15" spans="1:17" ht="15" customHeight="1" thickBot="1" x14ac:dyDescent="0.3">
      <c r="K15" s="22" t="s">
        <v>62</v>
      </c>
      <c r="L15" s="23">
        <v>0.17075858594947074</v>
      </c>
    </row>
    <row r="16" spans="1:17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1072.8396587880286</v>
      </c>
      <c r="C17" s="13">
        <v>284.8063105582425</v>
      </c>
      <c r="D17" s="13">
        <v>3.7669097172923576</v>
      </c>
      <c r="E17" s="13">
        <v>4.1027734877862698E-4</v>
      </c>
      <c r="F17" s="13">
        <v>501.83738560455242</v>
      </c>
      <c r="G17" s="13">
        <v>1643.8419319715049</v>
      </c>
      <c r="H17" s="13">
        <v>501.83738560455242</v>
      </c>
      <c r="I17" s="13">
        <v>1643.8419319715049</v>
      </c>
    </row>
    <row r="18" spans="1:9" ht="15" customHeight="1" x14ac:dyDescent="0.25">
      <c r="A18" s="7" t="s">
        <v>3</v>
      </c>
      <c r="B18" s="13">
        <v>93.29229855675041</v>
      </c>
      <c r="C18" s="13">
        <v>61.842955564966545</v>
      </c>
      <c r="D18" s="13">
        <v>1.5085355753857215</v>
      </c>
      <c r="E18" s="13">
        <v>0.13724649132329622</v>
      </c>
      <c r="F18" s="13">
        <v>-30.695362175785405</v>
      </c>
      <c r="G18" s="13">
        <v>217.27995928928624</v>
      </c>
      <c r="H18" s="13">
        <v>-30.695362175785405</v>
      </c>
      <c r="I18" s="13">
        <v>217.27995928928624</v>
      </c>
    </row>
    <row r="19" spans="1:9" ht="15" customHeight="1" x14ac:dyDescent="0.25">
      <c r="A19" s="7" t="s">
        <v>4</v>
      </c>
      <c r="B19" s="13">
        <v>-36.475472872124932</v>
      </c>
      <c r="C19" s="13">
        <v>13.096649031652175</v>
      </c>
      <c r="D19" s="13">
        <v>-2.7850996681647704</v>
      </c>
      <c r="E19" s="13">
        <v>7.3646004201571216E-3</v>
      </c>
      <c r="F19" s="13">
        <v>-62.732673260352556</v>
      </c>
      <c r="G19" s="13">
        <v>-10.218272483897305</v>
      </c>
      <c r="H19" s="13">
        <v>-62.732673260352556</v>
      </c>
      <c r="I19" s="13">
        <v>-10.218272483897305</v>
      </c>
    </row>
    <row r="20" spans="1:9" ht="15" customHeight="1" x14ac:dyDescent="0.25">
      <c r="A20" s="7" t="s">
        <v>5</v>
      </c>
      <c r="B20" s="13">
        <v>-1.9392905815359973</v>
      </c>
      <c r="C20" s="13">
        <v>1.7331162779783473</v>
      </c>
      <c r="D20" s="13">
        <v>-1.1189616104686</v>
      </c>
      <c r="E20" s="13">
        <v>0.26810937447815353</v>
      </c>
      <c r="F20" s="13">
        <v>-5.4139795112763629</v>
      </c>
      <c r="G20" s="13">
        <v>1.5353983482043678</v>
      </c>
      <c r="H20" s="13">
        <v>-5.4139795112763629</v>
      </c>
      <c r="I20" s="13">
        <v>1.5353983482043678</v>
      </c>
    </row>
    <row r="21" spans="1:9" ht="15" customHeight="1" x14ac:dyDescent="0.25">
      <c r="A21" s="7" t="s">
        <v>8</v>
      </c>
      <c r="B21" s="13">
        <v>2.572652669665374</v>
      </c>
      <c r="C21" s="13">
        <v>2.1986326013655164</v>
      </c>
      <c r="D21" s="13">
        <v>1.1701148559643675</v>
      </c>
      <c r="E21" s="13">
        <v>0.2470931853491414</v>
      </c>
      <c r="F21" s="13">
        <v>-1.8353402951473803</v>
      </c>
      <c r="G21" s="13">
        <v>6.9806456344781278</v>
      </c>
      <c r="H21" s="13">
        <v>-1.8353402951473803</v>
      </c>
      <c r="I21" s="13">
        <v>6.9806456344781278</v>
      </c>
    </row>
    <row r="22" spans="1:9" ht="15" customHeight="1" thickBot="1" x14ac:dyDescent="0.3">
      <c r="A22" s="24" t="s">
        <v>9</v>
      </c>
      <c r="B22" s="28">
        <v>4.5186801489374741E-2</v>
      </c>
      <c r="C22" s="28">
        <v>8.517150481603139E-2</v>
      </c>
      <c r="D22" s="28">
        <v>0.53053895885692348</v>
      </c>
      <c r="E22" s="28">
        <v>0.59791346689057157</v>
      </c>
      <c r="F22" s="28">
        <v>-0.12557178446009601</v>
      </c>
      <c r="G22" s="28">
        <v>0.21594538743884548</v>
      </c>
      <c r="H22" s="28">
        <v>-0.12557178446009601</v>
      </c>
      <c r="I22" s="28">
        <v>0.21594538743884548</v>
      </c>
    </row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P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6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6" ht="15" customHeight="1" thickBot="1" x14ac:dyDescent="0.3">
      <c r="K2" s="3" t="s">
        <v>77</v>
      </c>
      <c r="L2" s="59">
        <v>2.5246058107492191</v>
      </c>
      <c r="M2" s="60">
        <v>-1.7391103114180364</v>
      </c>
      <c r="N2" s="60">
        <v>-36.09436198481842</v>
      </c>
      <c r="O2" s="61">
        <v>84.730873533429929</v>
      </c>
      <c r="P2" s="66">
        <v>1084.3221055904332</v>
      </c>
    </row>
    <row r="3" spans="1:16" ht="15" customHeight="1" x14ac:dyDescent="0.25">
      <c r="A3" s="18" t="s">
        <v>28</v>
      </c>
      <c r="B3" s="19"/>
      <c r="D3" s="1" t="s">
        <v>68</v>
      </c>
      <c r="K3" s="20" t="s">
        <v>78</v>
      </c>
      <c r="L3" s="58">
        <v>2.1823700414347535</v>
      </c>
      <c r="M3" s="17">
        <v>1.6804596641657978</v>
      </c>
      <c r="N3" s="17">
        <v>12.991233308020243</v>
      </c>
      <c r="O3" s="57">
        <v>59.309179130850382</v>
      </c>
      <c r="P3" s="67">
        <v>282.12167805691001</v>
      </c>
    </row>
    <row r="4" spans="1:16" ht="15" customHeight="1" x14ac:dyDescent="0.25">
      <c r="A4" s="7" t="s">
        <v>30</v>
      </c>
      <c r="B4" s="13">
        <v>0.56963246732189488</v>
      </c>
      <c r="D4" s="1" t="s">
        <v>69</v>
      </c>
      <c r="K4" s="3" t="s">
        <v>31</v>
      </c>
      <c r="L4" s="58">
        <v>0.32448114782722964</v>
      </c>
      <c r="M4" s="17">
        <v>52.953859433897769</v>
      </c>
      <c r="N4" s="17" t="e">
        <v>#N/A</v>
      </c>
      <c r="O4" s="57" t="e">
        <v>#N/A</v>
      </c>
      <c r="P4" s="67" t="e">
        <v>#N/A</v>
      </c>
    </row>
    <row r="5" spans="1:16" ht="15" customHeight="1" x14ac:dyDescent="0.25">
      <c r="A5" s="7" t="s">
        <v>22</v>
      </c>
      <c r="B5" s="13">
        <v>0.32448114782722964</v>
      </c>
      <c r="D5" s="1" t="s">
        <v>70</v>
      </c>
      <c r="K5" s="20" t="s">
        <v>32</v>
      </c>
      <c r="L5" s="58">
        <v>6.6047243067663608</v>
      </c>
      <c r="M5" s="21">
        <v>55</v>
      </c>
      <c r="N5" s="17" t="e">
        <v>#N/A</v>
      </c>
      <c r="O5" s="57" t="e">
        <v>#N/A</v>
      </c>
      <c r="P5" s="67" t="e">
        <v>#N/A</v>
      </c>
    </row>
    <row r="6" spans="1:16" ht="15" customHeight="1" thickBot="1" x14ac:dyDescent="0.3">
      <c r="A6" s="7" t="s">
        <v>33</v>
      </c>
      <c r="B6" s="13">
        <v>0.27535250403284639</v>
      </c>
      <c r="D6" s="1" t="s">
        <v>71</v>
      </c>
      <c r="K6" s="3" t="s">
        <v>34</v>
      </c>
      <c r="L6" s="62">
        <v>74081.52637075822</v>
      </c>
      <c r="M6" s="63">
        <v>154226.1175919752</v>
      </c>
      <c r="N6" s="64" t="e">
        <v>#N/A</v>
      </c>
      <c r="O6" s="65" t="e">
        <v>#N/A</v>
      </c>
      <c r="P6" s="68" t="e">
        <v>#N/A</v>
      </c>
    </row>
    <row r="7" spans="1:16" ht="15" customHeight="1" x14ac:dyDescent="0.25">
      <c r="A7" s="7" t="s">
        <v>35</v>
      </c>
      <c r="B7" s="13">
        <v>52.953859433897769</v>
      </c>
      <c r="K7" s="22"/>
      <c r="L7" s="23"/>
      <c r="M7" s="23"/>
      <c r="N7" s="14"/>
    </row>
    <row r="8" spans="1:16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6" ht="15" customHeight="1" x14ac:dyDescent="0.25">
      <c r="K9" s="26" t="s">
        <v>38</v>
      </c>
      <c r="L9" s="23">
        <v>2.0040447832891455</v>
      </c>
      <c r="M9" s="23"/>
      <c r="N9" s="14"/>
    </row>
    <row r="10" spans="1:16" ht="15" customHeight="1" thickBot="1" x14ac:dyDescent="0.3">
      <c r="A10" s="1" t="s">
        <v>39</v>
      </c>
      <c r="K10" s="22" t="s">
        <v>40</v>
      </c>
      <c r="L10" s="23">
        <v>565.38447716273026</v>
      </c>
      <c r="M10" s="23"/>
      <c r="N10" s="14"/>
    </row>
    <row r="11" spans="1:16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118.85825103834216</v>
      </c>
      <c r="M11" s="23"/>
      <c r="N11" s="14"/>
    </row>
    <row r="12" spans="1:16" ht="15" customHeight="1" x14ac:dyDescent="0.25">
      <c r="A12" s="7" t="s">
        <v>47</v>
      </c>
      <c r="B12" s="7">
        <v>4</v>
      </c>
      <c r="C12" s="13">
        <v>74081.52637075822</v>
      </c>
      <c r="D12" s="13">
        <v>18520.381592689555</v>
      </c>
      <c r="E12" s="13">
        <v>6.6047243067663608</v>
      </c>
      <c r="F12" s="13">
        <v>2.0496686206406521E-4</v>
      </c>
      <c r="K12" s="22" t="s">
        <v>48</v>
      </c>
      <c r="L12" s="23">
        <v>26.035013339430158</v>
      </c>
    </row>
    <row r="13" spans="1:16" ht="15" customHeight="1" x14ac:dyDescent="0.25">
      <c r="A13" s="7" t="s">
        <v>49</v>
      </c>
      <c r="B13" s="7">
        <v>55</v>
      </c>
      <c r="C13" s="13">
        <v>154226.1175919752</v>
      </c>
      <c r="D13" s="13">
        <v>2804.1112289450034</v>
      </c>
      <c r="E13" s="13"/>
      <c r="F13" s="13"/>
      <c r="K13" s="22" t="s">
        <v>58</v>
      </c>
      <c r="L13" s="23">
        <v>3.3677164234992967</v>
      </c>
    </row>
    <row r="14" spans="1:16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  <c r="K14" s="22" t="s">
        <v>61</v>
      </c>
      <c r="L14" s="23">
        <v>4.3735672967438344</v>
      </c>
    </row>
    <row r="15" spans="1:16" ht="15" customHeight="1" thickBot="1" x14ac:dyDescent="0.3"/>
    <row r="16" spans="1:16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1084.3221055904332</v>
      </c>
      <c r="C17" s="13">
        <v>282.12167805691001</v>
      </c>
      <c r="D17" s="13">
        <v>3.8434554659486397</v>
      </c>
      <c r="E17" s="13">
        <v>3.167677793770692E-4</v>
      </c>
      <c r="F17" s="13">
        <v>518.93762842770298</v>
      </c>
      <c r="G17" s="13">
        <v>1649.7065827531635</v>
      </c>
      <c r="H17" s="13">
        <v>518.93762842770298</v>
      </c>
      <c r="I17" s="13">
        <v>1649.7065827531635</v>
      </c>
    </row>
    <row r="18" spans="1:9" ht="15" customHeight="1" x14ac:dyDescent="0.25">
      <c r="A18" s="7" t="s">
        <v>3</v>
      </c>
      <c r="B18" s="13">
        <v>84.730873533429929</v>
      </c>
      <c r="C18" s="13">
        <v>59.309179130850382</v>
      </c>
      <c r="D18" s="13">
        <v>1.4286300160468104</v>
      </c>
      <c r="E18" s="13">
        <v>0.15876535719284157</v>
      </c>
      <c r="F18" s="13">
        <v>-34.127377504912232</v>
      </c>
      <c r="G18" s="13">
        <v>203.58912457177209</v>
      </c>
      <c r="H18" s="13">
        <v>-34.127377504912232</v>
      </c>
      <c r="I18" s="13">
        <v>203.58912457177209</v>
      </c>
    </row>
    <row r="19" spans="1:9" ht="15" customHeight="1" x14ac:dyDescent="0.25">
      <c r="A19" s="7" t="s">
        <v>4</v>
      </c>
      <c r="B19" s="13">
        <v>-36.09436198481842</v>
      </c>
      <c r="C19" s="13">
        <v>12.991233308020243</v>
      </c>
      <c r="D19" s="13">
        <v>-2.7783630028825108</v>
      </c>
      <c r="E19" s="13">
        <v>7.4595669662930525E-3</v>
      </c>
      <c r="F19" s="13">
        <v>-62.129375324248578</v>
      </c>
      <c r="G19" s="13">
        <v>-10.059348645388262</v>
      </c>
      <c r="H19" s="13">
        <v>-62.129375324248578</v>
      </c>
      <c r="I19" s="13">
        <v>-10.059348645388262</v>
      </c>
    </row>
    <row r="20" spans="1:9" ht="15" customHeight="1" x14ac:dyDescent="0.25">
      <c r="A20" s="7" t="s">
        <v>5</v>
      </c>
      <c r="B20" s="13">
        <v>-1.7391103114180364</v>
      </c>
      <c r="C20" s="13">
        <v>1.6804596641657978</v>
      </c>
      <c r="D20" s="13">
        <v>-1.0349015501549415</v>
      </c>
      <c r="E20" s="13">
        <v>0.30524391173488186</v>
      </c>
      <c r="F20" s="13">
        <v>-5.1068267349173331</v>
      </c>
      <c r="G20" s="13">
        <v>1.6286061120812603</v>
      </c>
      <c r="H20" s="13">
        <v>-5.1068267349173331</v>
      </c>
      <c r="I20" s="13">
        <v>1.6286061120812603</v>
      </c>
    </row>
    <row r="21" spans="1:9" ht="15" customHeight="1" thickBot="1" x14ac:dyDescent="0.3">
      <c r="A21" s="24" t="s">
        <v>8</v>
      </c>
      <c r="B21" s="28">
        <v>2.5246058107492191</v>
      </c>
      <c r="C21" s="28">
        <v>2.1823700414347535</v>
      </c>
      <c r="D21" s="28">
        <v>1.1568183959716885</v>
      </c>
      <c r="E21" s="28">
        <v>0.25234635880737516</v>
      </c>
      <c r="F21" s="28">
        <v>-1.8489614859946153</v>
      </c>
      <c r="G21" s="28">
        <v>6.8981731074930535</v>
      </c>
      <c r="H21" s="28">
        <v>-1.8489614859946153</v>
      </c>
      <c r="I21" s="28">
        <v>6.8981731074930535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Q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7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7" ht="15" customHeight="1" thickBot="1" x14ac:dyDescent="0.3">
      <c r="K2" s="3" t="s">
        <v>80</v>
      </c>
      <c r="L2" s="59">
        <v>-6.3613433138582878E-2</v>
      </c>
      <c r="M2" s="60">
        <v>4.2573245208236496</v>
      </c>
      <c r="N2" s="60">
        <v>0.73628412108830799</v>
      </c>
      <c r="O2" s="61">
        <v>-30.930292318862492</v>
      </c>
      <c r="P2" s="61">
        <v>-35.108605969686423</v>
      </c>
      <c r="Q2" s="66">
        <v>1286.6301976235266</v>
      </c>
    </row>
    <row r="3" spans="1:17" ht="15" customHeight="1" x14ac:dyDescent="0.25">
      <c r="A3" s="18" t="s">
        <v>28</v>
      </c>
      <c r="B3" s="19"/>
      <c r="D3" s="1" t="s">
        <v>68</v>
      </c>
      <c r="K3" s="20" t="s">
        <v>81</v>
      </c>
      <c r="L3" s="58">
        <v>7.0391411394357284E-2</v>
      </c>
      <c r="M3" s="17">
        <v>0.74357984245839737</v>
      </c>
      <c r="N3" s="17">
        <v>1.4651534369230328</v>
      </c>
      <c r="O3" s="57">
        <v>8.1048129589422988</v>
      </c>
      <c r="P3" s="57">
        <v>51.426727523050552</v>
      </c>
      <c r="Q3" s="67">
        <v>219.02142753680357</v>
      </c>
    </row>
    <row r="4" spans="1:17" ht="15" customHeight="1" x14ac:dyDescent="0.25">
      <c r="A4" s="7" t="s">
        <v>30</v>
      </c>
      <c r="B4" s="13">
        <v>0.75579755502428814</v>
      </c>
      <c r="D4" s="1" t="s">
        <v>69</v>
      </c>
      <c r="K4" s="3" t="s">
        <v>31</v>
      </c>
      <c r="L4" s="58">
        <v>0.57122994418069184</v>
      </c>
      <c r="M4" s="17">
        <v>42.577050253123005</v>
      </c>
      <c r="N4" s="17" t="e">
        <v>#N/A</v>
      </c>
      <c r="O4" s="57" t="e">
        <v>#N/A</v>
      </c>
      <c r="P4" s="57" t="e">
        <v>#N/A</v>
      </c>
      <c r="Q4" s="67" t="e">
        <v>#N/A</v>
      </c>
    </row>
    <row r="5" spans="1:17" ht="15" customHeight="1" x14ac:dyDescent="0.25">
      <c r="A5" s="7" t="s">
        <v>22</v>
      </c>
      <c r="B5" s="13">
        <v>0.57122994418069184</v>
      </c>
      <c r="D5" s="1" t="s">
        <v>70</v>
      </c>
      <c r="K5" s="20" t="s">
        <v>32</v>
      </c>
      <c r="L5" s="58">
        <v>14.38832612823906</v>
      </c>
      <c r="M5" s="21">
        <v>54</v>
      </c>
      <c r="N5" s="17" t="e">
        <v>#N/A</v>
      </c>
      <c r="O5" s="57" t="e">
        <v>#N/A</v>
      </c>
      <c r="P5" s="57" t="e">
        <v>#N/A</v>
      </c>
      <c r="Q5" s="67" t="e">
        <v>#N/A</v>
      </c>
    </row>
    <row r="6" spans="1:17" ht="15" customHeight="1" thickBot="1" x14ac:dyDescent="0.3">
      <c r="A6" s="7" t="s">
        <v>33</v>
      </c>
      <c r="B6" s="13">
        <v>0.53152901308631151</v>
      </c>
      <c r="D6" s="1" t="s">
        <v>71</v>
      </c>
      <c r="K6" s="3" t="s">
        <v>34</v>
      </c>
      <c r="L6" s="62">
        <v>130416.16271685748</v>
      </c>
      <c r="M6" s="63">
        <v>97891.481245875941</v>
      </c>
      <c r="N6" s="64" t="e">
        <v>#N/A</v>
      </c>
      <c r="O6" s="65" t="e">
        <v>#N/A</v>
      </c>
      <c r="P6" s="65" t="e">
        <v>#N/A</v>
      </c>
      <c r="Q6" s="68" t="e">
        <v>#N/A</v>
      </c>
    </row>
    <row r="7" spans="1:17" ht="15" customHeight="1" x14ac:dyDescent="0.25">
      <c r="A7" s="7" t="s">
        <v>35</v>
      </c>
      <c r="B7" s="13">
        <v>42.577050253123005</v>
      </c>
      <c r="K7" s="22"/>
      <c r="L7" s="23"/>
      <c r="M7" s="23"/>
      <c r="N7" s="14"/>
    </row>
    <row r="8" spans="1:17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7" ht="15" customHeight="1" x14ac:dyDescent="0.25">
      <c r="K9" s="26" t="s">
        <v>38</v>
      </c>
      <c r="L9" s="23">
        <v>2.0048792881880577</v>
      </c>
      <c r="M9" s="23"/>
      <c r="N9" s="14"/>
    </row>
    <row r="10" spans="1:17" ht="15" customHeight="1" thickBot="1" x14ac:dyDescent="0.3">
      <c r="A10" s="1" t="s">
        <v>39</v>
      </c>
      <c r="K10" s="22" t="s">
        <v>40</v>
      </c>
      <c r="L10" s="23">
        <v>439.11152373791901</v>
      </c>
      <c r="M10" s="23"/>
      <c r="N10" s="14"/>
    </row>
    <row r="11" spans="1:17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103.10438087025479</v>
      </c>
      <c r="M11" s="23"/>
      <c r="N11" s="14"/>
    </row>
    <row r="12" spans="1:17" ht="15" customHeight="1" x14ac:dyDescent="0.25">
      <c r="A12" s="7" t="s">
        <v>47</v>
      </c>
      <c r="B12" s="7">
        <v>5</v>
      </c>
      <c r="C12" s="13">
        <v>130416.16271685748</v>
      </c>
      <c r="D12" s="13">
        <v>26083.232543371494</v>
      </c>
      <c r="E12" s="13">
        <v>14.38832612823906</v>
      </c>
      <c r="F12" s="13">
        <v>5.9629559962368769E-9</v>
      </c>
      <c r="K12" s="22" t="s">
        <v>48</v>
      </c>
      <c r="L12" s="23">
        <v>16.249171636021583</v>
      </c>
    </row>
    <row r="13" spans="1:17" ht="15" customHeight="1" x14ac:dyDescent="0.25">
      <c r="A13" s="7" t="s">
        <v>49</v>
      </c>
      <c r="B13" s="7">
        <v>54</v>
      </c>
      <c r="C13" s="13">
        <v>97891.481245875941</v>
      </c>
      <c r="D13" s="13">
        <v>1812.8052082569618</v>
      </c>
      <c r="E13" s="13"/>
      <c r="F13" s="13"/>
      <c r="K13" s="22" t="s">
        <v>58</v>
      </c>
      <c r="L13" s="23">
        <v>2.9374557797045364</v>
      </c>
    </row>
    <row r="14" spans="1:17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  <c r="K14" s="22" t="s">
        <v>61</v>
      </c>
      <c r="L14" s="23">
        <v>1.4907878252589799</v>
      </c>
    </row>
    <row r="15" spans="1:17" ht="15" customHeight="1" thickBot="1" x14ac:dyDescent="0.3">
      <c r="K15" s="22" t="s">
        <v>62</v>
      </c>
      <c r="L15" s="23">
        <v>0.14112628277087177</v>
      </c>
    </row>
    <row r="16" spans="1:17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1286.6301976235266</v>
      </c>
      <c r="C17" s="13">
        <v>219.02142753680357</v>
      </c>
      <c r="D17" s="13">
        <v>5.8744489618821696</v>
      </c>
      <c r="E17" s="13">
        <v>2.7089388549599457E-7</v>
      </c>
      <c r="F17" s="13">
        <v>847.51867388560754</v>
      </c>
      <c r="G17" s="13">
        <v>1725.7417213614456</v>
      </c>
      <c r="H17" s="13">
        <v>847.51867388560754</v>
      </c>
      <c r="I17" s="13">
        <v>1725.7417213614456</v>
      </c>
    </row>
    <row r="18" spans="1:9" ht="15" customHeight="1" x14ac:dyDescent="0.25">
      <c r="A18" s="7" t="s">
        <v>3</v>
      </c>
      <c r="B18" s="13">
        <v>-35.108605969686423</v>
      </c>
      <c r="C18" s="13">
        <v>51.426727523050552</v>
      </c>
      <c r="D18" s="13">
        <v>-0.68269181533960133</v>
      </c>
      <c r="E18" s="13">
        <v>0.49772000865780763</v>
      </c>
      <c r="F18" s="13">
        <v>-138.21298683994121</v>
      </c>
      <c r="G18" s="13">
        <v>67.995774900568364</v>
      </c>
      <c r="H18" s="13">
        <v>-138.21298683994121</v>
      </c>
      <c r="I18" s="13">
        <v>67.995774900568364</v>
      </c>
    </row>
    <row r="19" spans="1:9" ht="15" customHeight="1" x14ac:dyDescent="0.25">
      <c r="A19" s="7" t="s">
        <v>4</v>
      </c>
      <c r="B19" s="13">
        <v>-30.930292318862492</v>
      </c>
      <c r="C19" s="13">
        <v>8.1048129589422988</v>
      </c>
      <c r="D19" s="13">
        <v>-3.8162869982997094</v>
      </c>
      <c r="E19" s="13">
        <v>3.5074058242990231E-4</v>
      </c>
      <c r="F19" s="13">
        <v>-47.179463954884071</v>
      </c>
      <c r="G19" s="13">
        <v>-14.681120682840909</v>
      </c>
      <c r="H19" s="13">
        <v>-47.179463954884071</v>
      </c>
      <c r="I19" s="13">
        <v>-14.681120682840909</v>
      </c>
    </row>
    <row r="20" spans="1:9" ht="15" customHeight="1" x14ac:dyDescent="0.25">
      <c r="A20" s="7" t="s">
        <v>5</v>
      </c>
      <c r="B20" s="13">
        <v>0.73628412108830799</v>
      </c>
      <c r="C20" s="13">
        <v>1.4651534369230328</v>
      </c>
      <c r="D20" s="13">
        <v>0.50253038523704219</v>
      </c>
      <c r="E20" s="13">
        <v>0.61733779277709733</v>
      </c>
      <c r="F20" s="13">
        <v>-2.2011716586162287</v>
      </c>
      <c r="G20" s="13">
        <v>3.6737399007928442</v>
      </c>
      <c r="H20" s="13">
        <v>-2.2011716586162287</v>
      </c>
      <c r="I20" s="13">
        <v>3.6737399007928442</v>
      </c>
    </row>
    <row r="21" spans="1:9" ht="15" customHeight="1" x14ac:dyDescent="0.25">
      <c r="A21" s="7" t="s">
        <v>7</v>
      </c>
      <c r="B21" s="13">
        <v>4.2573245208236496</v>
      </c>
      <c r="C21" s="13">
        <v>0.74357984245839737</v>
      </c>
      <c r="D21" s="13">
        <v>5.7254436951225491</v>
      </c>
      <c r="E21" s="13">
        <v>4.6812701564430993E-7</v>
      </c>
      <c r="F21" s="13">
        <v>2.7665366955646697</v>
      </c>
      <c r="G21" s="13">
        <v>5.74811234608263</v>
      </c>
      <c r="H21" s="13">
        <v>2.7665366955646697</v>
      </c>
      <c r="I21" s="13">
        <v>5.74811234608263</v>
      </c>
    </row>
    <row r="22" spans="1:9" ht="15" customHeight="1" thickBot="1" x14ac:dyDescent="0.3">
      <c r="A22" s="24" t="s">
        <v>9</v>
      </c>
      <c r="B22" s="28">
        <v>-6.3613433138582878E-2</v>
      </c>
      <c r="C22" s="28">
        <v>7.0391411394357284E-2</v>
      </c>
      <c r="D22" s="28">
        <v>-0.90371015268039157</v>
      </c>
      <c r="E22" s="28">
        <v>0.37016309356515376</v>
      </c>
      <c r="F22" s="28">
        <v>-0.20473971590945467</v>
      </c>
      <c r="G22" s="28">
        <v>7.7512849632288897E-2</v>
      </c>
      <c r="H22" s="28">
        <v>-0.20473971590945467</v>
      </c>
      <c r="I22" s="28">
        <v>7.7512849632288897E-2</v>
      </c>
    </row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R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8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8" ht="15" customHeight="1" thickBot="1" x14ac:dyDescent="0.3">
      <c r="K2" s="3" t="s">
        <v>83</v>
      </c>
      <c r="L2" s="59">
        <v>-6.6810068334707831E-2</v>
      </c>
      <c r="M2" s="60">
        <v>-0.65614289685705041</v>
      </c>
      <c r="N2" s="60">
        <v>4.3447384031990515</v>
      </c>
      <c r="O2" s="61">
        <v>0.72634639414162072</v>
      </c>
      <c r="P2" s="61">
        <v>-28.530220885480844</v>
      </c>
      <c r="Q2" s="61">
        <v>-42.126989666192685</v>
      </c>
      <c r="R2" s="66">
        <v>1313.3192122235923</v>
      </c>
    </row>
    <row r="3" spans="1:18" ht="15" customHeight="1" x14ac:dyDescent="0.25">
      <c r="A3" s="18" t="s">
        <v>28</v>
      </c>
      <c r="B3" s="19"/>
      <c r="D3" s="1" t="s">
        <v>68</v>
      </c>
      <c r="K3" s="20" t="s">
        <v>84</v>
      </c>
      <c r="L3" s="58">
        <v>7.1549084672480223E-2</v>
      </c>
      <c r="M3" s="17">
        <v>1.8653769083857485</v>
      </c>
      <c r="N3" s="17">
        <v>0.78980363342172788</v>
      </c>
      <c r="O3" s="57">
        <v>1.477457979794526</v>
      </c>
      <c r="P3" s="57">
        <v>10.645584937188771</v>
      </c>
      <c r="Q3" s="57">
        <v>55.555823025013567</v>
      </c>
      <c r="R3" s="67">
        <v>233.49244846645388</v>
      </c>
    </row>
    <row r="4" spans="1:18" ht="15" customHeight="1" x14ac:dyDescent="0.25">
      <c r="A4" s="7" t="s">
        <v>30</v>
      </c>
      <c r="B4" s="13">
        <v>0.75645790539028068</v>
      </c>
      <c r="D4" s="1" t="s">
        <v>69</v>
      </c>
      <c r="K4" s="3" t="s">
        <v>31</v>
      </c>
      <c r="L4" s="58">
        <v>0.57222856262745081</v>
      </c>
      <c r="M4" s="17">
        <v>42.926767174111212</v>
      </c>
      <c r="N4" s="17" t="e">
        <v>#N/A</v>
      </c>
      <c r="O4" s="57" t="e">
        <v>#N/A</v>
      </c>
      <c r="P4" s="57" t="e">
        <v>#N/A</v>
      </c>
      <c r="Q4" s="57" t="e">
        <v>#N/A</v>
      </c>
      <c r="R4" s="67" t="e">
        <v>#N/A</v>
      </c>
    </row>
    <row r="5" spans="1:18" ht="15" customHeight="1" x14ac:dyDescent="0.25">
      <c r="A5" s="7" t="s">
        <v>22</v>
      </c>
      <c r="B5" s="13">
        <v>0.57222856262745081</v>
      </c>
      <c r="D5" s="1" t="s">
        <v>70</v>
      </c>
      <c r="K5" s="20" t="s">
        <v>32</v>
      </c>
      <c r="L5" s="58">
        <v>11.816323379581609</v>
      </c>
      <c r="M5" s="21">
        <v>53</v>
      </c>
      <c r="N5" s="17" t="e">
        <v>#N/A</v>
      </c>
      <c r="O5" s="57" t="e">
        <v>#N/A</v>
      </c>
      <c r="P5" s="57" t="e">
        <v>#N/A</v>
      </c>
      <c r="Q5" s="57" t="e">
        <v>#N/A</v>
      </c>
      <c r="R5" s="67" t="e">
        <v>#N/A</v>
      </c>
    </row>
    <row r="6" spans="1:18" ht="15" customHeight="1" thickBot="1" x14ac:dyDescent="0.3">
      <c r="A6" s="7" t="s">
        <v>33</v>
      </c>
      <c r="B6" s="13">
        <v>0.52380160745320004</v>
      </c>
      <c r="D6" s="1" t="s">
        <v>71</v>
      </c>
      <c r="K6" s="3" t="s">
        <v>34</v>
      </c>
      <c r="L6" s="62">
        <v>130644.15494165475</v>
      </c>
      <c r="M6" s="63">
        <v>97663.489021078669</v>
      </c>
      <c r="N6" s="64" t="e">
        <v>#N/A</v>
      </c>
      <c r="O6" s="65" t="e">
        <v>#N/A</v>
      </c>
      <c r="P6" s="65" t="e">
        <v>#N/A</v>
      </c>
      <c r="Q6" s="65" t="e">
        <v>#N/A</v>
      </c>
      <c r="R6" s="68" t="e">
        <v>#N/A</v>
      </c>
    </row>
    <row r="7" spans="1:18" ht="15" customHeight="1" x14ac:dyDescent="0.25">
      <c r="A7" s="7" t="s">
        <v>35</v>
      </c>
      <c r="B7" s="13">
        <v>42.926767174111212</v>
      </c>
      <c r="K7" s="22"/>
      <c r="L7" s="23"/>
      <c r="M7" s="23"/>
      <c r="N7" s="14"/>
    </row>
    <row r="8" spans="1:18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8" ht="15" customHeight="1" x14ac:dyDescent="0.25">
      <c r="K9" s="26" t="s">
        <v>38</v>
      </c>
      <c r="L9" s="23">
        <v>2.0057459953178696</v>
      </c>
      <c r="M9" s="23"/>
      <c r="N9" s="14"/>
    </row>
    <row r="10" spans="1:18" ht="15" customHeight="1" thickBot="1" x14ac:dyDescent="0.3">
      <c r="A10" s="1" t="s">
        <v>39</v>
      </c>
      <c r="K10" s="22" t="s">
        <v>40</v>
      </c>
      <c r="L10" s="23">
        <v>468.32654344855388</v>
      </c>
      <c r="M10" s="23"/>
      <c r="N10" s="14"/>
    </row>
    <row r="11" spans="1:18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111.43086954900924</v>
      </c>
      <c r="M11" s="23"/>
      <c r="N11" s="14"/>
    </row>
    <row r="12" spans="1:18" ht="15" customHeight="1" x14ac:dyDescent="0.25">
      <c r="A12" s="7" t="s">
        <v>47</v>
      </c>
      <c r="B12" s="7">
        <v>6</v>
      </c>
      <c r="C12" s="13">
        <v>130644.15494165475</v>
      </c>
      <c r="D12" s="13">
        <v>21774.025823609125</v>
      </c>
      <c r="E12" s="13">
        <v>11.816323379581609</v>
      </c>
      <c r="F12" s="13">
        <v>2.2854824411150572E-8</v>
      </c>
      <c r="K12" s="22" t="s">
        <v>48</v>
      </c>
      <c r="L12" s="23">
        <v>21.352339355582611</v>
      </c>
    </row>
    <row r="13" spans="1:18" ht="15" customHeight="1" x14ac:dyDescent="0.25">
      <c r="A13" s="7" t="s">
        <v>49</v>
      </c>
      <c r="B13" s="7">
        <v>53</v>
      </c>
      <c r="C13" s="13">
        <v>97663.489021078669</v>
      </c>
      <c r="D13" s="13">
        <v>1842.7073400203521</v>
      </c>
      <c r="E13" s="13"/>
      <c r="F13" s="13"/>
      <c r="K13" s="22" t="s">
        <v>58</v>
      </c>
      <c r="L13" s="23">
        <v>2.9634054262233005</v>
      </c>
    </row>
    <row r="14" spans="1:18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  <c r="K14" s="22" t="s">
        <v>61</v>
      </c>
      <c r="L14" s="23">
        <v>1.5841454748231334</v>
      </c>
    </row>
    <row r="15" spans="1:18" ht="15" customHeight="1" thickBot="1" x14ac:dyDescent="0.3">
      <c r="K15" s="22" t="s">
        <v>62</v>
      </c>
      <c r="L15" s="23">
        <v>3.7414722637531437</v>
      </c>
    </row>
    <row r="16" spans="1:18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  <c r="K16" s="22" t="s">
        <v>63</v>
      </c>
      <c r="L16" s="23">
        <v>0.14350929005048638</v>
      </c>
    </row>
    <row r="17" spans="1:9" ht="15" customHeight="1" x14ac:dyDescent="0.25">
      <c r="A17" s="7" t="s">
        <v>54</v>
      </c>
      <c r="B17" s="13">
        <v>1313.3192122235923</v>
      </c>
      <c r="C17" s="13">
        <v>233.49244846645388</v>
      </c>
      <c r="D17" s="13">
        <v>5.6246753196914563</v>
      </c>
      <c r="E17" s="13">
        <v>7.112582904869447E-7</v>
      </c>
      <c r="F17" s="13">
        <v>844.99266877503851</v>
      </c>
      <c r="G17" s="13">
        <v>1781.6457556721462</v>
      </c>
      <c r="H17" s="13">
        <v>844.99266877503851</v>
      </c>
      <c r="I17" s="13">
        <v>1781.6457556721462</v>
      </c>
    </row>
    <row r="18" spans="1:9" ht="15" customHeight="1" x14ac:dyDescent="0.25">
      <c r="A18" s="7" t="s">
        <v>3</v>
      </c>
      <c r="B18" s="13">
        <v>-42.126989666192685</v>
      </c>
      <c r="C18" s="13">
        <v>55.555823025013567</v>
      </c>
      <c r="D18" s="13">
        <v>-0.7582821632797222</v>
      </c>
      <c r="E18" s="13">
        <v>0.45164090656748268</v>
      </c>
      <c r="F18" s="13">
        <v>-153.55785921520192</v>
      </c>
      <c r="G18" s="13">
        <v>69.30387988281656</v>
      </c>
      <c r="H18" s="13">
        <v>-153.55785921520192</v>
      </c>
      <c r="I18" s="13">
        <v>69.30387988281656</v>
      </c>
    </row>
    <row r="19" spans="1:9" ht="15" customHeight="1" x14ac:dyDescent="0.25">
      <c r="A19" s="7" t="s">
        <v>4</v>
      </c>
      <c r="B19" s="13">
        <v>-28.530220885480844</v>
      </c>
      <c r="C19" s="13">
        <v>10.645584937188771</v>
      </c>
      <c r="D19" s="13">
        <v>-2.6800050024320181</v>
      </c>
      <c r="E19" s="13">
        <v>9.7877667147787915E-3</v>
      </c>
      <c r="F19" s="13">
        <v>-49.882560241063459</v>
      </c>
      <c r="G19" s="13">
        <v>-7.177881529898233</v>
      </c>
      <c r="H19" s="13">
        <v>-49.882560241063459</v>
      </c>
      <c r="I19" s="13">
        <v>-7.177881529898233</v>
      </c>
    </row>
    <row r="20" spans="1:9" ht="15" customHeight="1" x14ac:dyDescent="0.25">
      <c r="A20" s="7" t="s">
        <v>5</v>
      </c>
      <c r="B20" s="13">
        <v>0.72634639414162072</v>
      </c>
      <c r="C20" s="13">
        <v>1.477457979794526</v>
      </c>
      <c r="D20" s="13">
        <v>0.49161898617423666</v>
      </c>
      <c r="E20" s="13">
        <v>0.62501866334710965</v>
      </c>
      <c r="F20" s="13">
        <v>-2.2370590320816799</v>
      </c>
      <c r="G20" s="13">
        <v>3.6897518203649211</v>
      </c>
      <c r="H20" s="13">
        <v>-2.2370590320816799</v>
      </c>
      <c r="I20" s="13">
        <v>3.6897518203649211</v>
      </c>
    </row>
    <row r="21" spans="1:9" ht="15" customHeight="1" x14ac:dyDescent="0.25">
      <c r="A21" s="7" t="s">
        <v>7</v>
      </c>
      <c r="B21" s="13">
        <v>4.3447384031990515</v>
      </c>
      <c r="C21" s="13">
        <v>0.78980363342172788</v>
      </c>
      <c r="D21" s="13">
        <v>5.5010362314693371</v>
      </c>
      <c r="E21" s="13">
        <v>1.1121931270520486E-6</v>
      </c>
      <c r="F21" s="13">
        <v>2.7605929283759183</v>
      </c>
      <c r="G21" s="13">
        <v>5.9288838780221846</v>
      </c>
      <c r="H21" s="13">
        <v>2.7605929283759183</v>
      </c>
      <c r="I21" s="13">
        <v>5.9288838780221846</v>
      </c>
    </row>
    <row r="22" spans="1:9" ht="15" customHeight="1" x14ac:dyDescent="0.25">
      <c r="A22" s="7" t="s">
        <v>8</v>
      </c>
      <c r="B22" s="13">
        <v>-0.65614289685705041</v>
      </c>
      <c r="C22" s="13">
        <v>1.8653769083857485</v>
      </c>
      <c r="D22" s="13">
        <v>-0.3517481608716066</v>
      </c>
      <c r="E22" s="13">
        <v>0.72642182407883604</v>
      </c>
      <c r="F22" s="13">
        <v>-4.3976151606101936</v>
      </c>
      <c r="G22" s="13">
        <v>3.0853293668960933</v>
      </c>
      <c r="H22" s="13">
        <v>-4.3976151606101936</v>
      </c>
      <c r="I22" s="13">
        <v>3.0853293668960933</v>
      </c>
    </row>
    <row r="23" spans="1:9" ht="15" customHeight="1" thickBot="1" x14ac:dyDescent="0.3">
      <c r="A23" s="24" t="s">
        <v>9</v>
      </c>
      <c r="B23" s="28">
        <v>-6.6810068334707831E-2</v>
      </c>
      <c r="C23" s="28">
        <v>7.1549084672480223E-2</v>
      </c>
      <c r="D23" s="28">
        <v>-0.93376552111790811</v>
      </c>
      <c r="E23" s="28">
        <v>0.3546596431786776</v>
      </c>
      <c r="F23" s="28">
        <v>-0.21031935838519422</v>
      </c>
      <c r="G23" s="28">
        <v>7.6699221715778546E-2</v>
      </c>
      <c r="H23" s="28">
        <v>-0.21031935838519422</v>
      </c>
      <c r="I23" s="28">
        <v>7.6699221715778546E-2</v>
      </c>
    </row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Q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7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7" ht="15" customHeight="1" thickBot="1" x14ac:dyDescent="0.3">
      <c r="K2" s="3" t="s">
        <v>80</v>
      </c>
      <c r="L2" s="59">
        <v>-0.43490394649125924</v>
      </c>
      <c r="M2" s="60">
        <v>4.1348858495653733</v>
      </c>
      <c r="N2" s="60">
        <v>0.32558681796693034</v>
      </c>
      <c r="O2" s="61">
        <v>-29.431839445007885</v>
      </c>
      <c r="P2" s="61">
        <v>-23.952778962658197</v>
      </c>
      <c r="Q2" s="66">
        <v>1286.101416990324</v>
      </c>
    </row>
    <row r="3" spans="1:17" ht="15" customHeight="1" x14ac:dyDescent="0.25">
      <c r="A3" s="18" t="s">
        <v>28</v>
      </c>
      <c r="B3" s="19"/>
      <c r="D3" s="1" t="s">
        <v>68</v>
      </c>
      <c r="K3" s="20" t="s">
        <v>81</v>
      </c>
      <c r="L3" s="58">
        <v>1.8480730731686208</v>
      </c>
      <c r="M3" s="17">
        <v>0.75625582230848254</v>
      </c>
      <c r="N3" s="17">
        <v>1.4120695323114338</v>
      </c>
      <c r="O3" s="57">
        <v>10.589124459073975</v>
      </c>
      <c r="P3" s="57">
        <v>51.973118618387495</v>
      </c>
      <c r="Q3" s="67">
        <v>231.39100171240486</v>
      </c>
    </row>
    <row r="4" spans="1:17" ht="15" customHeight="1" x14ac:dyDescent="0.25">
      <c r="A4" s="7" t="s">
        <v>30</v>
      </c>
      <c r="B4" s="13">
        <v>0.75179197471971748</v>
      </c>
      <c r="D4" s="1" t="s">
        <v>69</v>
      </c>
      <c r="K4" s="3" t="s">
        <v>31</v>
      </c>
      <c r="L4" s="58">
        <v>0.5651911732529723</v>
      </c>
      <c r="M4" s="17">
        <v>42.875828208999891</v>
      </c>
      <c r="N4" s="17" t="e">
        <v>#N/A</v>
      </c>
      <c r="O4" s="57" t="e">
        <v>#N/A</v>
      </c>
      <c r="P4" s="57" t="e">
        <v>#N/A</v>
      </c>
      <c r="Q4" s="67" t="e">
        <v>#N/A</v>
      </c>
    </row>
    <row r="5" spans="1:17" ht="15" customHeight="1" x14ac:dyDescent="0.25">
      <c r="A5" s="7" t="s">
        <v>22</v>
      </c>
      <c r="B5" s="13">
        <v>0.5651911732529723</v>
      </c>
      <c r="D5" s="1" t="s">
        <v>70</v>
      </c>
      <c r="K5" s="20" t="s">
        <v>32</v>
      </c>
      <c r="L5" s="58">
        <v>14.038502200608393</v>
      </c>
      <c r="M5" s="21">
        <v>54</v>
      </c>
      <c r="N5" s="17" t="e">
        <v>#N/A</v>
      </c>
      <c r="O5" s="57" t="e">
        <v>#N/A</v>
      </c>
      <c r="P5" s="57" t="e">
        <v>#N/A</v>
      </c>
      <c r="Q5" s="67" t="e">
        <v>#N/A</v>
      </c>
    </row>
    <row r="6" spans="1:17" ht="15" customHeight="1" thickBot="1" x14ac:dyDescent="0.3">
      <c r="A6" s="7" t="s">
        <v>33</v>
      </c>
      <c r="B6" s="13">
        <v>0.52493109670232152</v>
      </c>
      <c r="D6" s="1" t="s">
        <v>71</v>
      </c>
      <c r="K6" s="3" t="s">
        <v>34</v>
      </c>
      <c r="L6" s="62">
        <v>129037.46515391918</v>
      </c>
      <c r="M6" s="63">
        <v>99270.178808814235</v>
      </c>
      <c r="N6" s="64" t="e">
        <v>#N/A</v>
      </c>
      <c r="O6" s="65" t="e">
        <v>#N/A</v>
      </c>
      <c r="P6" s="65" t="e">
        <v>#N/A</v>
      </c>
      <c r="Q6" s="68" t="e">
        <v>#N/A</v>
      </c>
    </row>
    <row r="7" spans="1:17" ht="15" customHeight="1" x14ac:dyDescent="0.25">
      <c r="A7" s="7" t="s">
        <v>35</v>
      </c>
      <c r="B7" s="13">
        <v>42.875828208999891</v>
      </c>
      <c r="K7" s="22"/>
      <c r="L7" s="23"/>
      <c r="M7" s="23"/>
      <c r="N7" s="14"/>
    </row>
    <row r="8" spans="1:17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7" ht="15" customHeight="1" x14ac:dyDescent="0.25">
      <c r="K9" s="26" t="s">
        <v>38</v>
      </c>
      <c r="L9" s="23">
        <v>2.0048792881880577</v>
      </c>
      <c r="M9" s="23"/>
      <c r="N9" s="14"/>
    </row>
    <row r="10" spans="1:17" ht="15" customHeight="1" thickBot="1" x14ac:dyDescent="0.3">
      <c r="A10" s="1" t="s">
        <v>39</v>
      </c>
      <c r="K10" s="22" t="s">
        <v>40</v>
      </c>
      <c r="L10" s="23">
        <v>463.91102680628791</v>
      </c>
      <c r="M10" s="23"/>
      <c r="N10" s="14"/>
    </row>
    <row r="11" spans="1:17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104.19982906054621</v>
      </c>
      <c r="M11" s="23"/>
      <c r="N11" s="14"/>
    </row>
    <row r="12" spans="1:17" ht="15" customHeight="1" x14ac:dyDescent="0.25">
      <c r="A12" s="7" t="s">
        <v>47</v>
      </c>
      <c r="B12" s="7">
        <v>5</v>
      </c>
      <c r="C12" s="13">
        <v>129037.46515391918</v>
      </c>
      <c r="D12" s="13">
        <v>25807.493030783837</v>
      </c>
      <c r="E12" s="13">
        <v>14.038502200608393</v>
      </c>
      <c r="F12" s="13">
        <v>8.5696347355198793E-9</v>
      </c>
      <c r="K12" s="22" t="s">
        <v>48</v>
      </c>
      <c r="L12" s="23">
        <v>21.229916308042984</v>
      </c>
    </row>
    <row r="13" spans="1:17" ht="15" customHeight="1" x14ac:dyDescent="0.25">
      <c r="A13" s="7" t="s">
        <v>49</v>
      </c>
      <c r="B13" s="7">
        <v>54</v>
      </c>
      <c r="C13" s="13">
        <v>99270.178808814235</v>
      </c>
      <c r="D13" s="13">
        <v>1838.3366446076709</v>
      </c>
      <c r="E13" s="13"/>
      <c r="F13" s="13"/>
      <c r="K13" s="22" t="s">
        <v>58</v>
      </c>
      <c r="L13" s="23">
        <v>2.831028958812591</v>
      </c>
    </row>
    <row r="14" spans="1:17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  <c r="K14" s="22" t="s">
        <v>61</v>
      </c>
      <c r="L14" s="23">
        <v>1.5162016347179048</v>
      </c>
    </row>
    <row r="15" spans="1:17" ht="15" customHeight="1" thickBot="1" x14ac:dyDescent="0.3">
      <c r="K15" s="22" t="s">
        <v>62</v>
      </c>
      <c r="L15" s="23">
        <v>3.7051634274538205</v>
      </c>
    </row>
    <row r="16" spans="1:17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1286.101416990324</v>
      </c>
      <c r="C17" s="13">
        <v>231.39100171240486</v>
      </c>
      <c r="D17" s="13">
        <v>5.5581306423869297</v>
      </c>
      <c r="E17" s="13">
        <v>8.6236716636386365E-7</v>
      </c>
      <c r="F17" s="13">
        <v>822.190390184036</v>
      </c>
      <c r="G17" s="13">
        <v>1750.0124437966119</v>
      </c>
      <c r="H17" s="13">
        <v>822.190390184036</v>
      </c>
      <c r="I17" s="13">
        <v>1750.0124437966119</v>
      </c>
    </row>
    <row r="18" spans="1:9" ht="15" customHeight="1" x14ac:dyDescent="0.25">
      <c r="A18" s="7" t="s">
        <v>3</v>
      </c>
      <c r="B18" s="13">
        <v>-23.952778962658197</v>
      </c>
      <c r="C18" s="13">
        <v>51.973118618387495</v>
      </c>
      <c r="D18" s="13">
        <v>-0.46086861053175243</v>
      </c>
      <c r="E18" s="13">
        <v>0.64674369294793732</v>
      </c>
      <c r="F18" s="13">
        <v>-128.15260802320441</v>
      </c>
      <c r="G18" s="13">
        <v>80.247050097888007</v>
      </c>
      <c r="H18" s="13">
        <v>-128.15260802320441</v>
      </c>
      <c r="I18" s="13">
        <v>80.247050097888007</v>
      </c>
    </row>
    <row r="19" spans="1:9" ht="15" customHeight="1" x14ac:dyDescent="0.25">
      <c r="A19" s="7" t="s">
        <v>4</v>
      </c>
      <c r="B19" s="13">
        <v>-29.431839445007885</v>
      </c>
      <c r="C19" s="13">
        <v>10.589124459073975</v>
      </c>
      <c r="D19" s="13">
        <v>-2.7794403171630786</v>
      </c>
      <c r="E19" s="13">
        <v>7.4775142221755438E-3</v>
      </c>
      <c r="F19" s="13">
        <v>-50.661755753050869</v>
      </c>
      <c r="G19" s="13">
        <v>-8.2019231369649006</v>
      </c>
      <c r="H19" s="13">
        <v>-50.661755753050869</v>
      </c>
      <c r="I19" s="13">
        <v>-8.2019231369649006</v>
      </c>
    </row>
    <row r="20" spans="1:9" ht="15" customHeight="1" x14ac:dyDescent="0.25">
      <c r="A20" s="7" t="s">
        <v>5</v>
      </c>
      <c r="B20" s="13">
        <v>0.32558681796693034</v>
      </c>
      <c r="C20" s="13">
        <v>1.4120695323114338</v>
      </c>
      <c r="D20" s="13">
        <v>0.23057421077131612</v>
      </c>
      <c r="E20" s="13">
        <v>0.81851692911615292</v>
      </c>
      <c r="F20" s="13">
        <v>-2.5054421408456609</v>
      </c>
      <c r="G20" s="13">
        <v>3.1566157767795211</v>
      </c>
      <c r="H20" s="13">
        <v>-2.5054421408456609</v>
      </c>
      <c r="I20" s="13">
        <v>3.1566157767795211</v>
      </c>
    </row>
    <row r="21" spans="1:9" ht="15" customHeight="1" x14ac:dyDescent="0.25">
      <c r="A21" s="7" t="s">
        <v>7</v>
      </c>
      <c r="B21" s="13">
        <v>4.1348858495653733</v>
      </c>
      <c r="C21" s="13">
        <v>0.75625582230848254</v>
      </c>
      <c r="D21" s="13">
        <v>5.4675755578893535</v>
      </c>
      <c r="E21" s="13">
        <v>1.1983646396357935E-6</v>
      </c>
      <c r="F21" s="13">
        <v>2.6186842148474687</v>
      </c>
      <c r="G21" s="13">
        <v>5.6510874842832779</v>
      </c>
      <c r="H21" s="13">
        <v>2.6186842148474687</v>
      </c>
      <c r="I21" s="13">
        <v>5.6510874842832779</v>
      </c>
    </row>
    <row r="22" spans="1:9" ht="15" customHeight="1" thickBot="1" x14ac:dyDescent="0.3">
      <c r="A22" s="24" t="s">
        <v>8</v>
      </c>
      <c r="B22" s="28">
        <v>-0.43490394649125924</v>
      </c>
      <c r="C22" s="28">
        <v>1.8480730731686208</v>
      </c>
      <c r="D22" s="28">
        <v>-0.23532832808693707</v>
      </c>
      <c r="E22" s="28">
        <v>0.81484407999294517</v>
      </c>
      <c r="F22" s="28">
        <v>-4.1400673739450795</v>
      </c>
      <c r="G22" s="28">
        <v>3.2702594809625611</v>
      </c>
      <c r="H22" s="28">
        <v>-4.1400673739450795</v>
      </c>
      <c r="I22" s="28">
        <v>3.2702594809625611</v>
      </c>
    </row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P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6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6" ht="15" customHeight="1" thickBot="1" x14ac:dyDescent="0.3">
      <c r="K2" s="3" t="s">
        <v>77</v>
      </c>
      <c r="L2" s="59">
        <v>4.0827605235788322</v>
      </c>
      <c r="M2" s="60">
        <v>0.34519969010115664</v>
      </c>
      <c r="N2" s="60">
        <v>-31.019675174660314</v>
      </c>
      <c r="O2" s="61">
        <v>-19.810402771611567</v>
      </c>
      <c r="P2" s="66">
        <v>1268.9986898875709</v>
      </c>
    </row>
    <row r="3" spans="1:16" ht="15" customHeight="1" x14ac:dyDescent="0.25">
      <c r="A3" s="18" t="s">
        <v>28</v>
      </c>
      <c r="B3" s="19"/>
      <c r="D3" s="1" t="s">
        <v>68</v>
      </c>
      <c r="K3" s="20" t="s">
        <v>78</v>
      </c>
      <c r="L3" s="58">
        <v>0.71685447772742916</v>
      </c>
      <c r="M3" s="17">
        <v>1.3974505029756625</v>
      </c>
      <c r="N3" s="17">
        <v>8.0906930187873236</v>
      </c>
      <c r="O3" s="57">
        <v>48.479731030380087</v>
      </c>
      <c r="P3" s="67">
        <v>217.78689081586126</v>
      </c>
    </row>
    <row r="4" spans="1:16" ht="15" customHeight="1" x14ac:dyDescent="0.25">
      <c r="A4" s="7" t="s">
        <v>30</v>
      </c>
      <c r="B4" s="13">
        <v>0.75149534749002989</v>
      </c>
      <c r="D4" s="1" t="s">
        <v>69</v>
      </c>
      <c r="K4" s="3" t="s">
        <v>31</v>
      </c>
      <c r="L4" s="58">
        <v>0.5647452572991607</v>
      </c>
      <c r="M4" s="17">
        <v>42.506039106682316</v>
      </c>
      <c r="N4" s="17" t="e">
        <v>#N/A</v>
      </c>
      <c r="O4" s="57" t="e">
        <v>#N/A</v>
      </c>
      <c r="P4" s="67" t="e">
        <v>#N/A</v>
      </c>
    </row>
    <row r="5" spans="1:16" ht="15" customHeight="1" x14ac:dyDescent="0.25">
      <c r="A5" s="7" t="s">
        <v>22</v>
      </c>
      <c r="B5" s="13">
        <v>0.5647452572991607</v>
      </c>
      <c r="D5" s="1" t="s">
        <v>70</v>
      </c>
      <c r="K5" s="20" t="s">
        <v>32</v>
      </c>
      <c r="L5" s="58">
        <v>17.840695404439725</v>
      </c>
      <c r="M5" s="21">
        <v>55</v>
      </c>
      <c r="N5" s="17" t="e">
        <v>#N/A</v>
      </c>
      <c r="O5" s="57" t="e">
        <v>#N/A</v>
      </c>
      <c r="P5" s="67" t="e">
        <v>#N/A</v>
      </c>
    </row>
    <row r="6" spans="1:16" ht="15" customHeight="1" thickBot="1" x14ac:dyDescent="0.3">
      <c r="A6" s="7" t="s">
        <v>33</v>
      </c>
      <c r="B6" s="13">
        <v>0.53309036692091771</v>
      </c>
      <c r="D6" s="1" t="s">
        <v>71</v>
      </c>
      <c r="K6" s="3" t="s">
        <v>34</v>
      </c>
      <c r="L6" s="62">
        <v>128935.65913309905</v>
      </c>
      <c r="M6" s="63">
        <v>99371.98482963437</v>
      </c>
      <c r="N6" s="64" t="e">
        <v>#N/A</v>
      </c>
      <c r="O6" s="65" t="e">
        <v>#N/A</v>
      </c>
      <c r="P6" s="68" t="e">
        <v>#N/A</v>
      </c>
    </row>
    <row r="7" spans="1:16" ht="15" customHeight="1" x14ac:dyDescent="0.25">
      <c r="A7" s="7" t="s">
        <v>35</v>
      </c>
      <c r="B7" s="13">
        <v>42.506039106682316</v>
      </c>
      <c r="K7" s="22"/>
      <c r="L7" s="23"/>
      <c r="M7" s="23"/>
      <c r="N7" s="14"/>
    </row>
    <row r="8" spans="1:16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6" ht="15" customHeight="1" x14ac:dyDescent="0.25">
      <c r="K9" s="26" t="s">
        <v>38</v>
      </c>
      <c r="L9" s="23">
        <v>2.0040447832891455</v>
      </c>
      <c r="M9" s="23"/>
      <c r="N9" s="14"/>
    </row>
    <row r="10" spans="1:16" ht="15" customHeight="1" thickBot="1" x14ac:dyDescent="0.3">
      <c r="A10" s="1" t="s">
        <v>39</v>
      </c>
      <c r="K10" s="22" t="s">
        <v>40</v>
      </c>
      <c r="L10" s="23">
        <v>436.45468240828944</v>
      </c>
      <c r="M10" s="23"/>
      <c r="N10" s="14"/>
    </row>
    <row r="11" spans="1:16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97.155552066694128</v>
      </c>
      <c r="M11" s="23"/>
      <c r="N11" s="14"/>
    </row>
    <row r="12" spans="1:16" ht="15" customHeight="1" x14ac:dyDescent="0.25">
      <c r="A12" s="7" t="s">
        <v>47</v>
      </c>
      <c r="B12" s="7">
        <v>4</v>
      </c>
      <c r="C12" s="13">
        <v>128935.65913309905</v>
      </c>
      <c r="D12" s="13">
        <v>32233.914783274762</v>
      </c>
      <c r="E12" s="13">
        <v>17.840695404439725</v>
      </c>
      <c r="F12" s="13">
        <v>1.9219072668088063E-9</v>
      </c>
      <c r="K12" s="22" t="s">
        <v>48</v>
      </c>
      <c r="L12" s="23">
        <v>16.214111137494644</v>
      </c>
    </row>
    <row r="13" spans="1:16" ht="15" customHeight="1" x14ac:dyDescent="0.25">
      <c r="A13" s="7" t="s">
        <v>49</v>
      </c>
      <c r="B13" s="7">
        <v>55</v>
      </c>
      <c r="C13" s="13">
        <v>99371.98482963437</v>
      </c>
      <c r="D13" s="13">
        <v>1806.7633605388066</v>
      </c>
      <c r="E13" s="13"/>
      <c r="F13" s="13"/>
      <c r="K13" s="22" t="s">
        <v>58</v>
      </c>
      <c r="L13" s="23">
        <v>2.8005533903931692</v>
      </c>
    </row>
    <row r="14" spans="1:16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  <c r="K14" s="22" t="s">
        <v>61</v>
      </c>
      <c r="L14" s="23">
        <v>1.4366084764671194</v>
      </c>
    </row>
    <row r="15" spans="1:16" ht="15" customHeight="1" thickBot="1" x14ac:dyDescent="0.3"/>
    <row r="16" spans="1:16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1268.9986898875709</v>
      </c>
      <c r="C17" s="13">
        <v>217.78689081586126</v>
      </c>
      <c r="D17" s="13">
        <v>5.8267909750385707</v>
      </c>
      <c r="E17" s="13">
        <v>3.0591248598375971E-7</v>
      </c>
      <c r="F17" s="13">
        <v>832.54400747928139</v>
      </c>
      <c r="G17" s="13">
        <v>1705.4533722958604</v>
      </c>
      <c r="H17" s="13">
        <v>832.54400747928139</v>
      </c>
      <c r="I17" s="13">
        <v>1705.4533722958604</v>
      </c>
    </row>
    <row r="18" spans="1:9" ht="15" customHeight="1" x14ac:dyDescent="0.25">
      <c r="A18" s="7" t="s">
        <v>3</v>
      </c>
      <c r="B18" s="13">
        <v>-19.810402771611567</v>
      </c>
      <c r="C18" s="13">
        <v>48.479731030380087</v>
      </c>
      <c r="D18" s="13">
        <v>-0.40863268732240432</v>
      </c>
      <c r="E18" s="13">
        <v>0.68439596320471185</v>
      </c>
      <c r="F18" s="13">
        <v>-116.96595483830569</v>
      </c>
      <c r="G18" s="13">
        <v>77.345149295082564</v>
      </c>
      <c r="H18" s="13">
        <v>-116.96595483830569</v>
      </c>
      <c r="I18" s="13">
        <v>77.345149295082564</v>
      </c>
    </row>
    <row r="19" spans="1:9" ht="15" customHeight="1" x14ac:dyDescent="0.25">
      <c r="A19" s="7" t="s">
        <v>4</v>
      </c>
      <c r="B19" s="13">
        <v>-31.019675174660314</v>
      </c>
      <c r="C19" s="13">
        <v>8.0906930187873236</v>
      </c>
      <c r="D19" s="13">
        <v>-3.8339948262317964</v>
      </c>
      <c r="E19" s="13">
        <v>3.2652424752829779E-4</v>
      </c>
      <c r="F19" s="13">
        <v>-47.233786312154962</v>
      </c>
      <c r="G19" s="13">
        <v>-14.80556403716567</v>
      </c>
      <c r="H19" s="13">
        <v>-47.233786312154962</v>
      </c>
      <c r="I19" s="13">
        <v>-14.80556403716567</v>
      </c>
    </row>
    <row r="20" spans="1:9" ht="15" customHeight="1" x14ac:dyDescent="0.25">
      <c r="A20" s="7" t="s">
        <v>5</v>
      </c>
      <c r="B20" s="13">
        <v>0.34519969010115664</v>
      </c>
      <c r="C20" s="13">
        <v>1.3974505029756625</v>
      </c>
      <c r="D20" s="13">
        <v>0.24702104966587751</v>
      </c>
      <c r="E20" s="13">
        <v>0.80581168223695065</v>
      </c>
      <c r="F20" s="13">
        <v>-2.4553537002920125</v>
      </c>
      <c r="G20" s="13">
        <v>3.1457530804943259</v>
      </c>
      <c r="H20" s="13">
        <v>-2.4553537002920125</v>
      </c>
      <c r="I20" s="13">
        <v>3.1457530804943259</v>
      </c>
    </row>
    <row r="21" spans="1:9" ht="15" customHeight="1" thickBot="1" x14ac:dyDescent="0.3">
      <c r="A21" s="24" t="s">
        <v>7</v>
      </c>
      <c r="B21" s="28">
        <v>4.0827605235788322</v>
      </c>
      <c r="C21" s="28">
        <v>0.71685447772742916</v>
      </c>
      <c r="D21" s="28">
        <v>5.695382606135059</v>
      </c>
      <c r="E21" s="28">
        <v>4.969463552904913E-7</v>
      </c>
      <c r="F21" s="28">
        <v>2.6461520471117126</v>
      </c>
      <c r="G21" s="28">
        <v>5.5193690000459519</v>
      </c>
      <c r="H21" s="28">
        <v>2.6461520471117126</v>
      </c>
      <c r="I21" s="28">
        <v>5.5193690000459519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Q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7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7" ht="15" customHeight="1" thickBot="1" x14ac:dyDescent="0.3">
      <c r="K2" s="3" t="s">
        <v>80</v>
      </c>
      <c r="L2" s="59">
        <v>3.1826017395106765E-2</v>
      </c>
      <c r="M2" s="60">
        <v>1.3321700952020126E-2</v>
      </c>
      <c r="N2" s="60">
        <v>-3.6351613378039889</v>
      </c>
      <c r="O2" s="61">
        <v>-13.977826632446972</v>
      </c>
      <c r="P2" s="61">
        <v>107.89114933263565</v>
      </c>
      <c r="Q2" s="66">
        <v>982.96780942880389</v>
      </c>
    </row>
    <row r="3" spans="1:17" ht="15" customHeight="1" x14ac:dyDescent="0.25">
      <c r="A3" s="18" t="s">
        <v>28</v>
      </c>
      <c r="B3" s="19"/>
      <c r="D3" s="1" t="s">
        <v>68</v>
      </c>
      <c r="K3" s="20" t="s">
        <v>81</v>
      </c>
      <c r="L3" s="58">
        <v>8.1594493172673019E-2</v>
      </c>
      <c r="M3" s="17">
        <v>5.2864902379347973E-3</v>
      </c>
      <c r="N3" s="17">
        <v>1.7383030603047687</v>
      </c>
      <c r="O3" s="57">
        <v>10.921369563110547</v>
      </c>
      <c r="P3" s="57">
        <v>58.731529875709271</v>
      </c>
      <c r="Q3" s="67">
        <v>271.5665311245611</v>
      </c>
    </row>
    <row r="4" spans="1:17" ht="15" customHeight="1" x14ac:dyDescent="0.25">
      <c r="A4" s="7" t="s">
        <v>30</v>
      </c>
      <c r="B4" s="13">
        <v>0.61923234825430196</v>
      </c>
      <c r="D4" s="1" t="s">
        <v>69</v>
      </c>
      <c r="K4" s="3" t="s">
        <v>31</v>
      </c>
      <c r="L4" s="58">
        <v>0.38344870112453705</v>
      </c>
      <c r="M4" s="17">
        <v>51.056137300836347</v>
      </c>
      <c r="N4" s="17" t="e">
        <v>#N/A</v>
      </c>
      <c r="O4" s="57" t="e">
        <v>#N/A</v>
      </c>
      <c r="P4" s="57" t="e">
        <v>#N/A</v>
      </c>
      <c r="Q4" s="67" t="e">
        <v>#N/A</v>
      </c>
    </row>
    <row r="5" spans="1:17" ht="15" customHeight="1" x14ac:dyDescent="0.25">
      <c r="A5" s="7" t="s">
        <v>22</v>
      </c>
      <c r="B5" s="13">
        <v>0.38344870112453705</v>
      </c>
      <c r="D5" s="1" t="s">
        <v>70</v>
      </c>
      <c r="K5" s="20" t="s">
        <v>32</v>
      </c>
      <c r="L5" s="58">
        <v>6.7167906055802336</v>
      </c>
      <c r="M5" s="21">
        <v>54</v>
      </c>
      <c r="N5" s="17" t="e">
        <v>#N/A</v>
      </c>
      <c r="O5" s="57" t="e">
        <v>#N/A</v>
      </c>
      <c r="P5" s="57" t="e">
        <v>#N/A</v>
      </c>
      <c r="Q5" s="67" t="e">
        <v>#N/A</v>
      </c>
    </row>
    <row r="6" spans="1:17" ht="15" customHeight="1" thickBot="1" x14ac:dyDescent="0.3">
      <c r="A6" s="7" t="s">
        <v>33</v>
      </c>
      <c r="B6" s="13">
        <v>0.32636061789532744</v>
      </c>
      <c r="D6" s="1" t="s">
        <v>71</v>
      </c>
      <c r="K6" s="3" t="s">
        <v>34</v>
      </c>
      <c r="L6" s="62">
        <v>87544.269534313382</v>
      </c>
      <c r="M6" s="63">
        <v>140763.37442842004</v>
      </c>
      <c r="N6" s="64" t="e">
        <v>#N/A</v>
      </c>
      <c r="O6" s="65" t="e">
        <v>#N/A</v>
      </c>
      <c r="P6" s="65" t="e">
        <v>#N/A</v>
      </c>
      <c r="Q6" s="68" t="e">
        <v>#N/A</v>
      </c>
    </row>
    <row r="7" spans="1:17" ht="15" customHeight="1" x14ac:dyDescent="0.25">
      <c r="A7" s="7" t="s">
        <v>35</v>
      </c>
      <c r="B7" s="13">
        <v>51.056137300836347</v>
      </c>
      <c r="K7" s="22"/>
      <c r="L7" s="23"/>
      <c r="M7" s="23"/>
      <c r="N7" s="14"/>
    </row>
    <row r="8" spans="1:17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7" ht="15" customHeight="1" x14ac:dyDescent="0.25">
      <c r="K9" s="26" t="s">
        <v>38</v>
      </c>
      <c r="L9" s="23">
        <v>2.0048792881880577</v>
      </c>
      <c r="M9" s="23"/>
      <c r="N9" s="14"/>
    </row>
    <row r="10" spans="1:17" ht="15" customHeight="1" thickBot="1" x14ac:dyDescent="0.3">
      <c r="A10" s="1" t="s">
        <v>39</v>
      </c>
      <c r="K10" s="22" t="s">
        <v>40</v>
      </c>
      <c r="L10" s="23">
        <v>544.45811361671008</v>
      </c>
      <c r="M10" s="23"/>
      <c r="N10" s="14"/>
    </row>
    <row r="11" spans="1:17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117.74962781140765</v>
      </c>
      <c r="M11" s="23"/>
      <c r="N11" s="14"/>
    </row>
    <row r="12" spans="1:17" ht="15" customHeight="1" x14ac:dyDescent="0.25">
      <c r="A12" s="7" t="s">
        <v>47</v>
      </c>
      <c r="B12" s="7">
        <v>5</v>
      </c>
      <c r="C12" s="13">
        <v>87544.269534313382</v>
      </c>
      <c r="D12" s="13">
        <v>17508.853906862678</v>
      </c>
      <c r="E12" s="13">
        <v>6.7167906055802336</v>
      </c>
      <c r="F12" s="13">
        <v>6.2286481089760971E-5</v>
      </c>
      <c r="K12" s="22" t="s">
        <v>48</v>
      </c>
      <c r="L12" s="23">
        <v>21.896027635727791</v>
      </c>
    </row>
    <row r="13" spans="1:17" ht="15" customHeight="1" x14ac:dyDescent="0.25">
      <c r="A13" s="7" t="s">
        <v>49</v>
      </c>
      <c r="B13" s="7">
        <v>54</v>
      </c>
      <c r="C13" s="13">
        <v>140763.37442842004</v>
      </c>
      <c r="D13" s="13">
        <v>2606.7291560818526</v>
      </c>
      <c r="E13" s="13"/>
      <c r="F13" s="13"/>
      <c r="K13" s="22" t="s">
        <v>58</v>
      </c>
      <c r="L13" s="23">
        <v>3.4850878021989469</v>
      </c>
    </row>
    <row r="14" spans="1:17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  <c r="K14" s="22" t="s">
        <v>61</v>
      </c>
      <c r="L14" s="23">
        <v>1.0598774785243832E-2</v>
      </c>
    </row>
    <row r="15" spans="1:17" ht="15" customHeight="1" thickBot="1" x14ac:dyDescent="0.3">
      <c r="K15" s="22" t="s">
        <v>62</v>
      </c>
      <c r="L15" s="23">
        <v>0.163587109392094</v>
      </c>
    </row>
    <row r="16" spans="1:17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982.96780942880389</v>
      </c>
      <c r="C17" s="13">
        <v>271.5665311245611</v>
      </c>
      <c r="D17" s="13">
        <v>3.6196205966851638</v>
      </c>
      <c r="E17" s="13">
        <v>6.5106583770680707E-4</v>
      </c>
      <c r="F17" s="13">
        <v>438.50969581209381</v>
      </c>
      <c r="G17" s="13">
        <v>1527.4259230455141</v>
      </c>
      <c r="H17" s="13">
        <v>438.50969581209381</v>
      </c>
      <c r="I17" s="13">
        <v>1527.4259230455141</v>
      </c>
    </row>
    <row r="18" spans="1:9" ht="15" customHeight="1" x14ac:dyDescent="0.25">
      <c r="A18" s="7" t="s">
        <v>3</v>
      </c>
      <c r="B18" s="13">
        <v>107.89114933263565</v>
      </c>
      <c r="C18" s="13">
        <v>58.731529875709271</v>
      </c>
      <c r="D18" s="13">
        <v>1.8370226275555996</v>
      </c>
      <c r="E18" s="13">
        <v>7.1712219904118593E-2</v>
      </c>
      <c r="F18" s="13">
        <v>-9.8584784787719997</v>
      </c>
      <c r="G18" s="13">
        <v>225.64077714404328</v>
      </c>
      <c r="H18" s="13">
        <v>-9.8584784787719997</v>
      </c>
      <c r="I18" s="13">
        <v>225.64077714404328</v>
      </c>
    </row>
    <row r="19" spans="1:9" ht="15" customHeight="1" x14ac:dyDescent="0.25">
      <c r="A19" s="7" t="s">
        <v>4</v>
      </c>
      <c r="B19" s="13">
        <v>-13.977826632446972</v>
      </c>
      <c r="C19" s="13">
        <v>10.921369563110547</v>
      </c>
      <c r="D19" s="13">
        <v>-1.2798602365458189</v>
      </c>
      <c r="E19" s="13">
        <v>0.20606559974463809</v>
      </c>
      <c r="F19" s="13">
        <v>-35.87385426817476</v>
      </c>
      <c r="G19" s="13">
        <v>7.918201003280819</v>
      </c>
      <c r="H19" s="13">
        <v>-35.87385426817476</v>
      </c>
      <c r="I19" s="13">
        <v>7.918201003280819</v>
      </c>
    </row>
    <row r="20" spans="1:9" ht="15" customHeight="1" x14ac:dyDescent="0.25">
      <c r="A20" s="7" t="s">
        <v>5</v>
      </c>
      <c r="B20" s="13">
        <v>-3.6351613378039889</v>
      </c>
      <c r="C20" s="13">
        <v>1.7383030603047687</v>
      </c>
      <c r="D20" s="13">
        <v>-2.091212643419412</v>
      </c>
      <c r="E20" s="13">
        <v>4.1228360449482873E-2</v>
      </c>
      <c r="F20" s="13">
        <v>-7.1202491400029357</v>
      </c>
      <c r="G20" s="13">
        <v>-0.150073535605042</v>
      </c>
      <c r="H20" s="13">
        <v>-7.1202491400029357</v>
      </c>
      <c r="I20" s="13">
        <v>-0.150073535605042</v>
      </c>
    </row>
    <row r="21" spans="1:9" ht="15" customHeight="1" x14ac:dyDescent="0.25">
      <c r="A21" s="7" t="s">
        <v>6</v>
      </c>
      <c r="B21" s="13">
        <v>1.3321700952020126E-2</v>
      </c>
      <c r="C21" s="13">
        <v>5.2864902379347973E-3</v>
      </c>
      <c r="D21" s="13">
        <v>2.5199518683353017</v>
      </c>
      <c r="E21" s="13">
        <v>1.4726653980273697E-2</v>
      </c>
      <c r="F21" s="13">
        <v>2.7229261667762947E-3</v>
      </c>
      <c r="G21" s="13">
        <v>2.3920475737263958E-2</v>
      </c>
      <c r="H21" s="13">
        <v>2.7229261667762947E-3</v>
      </c>
      <c r="I21" s="13">
        <v>2.3920475737263958E-2</v>
      </c>
    </row>
    <row r="22" spans="1:9" ht="15" customHeight="1" thickBot="1" x14ac:dyDescent="0.3">
      <c r="A22" s="24" t="s">
        <v>9</v>
      </c>
      <c r="B22" s="28">
        <v>3.1826017395106765E-2</v>
      </c>
      <c r="C22" s="28">
        <v>8.1594493172673019E-2</v>
      </c>
      <c r="D22" s="28">
        <v>0.39005104581942157</v>
      </c>
      <c r="E22" s="28">
        <v>0.69803312259883821</v>
      </c>
      <c r="F22" s="28">
        <v>-0.13176109199698724</v>
      </c>
      <c r="G22" s="28">
        <v>0.19541312678720077</v>
      </c>
      <c r="H22" s="28">
        <v>-0.13176109199698724</v>
      </c>
      <c r="I22" s="28">
        <v>0.19541312678720077</v>
      </c>
    </row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R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8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8" ht="15" customHeight="1" thickBot="1" x14ac:dyDescent="0.3">
      <c r="K2" s="3" t="s">
        <v>83</v>
      </c>
      <c r="L2" s="59">
        <v>3.482226014857949E-2</v>
      </c>
      <c r="M2" s="60">
        <v>1.5278752658747048</v>
      </c>
      <c r="N2" s="60">
        <v>1.2518153862988131E-2</v>
      </c>
      <c r="O2" s="61">
        <v>-3.3852644127280183</v>
      </c>
      <c r="P2" s="61">
        <v>-20.536538274598282</v>
      </c>
      <c r="Q2" s="61">
        <v>116.98061934553056</v>
      </c>
      <c r="R2" s="66">
        <v>937.65243194989296</v>
      </c>
    </row>
    <row r="3" spans="1:18" ht="15" customHeight="1" x14ac:dyDescent="0.25">
      <c r="A3" s="18" t="s">
        <v>28</v>
      </c>
      <c r="B3" s="19"/>
      <c r="D3" s="1" t="s">
        <v>68</v>
      </c>
      <c r="K3" s="20" t="s">
        <v>84</v>
      </c>
      <c r="L3" s="58">
        <v>8.2085728371905614E-2</v>
      </c>
      <c r="M3" s="17">
        <v>2.1638155151023426</v>
      </c>
      <c r="N3" s="17">
        <v>5.4317553824279885E-3</v>
      </c>
      <c r="O3" s="57">
        <v>1.7819290498789042</v>
      </c>
      <c r="P3" s="57">
        <v>14.376111093871161</v>
      </c>
      <c r="Q3" s="57">
        <v>60.393953714903816</v>
      </c>
      <c r="R3" s="67">
        <v>280.28245092705561</v>
      </c>
    </row>
    <row r="4" spans="1:18" ht="15" customHeight="1" x14ac:dyDescent="0.25">
      <c r="A4" s="7" t="s">
        <v>30</v>
      </c>
      <c r="B4" s="13">
        <v>0.62385467630124869</v>
      </c>
      <c r="D4" s="1" t="s">
        <v>69</v>
      </c>
      <c r="K4" s="3" t="s">
        <v>31</v>
      </c>
      <c r="L4" s="58">
        <v>0.38919465714293577</v>
      </c>
      <c r="M4" s="17">
        <v>51.294843013357763</v>
      </c>
      <c r="N4" s="17" t="e">
        <v>#N/A</v>
      </c>
      <c r="O4" s="57" t="e">
        <v>#N/A</v>
      </c>
      <c r="P4" s="57" t="e">
        <v>#N/A</v>
      </c>
      <c r="Q4" s="57" t="e">
        <v>#N/A</v>
      </c>
      <c r="R4" s="67" t="e">
        <v>#N/A</v>
      </c>
    </row>
    <row r="5" spans="1:18" ht="15" customHeight="1" x14ac:dyDescent="0.25">
      <c r="A5" s="7" t="s">
        <v>22</v>
      </c>
      <c r="B5" s="13">
        <v>0.38919465714293577</v>
      </c>
      <c r="D5" s="1" t="s">
        <v>70</v>
      </c>
      <c r="K5" s="20" t="s">
        <v>32</v>
      </c>
      <c r="L5" s="58">
        <v>5.6284480453545065</v>
      </c>
      <c r="M5" s="21">
        <v>53</v>
      </c>
      <c r="N5" s="17" t="e">
        <v>#N/A</v>
      </c>
      <c r="O5" s="57" t="e">
        <v>#N/A</v>
      </c>
      <c r="P5" s="57" t="e">
        <v>#N/A</v>
      </c>
      <c r="Q5" s="57" t="e">
        <v>#N/A</v>
      </c>
      <c r="R5" s="67" t="e">
        <v>#N/A</v>
      </c>
    </row>
    <row r="6" spans="1:18" ht="15" customHeight="1" thickBot="1" x14ac:dyDescent="0.3">
      <c r="A6" s="7" t="s">
        <v>33</v>
      </c>
      <c r="B6" s="13">
        <v>0.3200468824798719</v>
      </c>
      <c r="D6" s="1" t="s">
        <v>71</v>
      </c>
      <c r="K6" s="3" t="s">
        <v>34</v>
      </c>
      <c r="L6" s="62">
        <v>88856.115215187485</v>
      </c>
      <c r="M6" s="63">
        <v>139451.52874754593</v>
      </c>
      <c r="N6" s="64" t="e">
        <v>#N/A</v>
      </c>
      <c r="O6" s="65" t="e">
        <v>#N/A</v>
      </c>
      <c r="P6" s="65" t="e">
        <v>#N/A</v>
      </c>
      <c r="Q6" s="65" t="e">
        <v>#N/A</v>
      </c>
      <c r="R6" s="68" t="e">
        <v>#N/A</v>
      </c>
    </row>
    <row r="7" spans="1:18" ht="15" customHeight="1" x14ac:dyDescent="0.25">
      <c r="A7" s="7" t="s">
        <v>35</v>
      </c>
      <c r="B7" s="13">
        <v>51.294843013357763</v>
      </c>
      <c r="K7" s="22"/>
      <c r="L7" s="23"/>
      <c r="M7" s="23"/>
      <c r="N7" s="14"/>
    </row>
    <row r="8" spans="1:18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8" ht="15" customHeight="1" x14ac:dyDescent="0.25">
      <c r="K9" s="26" t="s">
        <v>38</v>
      </c>
      <c r="L9" s="23">
        <v>2.0057459953178696</v>
      </c>
      <c r="M9" s="23"/>
      <c r="N9" s="14"/>
    </row>
    <row r="10" spans="1:18" ht="15" customHeight="1" thickBot="1" x14ac:dyDescent="0.3">
      <c r="A10" s="1" t="s">
        <v>39</v>
      </c>
      <c r="K10" s="22" t="s">
        <v>40</v>
      </c>
      <c r="L10" s="23">
        <v>562.17540350481909</v>
      </c>
      <c r="M10" s="23"/>
      <c r="N10" s="14"/>
    </row>
    <row r="11" spans="1:18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121.1349308050811</v>
      </c>
      <c r="M11" s="23"/>
      <c r="N11" s="14"/>
    </row>
    <row r="12" spans="1:18" ht="15" customHeight="1" x14ac:dyDescent="0.25">
      <c r="A12" s="7" t="s">
        <v>47</v>
      </c>
      <c r="B12" s="7">
        <v>6</v>
      </c>
      <c r="C12" s="13">
        <v>88856.115215187485</v>
      </c>
      <c r="D12" s="13">
        <v>14809.35253586458</v>
      </c>
      <c r="E12" s="13">
        <v>5.6284480453545065</v>
      </c>
      <c r="F12" s="13">
        <v>1.4102257761346829E-4</v>
      </c>
      <c r="K12" s="22" t="s">
        <v>48</v>
      </c>
      <c r="L12" s="23">
        <v>28.834827254776879</v>
      </c>
    </row>
    <row r="13" spans="1:18" ht="15" customHeight="1" x14ac:dyDescent="0.25">
      <c r="A13" s="7" t="s">
        <v>49</v>
      </c>
      <c r="B13" s="7">
        <v>53</v>
      </c>
      <c r="C13" s="13">
        <v>139451.52874754593</v>
      </c>
      <c r="D13" s="13">
        <v>2631.1609197650178</v>
      </c>
      <c r="E13" s="13"/>
      <c r="F13" s="13"/>
      <c r="K13" s="22" t="s">
        <v>58</v>
      </c>
      <c r="L13" s="23">
        <v>3.5740970557351885</v>
      </c>
    </row>
    <row r="14" spans="1:18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  <c r="K14" s="22" t="s">
        <v>61</v>
      </c>
      <c r="L14" s="23">
        <v>1.0894721605851221E-2</v>
      </c>
    </row>
    <row r="15" spans="1:18" ht="15" customHeight="1" thickBot="1" x14ac:dyDescent="0.3">
      <c r="K15" s="22" t="s">
        <v>62</v>
      </c>
      <c r="L15" s="23">
        <v>4.3400643040231968</v>
      </c>
    </row>
    <row r="16" spans="1:18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  <c r="K16" s="22" t="s">
        <v>63</v>
      </c>
      <c r="L16" s="23">
        <v>0.1646431209547001</v>
      </c>
    </row>
    <row r="17" spans="1:9" ht="15" customHeight="1" x14ac:dyDescent="0.25">
      <c r="A17" s="7" t="s">
        <v>54</v>
      </c>
      <c r="B17" s="13">
        <v>937.65243194989296</v>
      </c>
      <c r="C17" s="13">
        <v>280.28245092705561</v>
      </c>
      <c r="D17" s="13">
        <v>3.3453840183305661</v>
      </c>
      <c r="E17" s="13">
        <v>1.5152708530841222E-3</v>
      </c>
      <c r="F17" s="13">
        <v>375.47702844507387</v>
      </c>
      <c r="G17" s="13">
        <v>1499.8278354547119</v>
      </c>
      <c r="H17" s="13">
        <v>375.47702844507387</v>
      </c>
      <c r="I17" s="13">
        <v>1499.8278354547119</v>
      </c>
    </row>
    <row r="18" spans="1:9" ht="15" customHeight="1" x14ac:dyDescent="0.25">
      <c r="A18" s="7" t="s">
        <v>3</v>
      </c>
      <c r="B18" s="13">
        <v>116.98061934553056</v>
      </c>
      <c r="C18" s="13">
        <v>60.393953714903816</v>
      </c>
      <c r="D18" s="13">
        <v>1.9369591184202015</v>
      </c>
      <c r="E18" s="13">
        <v>5.808876026445324E-2</v>
      </c>
      <c r="F18" s="13">
        <v>-4.1543114595505415</v>
      </c>
      <c r="G18" s="13">
        <v>238.11555015061165</v>
      </c>
      <c r="H18" s="13">
        <v>-4.1543114595505415</v>
      </c>
      <c r="I18" s="13">
        <v>238.11555015061165</v>
      </c>
    </row>
    <row r="19" spans="1:9" ht="15" customHeight="1" x14ac:dyDescent="0.25">
      <c r="A19" s="7" t="s">
        <v>4</v>
      </c>
      <c r="B19" s="13">
        <v>-20.536538274598282</v>
      </c>
      <c r="C19" s="13">
        <v>14.376111093871161</v>
      </c>
      <c r="D19" s="13">
        <v>-1.4285183343744081</v>
      </c>
      <c r="E19" s="13">
        <v>0.15900977049080517</v>
      </c>
      <c r="F19" s="13">
        <v>-49.371365529375161</v>
      </c>
      <c r="G19" s="13">
        <v>8.2982889801785973</v>
      </c>
      <c r="H19" s="13">
        <v>-49.371365529375161</v>
      </c>
      <c r="I19" s="13">
        <v>8.2982889801785973</v>
      </c>
    </row>
    <row r="20" spans="1:9" ht="15" customHeight="1" x14ac:dyDescent="0.25">
      <c r="A20" s="7" t="s">
        <v>5</v>
      </c>
      <c r="B20" s="13">
        <v>-3.3852644127280183</v>
      </c>
      <c r="C20" s="13">
        <v>1.7819290498789042</v>
      </c>
      <c r="D20" s="13">
        <v>-1.899775085297629</v>
      </c>
      <c r="E20" s="13">
        <v>6.2909640281752846E-2</v>
      </c>
      <c r="F20" s="13">
        <v>-6.9593614684632072</v>
      </c>
      <c r="G20" s="13">
        <v>0.18883264300717029</v>
      </c>
      <c r="H20" s="13">
        <v>-6.9593614684632072</v>
      </c>
      <c r="I20" s="13">
        <v>0.18883264300717029</v>
      </c>
    </row>
    <row r="21" spans="1:9" ht="15" customHeight="1" x14ac:dyDescent="0.25">
      <c r="A21" s="7" t="s">
        <v>6</v>
      </c>
      <c r="B21" s="13">
        <v>1.2518153862988131E-2</v>
      </c>
      <c r="C21" s="13">
        <v>5.4317553824279885E-3</v>
      </c>
      <c r="D21" s="13">
        <v>2.3046240085636054</v>
      </c>
      <c r="E21" s="13">
        <v>2.5135028466392085E-2</v>
      </c>
      <c r="F21" s="13">
        <v>1.62343225713691E-3</v>
      </c>
      <c r="G21" s="13">
        <v>2.3412875468839352E-2</v>
      </c>
      <c r="H21" s="13">
        <v>1.62343225713691E-3</v>
      </c>
      <c r="I21" s="13">
        <v>2.3412875468839352E-2</v>
      </c>
    </row>
    <row r="22" spans="1:9" ht="15" customHeight="1" x14ac:dyDescent="0.25">
      <c r="A22" s="7" t="s">
        <v>8</v>
      </c>
      <c r="B22" s="13">
        <v>1.5278752658747048</v>
      </c>
      <c r="C22" s="13">
        <v>2.1638155151023426</v>
      </c>
      <c r="D22" s="13">
        <v>0.70610237111754903</v>
      </c>
      <c r="E22" s="13">
        <v>0.48321694834776108</v>
      </c>
      <c r="F22" s="13">
        <v>-2.812189038148492</v>
      </c>
      <c r="G22" s="13">
        <v>5.8679395698979011</v>
      </c>
      <c r="H22" s="13">
        <v>-2.812189038148492</v>
      </c>
      <c r="I22" s="13">
        <v>5.8679395698979011</v>
      </c>
    </row>
    <row r="23" spans="1:9" ht="15" customHeight="1" thickBot="1" x14ac:dyDescent="0.3">
      <c r="A23" s="24" t="s">
        <v>9</v>
      </c>
      <c r="B23" s="28">
        <v>3.482226014857949E-2</v>
      </c>
      <c r="C23" s="28">
        <v>8.2085728371905614E-2</v>
      </c>
      <c r="D23" s="28">
        <v>0.4242182025943701</v>
      </c>
      <c r="E23" s="28">
        <v>0.67312369275918549</v>
      </c>
      <c r="F23" s="28">
        <v>-0.1298208608061206</v>
      </c>
      <c r="G23" s="28">
        <v>0.1994653811032796</v>
      </c>
      <c r="H23" s="28">
        <v>-0.1298208608061206</v>
      </c>
      <c r="I23" s="28">
        <v>0.1994653811032796</v>
      </c>
    </row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Q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7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7" ht="15" customHeight="1" thickBot="1" x14ac:dyDescent="0.3">
      <c r="K2" s="3" t="s">
        <v>80</v>
      </c>
      <c r="L2" s="59">
        <v>1.4804236287424579</v>
      </c>
      <c r="M2" s="60">
        <v>1.2644398184624024E-2</v>
      </c>
      <c r="N2" s="60">
        <v>-3.246045243317297</v>
      </c>
      <c r="O2" s="61">
        <v>-20.082982196720227</v>
      </c>
      <c r="P2" s="61">
        <v>110.64163532219273</v>
      </c>
      <c r="Q2" s="66">
        <v>945.11122799540965</v>
      </c>
    </row>
    <row r="3" spans="1:17" ht="15" customHeight="1" x14ac:dyDescent="0.25">
      <c r="A3" s="18" t="s">
        <v>28</v>
      </c>
      <c r="B3" s="19"/>
      <c r="D3" s="1" t="s">
        <v>68</v>
      </c>
      <c r="K3" s="20" t="s">
        <v>81</v>
      </c>
      <c r="L3" s="58">
        <v>2.1444518599260203</v>
      </c>
      <c r="M3" s="17">
        <v>5.3822583953207128E-3</v>
      </c>
      <c r="N3" s="17">
        <v>1.7380984927361285</v>
      </c>
      <c r="O3" s="57">
        <v>14.227027840654815</v>
      </c>
      <c r="P3" s="57">
        <v>58.070175790974297</v>
      </c>
      <c r="Q3" s="67">
        <v>277.59831785742</v>
      </c>
    </row>
    <row r="4" spans="1:17" ht="15" customHeight="1" x14ac:dyDescent="0.25">
      <c r="A4" s="7" t="s">
        <v>30</v>
      </c>
      <c r="B4" s="13">
        <v>0.62219022204007846</v>
      </c>
      <c r="D4" s="1" t="s">
        <v>69</v>
      </c>
      <c r="K4" s="3" t="s">
        <v>31</v>
      </c>
      <c r="L4" s="58">
        <v>0.38712067240228215</v>
      </c>
      <c r="M4" s="17">
        <v>50.903873700611065</v>
      </c>
      <c r="N4" s="17" t="e">
        <v>#N/A</v>
      </c>
      <c r="O4" s="57" t="e">
        <v>#N/A</v>
      </c>
      <c r="P4" s="57" t="e">
        <v>#N/A</v>
      </c>
      <c r="Q4" s="67" t="e">
        <v>#N/A</v>
      </c>
    </row>
    <row r="5" spans="1:17" ht="15" customHeight="1" x14ac:dyDescent="0.25">
      <c r="A5" s="7" t="s">
        <v>22</v>
      </c>
      <c r="B5" s="13">
        <v>0.38712067240228215</v>
      </c>
      <c r="D5" s="1" t="s">
        <v>70</v>
      </c>
      <c r="K5" s="20" t="s">
        <v>32</v>
      </c>
      <c r="L5" s="58">
        <v>6.8217397351814606</v>
      </c>
      <c r="M5" s="21">
        <v>54</v>
      </c>
      <c r="N5" s="17" t="e">
        <v>#N/A</v>
      </c>
      <c r="O5" s="57" t="e">
        <v>#N/A</v>
      </c>
      <c r="P5" s="57" t="e">
        <v>#N/A</v>
      </c>
      <c r="Q5" s="67" t="e">
        <v>#N/A</v>
      </c>
    </row>
    <row r="6" spans="1:17" ht="15" customHeight="1" thickBot="1" x14ac:dyDescent="0.3">
      <c r="A6" s="7" t="s">
        <v>33</v>
      </c>
      <c r="B6" s="13">
        <v>0.33037258651360468</v>
      </c>
      <c r="D6" s="1" t="s">
        <v>71</v>
      </c>
      <c r="K6" s="3" t="s">
        <v>34</v>
      </c>
      <c r="L6" s="62">
        <v>88382.6086454342</v>
      </c>
      <c r="M6" s="63">
        <v>139925.03531729922</v>
      </c>
      <c r="N6" s="64" t="e">
        <v>#N/A</v>
      </c>
      <c r="O6" s="65" t="e">
        <v>#N/A</v>
      </c>
      <c r="P6" s="65" t="e">
        <v>#N/A</v>
      </c>
      <c r="Q6" s="68" t="e">
        <v>#N/A</v>
      </c>
    </row>
    <row r="7" spans="1:17" ht="15" customHeight="1" x14ac:dyDescent="0.25">
      <c r="A7" s="7" t="s">
        <v>35</v>
      </c>
      <c r="B7" s="13">
        <v>50.903873700611065</v>
      </c>
      <c r="K7" s="22"/>
      <c r="L7" s="23"/>
      <c r="M7" s="23"/>
      <c r="N7" s="14"/>
    </row>
    <row r="8" spans="1:17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7" ht="15" customHeight="1" x14ac:dyDescent="0.25">
      <c r="K9" s="26" t="s">
        <v>38</v>
      </c>
      <c r="L9" s="23">
        <v>2.0048792881880577</v>
      </c>
      <c r="M9" s="23"/>
      <c r="N9" s="14"/>
    </row>
    <row r="10" spans="1:17" ht="15" customHeight="1" thickBot="1" x14ac:dyDescent="0.3">
      <c r="A10" s="1" t="s">
        <v>39</v>
      </c>
      <c r="K10" s="22" t="s">
        <v>40</v>
      </c>
      <c r="L10" s="23">
        <v>556.55111790818637</v>
      </c>
      <c r="M10" s="23"/>
      <c r="N10" s="14"/>
    </row>
    <row r="11" spans="1:17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116.42369270476392</v>
      </c>
      <c r="M11" s="23"/>
      <c r="N11" s="14"/>
    </row>
    <row r="12" spans="1:17" ht="15" customHeight="1" x14ac:dyDescent="0.25">
      <c r="A12" s="7" t="s">
        <v>47</v>
      </c>
      <c r="B12" s="7">
        <v>5</v>
      </c>
      <c r="C12" s="13">
        <v>88382.6086454342</v>
      </c>
      <c r="D12" s="13">
        <v>17676.521729086839</v>
      </c>
      <c r="E12" s="13">
        <v>6.8217397351814606</v>
      </c>
      <c r="F12" s="13">
        <v>5.3703266634017055E-5</v>
      </c>
      <c r="K12" s="22" t="s">
        <v>48</v>
      </c>
      <c r="L12" s="23">
        <v>28.523473450203706</v>
      </c>
    </row>
    <row r="13" spans="1:17" ht="15" customHeight="1" x14ac:dyDescent="0.25">
      <c r="A13" s="7" t="s">
        <v>49</v>
      </c>
      <c r="B13" s="7">
        <v>54</v>
      </c>
      <c r="C13" s="13">
        <v>139925.03531729922</v>
      </c>
      <c r="D13" s="13">
        <v>2591.2043577277632</v>
      </c>
      <c r="E13" s="13"/>
      <c r="F13" s="13"/>
      <c r="K13" s="22" t="s">
        <v>58</v>
      </c>
      <c r="L13" s="23">
        <v>3.4846776689175454</v>
      </c>
    </row>
    <row r="14" spans="1:17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  <c r="K14" s="22" t="s">
        <v>61</v>
      </c>
      <c r="L14" s="23">
        <v>1.0790778380454788E-2</v>
      </c>
    </row>
    <row r="15" spans="1:17" ht="15" customHeight="1" thickBot="1" x14ac:dyDescent="0.3">
      <c r="K15" s="22" t="s">
        <v>62</v>
      </c>
      <c r="L15" s="23">
        <v>4.2993671184820359</v>
      </c>
    </row>
    <row r="16" spans="1:17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945.11122799540965</v>
      </c>
      <c r="C17" s="13">
        <v>277.59831785742</v>
      </c>
      <c r="D17" s="13">
        <v>3.4045999820533406</v>
      </c>
      <c r="E17" s="13">
        <v>1.2563461129635198E-3</v>
      </c>
      <c r="F17" s="13">
        <v>388.56011008722328</v>
      </c>
      <c r="G17" s="13">
        <v>1501.6623459035959</v>
      </c>
      <c r="H17" s="13">
        <v>388.56011008722328</v>
      </c>
      <c r="I17" s="13">
        <v>1501.6623459035959</v>
      </c>
    </row>
    <row r="18" spans="1:9" ht="15" customHeight="1" x14ac:dyDescent="0.25">
      <c r="A18" s="7" t="s">
        <v>3</v>
      </c>
      <c r="B18" s="13">
        <v>110.64163532219273</v>
      </c>
      <c r="C18" s="13">
        <v>58.070175790974297</v>
      </c>
      <c r="D18" s="13">
        <v>1.9053091163431519</v>
      </c>
      <c r="E18" s="13">
        <v>6.2070283074145319E-2</v>
      </c>
      <c r="F18" s="13">
        <v>-5.7820573825711961</v>
      </c>
      <c r="G18" s="13">
        <v>227.06532802695665</v>
      </c>
      <c r="H18" s="13">
        <v>-5.7820573825711961</v>
      </c>
      <c r="I18" s="13">
        <v>227.06532802695665</v>
      </c>
    </row>
    <row r="19" spans="1:9" ht="15" customHeight="1" x14ac:dyDescent="0.25">
      <c r="A19" s="7" t="s">
        <v>4</v>
      </c>
      <c r="B19" s="13">
        <v>-20.082982196720227</v>
      </c>
      <c r="C19" s="13">
        <v>14.227027840654815</v>
      </c>
      <c r="D19" s="13">
        <v>-1.4116077104545741</v>
      </c>
      <c r="E19" s="13">
        <v>0.16380183146132105</v>
      </c>
      <c r="F19" s="13">
        <v>-48.606455646923934</v>
      </c>
      <c r="G19" s="13">
        <v>8.4404912534834793</v>
      </c>
      <c r="H19" s="13">
        <v>-48.606455646923934</v>
      </c>
      <c r="I19" s="13">
        <v>8.4404912534834793</v>
      </c>
    </row>
    <row r="20" spans="1:9" ht="15" customHeight="1" x14ac:dyDescent="0.25">
      <c r="A20" s="7" t="s">
        <v>5</v>
      </c>
      <c r="B20" s="13">
        <v>-3.246045243317297</v>
      </c>
      <c r="C20" s="13">
        <v>1.7380984927361285</v>
      </c>
      <c r="D20" s="13">
        <v>-1.8675841771241322</v>
      </c>
      <c r="E20" s="13">
        <v>6.7251129311580726E-2</v>
      </c>
      <c r="F20" s="13">
        <v>-6.7307229122348424</v>
      </c>
      <c r="G20" s="13">
        <v>0.23863242560024833</v>
      </c>
      <c r="H20" s="13">
        <v>-6.7307229122348424</v>
      </c>
      <c r="I20" s="13">
        <v>0.23863242560024833</v>
      </c>
    </row>
    <row r="21" spans="1:9" ht="15" customHeight="1" x14ac:dyDescent="0.25">
      <c r="A21" s="7" t="s">
        <v>6</v>
      </c>
      <c r="B21" s="13">
        <v>1.2644398184624024E-2</v>
      </c>
      <c r="C21" s="13">
        <v>5.3822583953207128E-3</v>
      </c>
      <c r="D21" s="13">
        <v>2.3492737167017008</v>
      </c>
      <c r="E21" s="13">
        <v>2.249783430355299E-2</v>
      </c>
      <c r="F21" s="13">
        <v>1.8536198041692355E-3</v>
      </c>
      <c r="G21" s="13">
        <v>2.3435176565078812E-2</v>
      </c>
      <c r="H21" s="13">
        <v>1.8536198041692355E-3</v>
      </c>
      <c r="I21" s="13">
        <v>2.3435176565078812E-2</v>
      </c>
    </row>
    <row r="22" spans="1:9" ht="15" customHeight="1" thickBot="1" x14ac:dyDescent="0.3">
      <c r="A22" s="24" t="s">
        <v>8</v>
      </c>
      <c r="B22" s="28">
        <v>1.4804236287424579</v>
      </c>
      <c r="C22" s="28">
        <v>2.1444518599260203</v>
      </c>
      <c r="D22" s="28">
        <v>0.69035060026646156</v>
      </c>
      <c r="E22" s="28">
        <v>0.49293037902358916</v>
      </c>
      <c r="F22" s="28">
        <v>-2.8189434897395778</v>
      </c>
      <c r="G22" s="28">
        <v>5.779790747224494</v>
      </c>
      <c r="H22" s="28">
        <v>-2.8189434897395778</v>
      </c>
      <c r="I22" s="28">
        <v>5.779790747224494</v>
      </c>
    </row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R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8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8" ht="15" customHeight="1" thickBot="1" x14ac:dyDescent="0.3">
      <c r="K2" s="3" t="s">
        <v>83</v>
      </c>
      <c r="L2" s="59">
        <v>-6.3078366859999249E-2</v>
      </c>
      <c r="M2" s="60">
        <v>3.9803964672635783</v>
      </c>
      <c r="N2" s="60">
        <v>9.0316759727629495E-3</v>
      </c>
      <c r="O2" s="61">
        <v>-0.41794539375807582</v>
      </c>
      <c r="P2" s="61">
        <v>-22.013551240945318</v>
      </c>
      <c r="Q2" s="61">
        <v>-5.4062175866935975</v>
      </c>
      <c r="R2" s="66">
        <v>1153.5121953975688</v>
      </c>
    </row>
    <row r="3" spans="1:18" ht="15" customHeight="1" x14ac:dyDescent="0.25">
      <c r="A3" s="18" t="s">
        <v>28</v>
      </c>
      <c r="B3" s="19"/>
      <c r="D3" s="1" t="s">
        <v>68</v>
      </c>
      <c r="K3" s="20" t="s">
        <v>84</v>
      </c>
      <c r="L3" s="58">
        <v>6.833074775219411E-2</v>
      </c>
      <c r="M3" s="17">
        <v>0.73403764797607152</v>
      </c>
      <c r="N3" s="17">
        <v>4.3519688368376325E-3</v>
      </c>
      <c r="O3" s="57">
        <v>1.5271307718880205</v>
      </c>
      <c r="P3" s="57">
        <v>8.9642688061929263</v>
      </c>
      <c r="Q3" s="57">
        <v>51.932035867625039</v>
      </c>
      <c r="R3" s="67">
        <v>222.07355908953519</v>
      </c>
    </row>
    <row r="4" spans="1:18" ht="15" customHeight="1" x14ac:dyDescent="0.25">
      <c r="A4" s="7" t="s">
        <v>30</v>
      </c>
      <c r="B4" s="13">
        <v>0.77682313400323388</v>
      </c>
      <c r="D4" s="1" t="s">
        <v>69</v>
      </c>
      <c r="K4" s="3" t="s">
        <v>31</v>
      </c>
      <c r="L4" s="58">
        <v>0.6034541815226061</v>
      </c>
      <c r="M4" s="17">
        <v>41.330340068596129</v>
      </c>
      <c r="N4" s="17" t="e">
        <v>#N/A</v>
      </c>
      <c r="O4" s="57" t="e">
        <v>#N/A</v>
      </c>
      <c r="P4" s="57" t="e">
        <v>#N/A</v>
      </c>
      <c r="Q4" s="57" t="e">
        <v>#N/A</v>
      </c>
      <c r="R4" s="67" t="e">
        <v>#N/A</v>
      </c>
    </row>
    <row r="5" spans="1:18" ht="15" customHeight="1" x14ac:dyDescent="0.25">
      <c r="A5" s="7" t="s">
        <v>22</v>
      </c>
      <c r="B5" s="13">
        <v>0.6034541815226061</v>
      </c>
      <c r="D5" s="1" t="s">
        <v>70</v>
      </c>
      <c r="K5" s="20" t="s">
        <v>32</v>
      </c>
      <c r="L5" s="58">
        <v>13.442360727066655</v>
      </c>
      <c r="M5" s="21">
        <v>53</v>
      </c>
      <c r="N5" s="17" t="e">
        <v>#N/A</v>
      </c>
      <c r="O5" s="57" t="e">
        <v>#N/A</v>
      </c>
      <c r="P5" s="57" t="e">
        <v>#N/A</v>
      </c>
      <c r="Q5" s="57" t="e">
        <v>#N/A</v>
      </c>
      <c r="R5" s="67" t="e">
        <v>#N/A</v>
      </c>
    </row>
    <row r="6" spans="1:18" ht="15" customHeight="1" thickBot="1" x14ac:dyDescent="0.3">
      <c r="A6" s="7" t="s">
        <v>33</v>
      </c>
      <c r="B6" s="13">
        <v>0.55856220207233509</v>
      </c>
      <c r="D6" s="1" t="s">
        <v>71</v>
      </c>
      <c r="K6" s="3" t="s">
        <v>34</v>
      </c>
      <c r="L6" s="62">
        <v>137773.20242288586</v>
      </c>
      <c r="M6" s="63">
        <v>90534.441539847539</v>
      </c>
      <c r="N6" s="64" t="e">
        <v>#N/A</v>
      </c>
      <c r="O6" s="65" t="e">
        <v>#N/A</v>
      </c>
      <c r="P6" s="65" t="e">
        <v>#N/A</v>
      </c>
      <c r="Q6" s="65" t="e">
        <v>#N/A</v>
      </c>
      <c r="R6" s="68" t="e">
        <v>#N/A</v>
      </c>
    </row>
    <row r="7" spans="1:18" ht="15" customHeight="1" x14ac:dyDescent="0.25">
      <c r="A7" s="7" t="s">
        <v>35</v>
      </c>
      <c r="B7" s="13">
        <v>41.330340068596129</v>
      </c>
      <c r="K7" s="22"/>
      <c r="L7" s="23"/>
      <c r="M7" s="23"/>
      <c r="N7" s="14"/>
    </row>
    <row r="8" spans="1:18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8" ht="15" customHeight="1" x14ac:dyDescent="0.25">
      <c r="K9" s="26" t="s">
        <v>38</v>
      </c>
      <c r="L9" s="23">
        <v>2.0057459953178696</v>
      </c>
      <c r="M9" s="23"/>
      <c r="N9" s="14"/>
    </row>
    <row r="10" spans="1:18" ht="15" customHeight="1" thickBot="1" x14ac:dyDescent="0.3">
      <c r="A10" s="1" t="s">
        <v>39</v>
      </c>
      <c r="K10" s="22" t="s">
        <v>40</v>
      </c>
      <c r="L10" s="23">
        <v>445.42315180982149</v>
      </c>
      <c r="M10" s="23"/>
      <c r="N10" s="14"/>
    </row>
    <row r="11" spans="1:18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104.16247297019288</v>
      </c>
      <c r="M11" s="23"/>
      <c r="N11" s="14"/>
    </row>
    <row r="12" spans="1:18" ht="15" customHeight="1" x14ac:dyDescent="0.25">
      <c r="A12" s="7" t="s">
        <v>47</v>
      </c>
      <c r="B12" s="7">
        <v>6</v>
      </c>
      <c r="C12" s="13">
        <v>137773.20242288586</v>
      </c>
      <c r="D12" s="13">
        <v>22962.20040381431</v>
      </c>
      <c r="E12" s="13">
        <v>13.442360727066655</v>
      </c>
      <c r="F12" s="13">
        <v>3.3879871534603628E-9</v>
      </c>
      <c r="K12" s="22" t="s">
        <v>48</v>
      </c>
      <c r="L12" s="23">
        <v>17.980046258974362</v>
      </c>
    </row>
    <row r="13" spans="1:18" ht="15" customHeight="1" x14ac:dyDescent="0.25">
      <c r="A13" s="7" t="s">
        <v>49</v>
      </c>
      <c r="B13" s="7">
        <v>53</v>
      </c>
      <c r="C13" s="13">
        <v>90534.441539847539</v>
      </c>
      <c r="D13" s="13">
        <v>1708.1970101858026</v>
      </c>
      <c r="E13" s="13"/>
      <c r="F13" s="13"/>
      <c r="K13" s="22" t="s">
        <v>58</v>
      </c>
      <c r="L13" s="23">
        <v>3.0630364300410839</v>
      </c>
    </row>
    <row r="14" spans="1:18" ht="15" customHeight="1" thickBot="1" x14ac:dyDescent="0.3">
      <c r="A14" s="24" t="s">
        <v>50</v>
      </c>
      <c r="B14" s="24">
        <v>59</v>
      </c>
      <c r="C14" s="28">
        <v>228307.64396273339</v>
      </c>
      <c r="D14" s="28"/>
      <c r="E14" s="28"/>
      <c r="F14" s="28"/>
      <c r="K14" s="22" t="s">
        <v>61</v>
      </c>
      <c r="L14" s="23">
        <v>8.7289440662352488E-3</v>
      </c>
    </row>
    <row r="15" spans="1:18" ht="15" customHeight="1" thickBot="1" x14ac:dyDescent="0.3">
      <c r="K15" s="22" t="s">
        <v>62</v>
      </c>
      <c r="L15" s="23">
        <v>1.4722930728405534</v>
      </c>
    </row>
    <row r="16" spans="1:18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  <c r="K16" s="22" t="s">
        <v>63</v>
      </c>
      <c r="L16" s="23">
        <v>0.13705412366103886</v>
      </c>
    </row>
    <row r="17" spans="1:9" ht="15" customHeight="1" x14ac:dyDescent="0.25">
      <c r="A17" s="7" t="s">
        <v>54</v>
      </c>
      <c r="B17" s="13">
        <v>1153.5121953975688</v>
      </c>
      <c r="C17" s="13">
        <v>222.07355908953519</v>
      </c>
      <c r="D17" s="13">
        <v>5.1942797698509349</v>
      </c>
      <c r="E17" s="13">
        <v>3.3387500932447148E-6</v>
      </c>
      <c r="F17" s="13">
        <v>708.08904358774726</v>
      </c>
      <c r="G17" s="13">
        <v>1598.9353472073904</v>
      </c>
      <c r="H17" s="13">
        <v>708.08904358774726</v>
      </c>
      <c r="I17" s="13">
        <v>1598.9353472073904</v>
      </c>
    </row>
    <row r="18" spans="1:9" ht="15" customHeight="1" x14ac:dyDescent="0.25">
      <c r="A18" s="7" t="s">
        <v>3</v>
      </c>
      <c r="B18" s="13">
        <v>-5.4062175866935975</v>
      </c>
      <c r="C18" s="13">
        <v>51.932035867625039</v>
      </c>
      <c r="D18" s="13">
        <v>-0.10410178411788182</v>
      </c>
      <c r="E18" s="13">
        <v>0.91748152145159922</v>
      </c>
      <c r="F18" s="13">
        <v>-109.56869055688648</v>
      </c>
      <c r="G18" s="13">
        <v>98.75625538349928</v>
      </c>
      <c r="H18" s="13">
        <v>-109.56869055688648</v>
      </c>
      <c r="I18" s="13">
        <v>98.75625538349928</v>
      </c>
    </row>
    <row r="19" spans="1:9" ht="15" customHeight="1" x14ac:dyDescent="0.25">
      <c r="A19" s="7" t="s">
        <v>4</v>
      </c>
      <c r="B19" s="13">
        <v>-22.013551240945318</v>
      </c>
      <c r="C19" s="13">
        <v>8.9642688061929263</v>
      </c>
      <c r="D19" s="13">
        <v>-2.4556995909959052</v>
      </c>
      <c r="E19" s="13">
        <v>1.7373665303814692E-2</v>
      </c>
      <c r="F19" s="13">
        <v>-39.99359749991968</v>
      </c>
      <c r="G19" s="13">
        <v>-4.0335049819709567</v>
      </c>
      <c r="H19" s="13">
        <v>-39.99359749991968</v>
      </c>
      <c r="I19" s="13">
        <v>-4.0335049819709567</v>
      </c>
    </row>
    <row r="20" spans="1:9" ht="15" customHeight="1" x14ac:dyDescent="0.25">
      <c r="A20" s="7" t="s">
        <v>5</v>
      </c>
      <c r="B20" s="13">
        <v>-0.41794539375807582</v>
      </c>
      <c r="C20" s="13">
        <v>1.5271307718880205</v>
      </c>
      <c r="D20" s="13">
        <v>-0.2736801598473208</v>
      </c>
      <c r="E20" s="13">
        <v>0.78539418544280737</v>
      </c>
      <c r="F20" s="13">
        <v>-3.4809818237991599</v>
      </c>
      <c r="G20" s="13">
        <v>2.645091036283008</v>
      </c>
      <c r="H20" s="13">
        <v>-3.4809818237991599</v>
      </c>
      <c r="I20" s="13">
        <v>2.645091036283008</v>
      </c>
    </row>
    <row r="21" spans="1:9" ht="15" customHeight="1" x14ac:dyDescent="0.25">
      <c r="A21" s="7" t="s">
        <v>6</v>
      </c>
      <c r="B21" s="13">
        <v>9.0316759727629495E-3</v>
      </c>
      <c r="C21" s="13">
        <v>4.3519688368376325E-3</v>
      </c>
      <c r="D21" s="13">
        <v>2.0753080528319767</v>
      </c>
      <c r="E21" s="13">
        <v>4.2826884923169287E-2</v>
      </c>
      <c r="F21" s="13">
        <v>3.0273190652770066E-4</v>
      </c>
      <c r="G21" s="13">
        <v>1.7760620038998198E-2</v>
      </c>
      <c r="H21" s="13">
        <v>3.0273190652770066E-4</v>
      </c>
      <c r="I21" s="13">
        <v>1.7760620038998198E-2</v>
      </c>
    </row>
    <row r="22" spans="1:9" ht="15" customHeight="1" x14ac:dyDescent="0.25">
      <c r="A22" s="7" t="s">
        <v>7</v>
      </c>
      <c r="B22" s="13">
        <v>3.9803964672635783</v>
      </c>
      <c r="C22" s="13">
        <v>0.73403764797607152</v>
      </c>
      <c r="D22" s="13">
        <v>5.4226053367133735</v>
      </c>
      <c r="E22" s="13">
        <v>1.4752210465793218E-6</v>
      </c>
      <c r="F22" s="13">
        <v>2.5081033944230251</v>
      </c>
      <c r="G22" s="13">
        <v>5.4526895401041315</v>
      </c>
      <c r="H22" s="13">
        <v>2.5081033944230251</v>
      </c>
      <c r="I22" s="13">
        <v>5.4526895401041315</v>
      </c>
    </row>
    <row r="23" spans="1:9" ht="15" customHeight="1" thickBot="1" x14ac:dyDescent="0.3">
      <c r="A23" s="24" t="s">
        <v>9</v>
      </c>
      <c r="B23" s="28">
        <v>-6.3078366859999249E-2</v>
      </c>
      <c r="C23" s="28">
        <v>6.833074775219411E-2</v>
      </c>
      <c r="D23" s="28">
        <v>-0.92313298090571227</v>
      </c>
      <c r="E23" s="28">
        <v>0.36012157359290231</v>
      </c>
      <c r="F23" s="28">
        <v>-0.2001324905210381</v>
      </c>
      <c r="G23" s="28">
        <v>7.3975756801039613E-2</v>
      </c>
      <c r="H23" s="28">
        <v>-0.2001324905210381</v>
      </c>
      <c r="I23" s="28">
        <v>7.3975756801039613E-2</v>
      </c>
    </row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S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9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9" ht="15" customHeight="1" thickBot="1" x14ac:dyDescent="0.3">
      <c r="K2" s="3" t="s">
        <v>59</v>
      </c>
      <c r="L2" s="59">
        <v>-6.9376187368013487E-2</v>
      </c>
      <c r="M2" s="60">
        <v>-1.2989393144487154</v>
      </c>
      <c r="N2" s="60">
        <v>4.1376980356185129</v>
      </c>
      <c r="O2" s="61">
        <v>9.5452822286236187E-3</v>
      </c>
      <c r="P2" s="61">
        <v>-0.50325652375035013</v>
      </c>
      <c r="Q2" s="61">
        <v>-16.755157547302453</v>
      </c>
      <c r="R2" s="61">
        <v>-17.611133262167414</v>
      </c>
      <c r="S2" s="66">
        <v>1198.7772983696</v>
      </c>
    </row>
    <row r="3" spans="1:19" ht="15" customHeight="1" x14ac:dyDescent="0.25">
      <c r="A3" s="18" t="s">
        <v>28</v>
      </c>
      <c r="B3" s="19"/>
      <c r="D3" s="1" t="s">
        <v>68</v>
      </c>
      <c r="K3" s="20" t="s">
        <v>60</v>
      </c>
      <c r="L3" s="58">
        <v>6.9222832280609853E-2</v>
      </c>
      <c r="M3" s="17">
        <v>1.8289757444413959</v>
      </c>
      <c r="N3" s="17">
        <v>0.77003555213824038</v>
      </c>
      <c r="O3" s="57">
        <v>4.4318630398835768E-3</v>
      </c>
      <c r="P3" s="57">
        <v>1.5390165606814736</v>
      </c>
      <c r="Q3" s="57">
        <v>11.659216499694161</v>
      </c>
      <c r="R3" s="57">
        <v>54.933816616840836</v>
      </c>
      <c r="S3" s="67">
        <v>232.04401942270843</v>
      </c>
    </row>
    <row r="4" spans="1:19" ht="15" customHeight="1" x14ac:dyDescent="0.25">
      <c r="A4" s="7" t="s">
        <v>30</v>
      </c>
      <c r="B4" s="13">
        <v>0.77927120332191091</v>
      </c>
      <c r="D4" s="1" t="s">
        <v>69</v>
      </c>
      <c r="K4" s="3" t="s">
        <v>31</v>
      </c>
      <c r="L4" s="58">
        <v>0.60726360832677895</v>
      </c>
      <c r="M4" s="17">
        <v>41.524950859355535</v>
      </c>
      <c r="N4" s="17" t="e">
        <v>#N/A</v>
      </c>
      <c r="O4" s="57" t="e">
        <v>#N/A</v>
      </c>
      <c r="P4" s="57" t="e">
        <v>#N/A</v>
      </c>
      <c r="Q4" s="57" t="e">
        <v>#N/A</v>
      </c>
      <c r="R4" s="57" t="e">
        <v>#N/A</v>
      </c>
      <c r="S4" s="67" t="e">
        <v>#N/A</v>
      </c>
    </row>
    <row r="5" spans="1:19" ht="15" customHeight="1" x14ac:dyDescent="0.25">
      <c r="A5" s="7" t="s">
        <v>22</v>
      </c>
      <c r="B5" s="13">
        <v>0.60726360832677895</v>
      </c>
      <c r="D5" s="1" t="s">
        <v>70</v>
      </c>
      <c r="K5" s="20" t="s">
        <v>32</v>
      </c>
      <c r="L5" s="58">
        <v>11.486333291418006</v>
      </c>
      <c r="M5" s="21">
        <v>52</v>
      </c>
      <c r="N5" s="17" t="e">
        <v>#N/A</v>
      </c>
      <c r="O5" s="57" t="e">
        <v>#N/A</v>
      </c>
      <c r="P5" s="57" t="e">
        <v>#N/A</v>
      </c>
      <c r="Q5" s="57" t="e">
        <v>#N/A</v>
      </c>
      <c r="R5" s="57" t="e">
        <v>#N/A</v>
      </c>
      <c r="S5" s="67" t="e">
        <v>#N/A</v>
      </c>
    </row>
    <row r="6" spans="1:19" ht="15" customHeight="1" thickBot="1" x14ac:dyDescent="0.3">
      <c r="A6" s="7" t="s">
        <v>33</v>
      </c>
      <c r="B6" s="13">
        <v>0.55439524790923</v>
      </c>
      <c r="D6" s="1" t="s">
        <v>71</v>
      </c>
      <c r="K6" s="3" t="s">
        <v>34</v>
      </c>
      <c r="L6" s="62">
        <v>138642.92368139504</v>
      </c>
      <c r="M6" s="63">
        <v>89664.720281338377</v>
      </c>
      <c r="N6" s="64" t="e">
        <v>#N/A</v>
      </c>
      <c r="O6" s="65" t="e">
        <v>#N/A</v>
      </c>
      <c r="P6" s="65" t="e">
        <v>#N/A</v>
      </c>
      <c r="Q6" s="65" t="e">
        <v>#N/A</v>
      </c>
      <c r="R6" s="65" t="e">
        <v>#N/A</v>
      </c>
      <c r="S6" s="68" t="e">
        <v>#N/A</v>
      </c>
    </row>
    <row r="7" spans="1:19" ht="15" customHeight="1" x14ac:dyDescent="0.25">
      <c r="A7" s="7" t="s">
        <v>35</v>
      </c>
      <c r="B7" s="13">
        <v>41.524950859355535</v>
      </c>
      <c r="K7" s="22"/>
      <c r="L7" s="23"/>
      <c r="M7" s="23"/>
      <c r="N7" s="14"/>
    </row>
    <row r="8" spans="1:19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9" ht="15" customHeight="1" x14ac:dyDescent="0.25">
      <c r="K9" s="26" t="s">
        <v>38</v>
      </c>
      <c r="L9" s="23">
        <v>2.0066468050616861</v>
      </c>
      <c r="M9" s="23"/>
      <c r="N9" s="14"/>
    </row>
    <row r="10" spans="1:19" ht="15" customHeight="1" thickBot="1" x14ac:dyDescent="0.3">
      <c r="A10" s="1" t="s">
        <v>39</v>
      </c>
      <c r="K10" s="22" t="s">
        <v>40</v>
      </c>
      <c r="L10" s="23">
        <v>465.63039020824971</v>
      </c>
      <c r="M10" s="23"/>
      <c r="N10" s="14"/>
    </row>
    <row r="11" spans="1:19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110.23276760402823</v>
      </c>
      <c r="M11" s="23"/>
      <c r="N11" s="14"/>
    </row>
    <row r="12" spans="1:19" ht="15" customHeight="1" x14ac:dyDescent="0.25">
      <c r="A12" s="7" t="s">
        <v>47</v>
      </c>
      <c r="B12" s="7">
        <v>7</v>
      </c>
      <c r="C12" s="13">
        <v>138642.92368139504</v>
      </c>
      <c r="D12" s="13">
        <v>19806.131954485005</v>
      </c>
      <c r="E12" s="13">
        <v>11.486333291418006</v>
      </c>
      <c r="F12" s="13">
        <v>1.0410271058558384E-8</v>
      </c>
      <c r="K12" s="22" t="s">
        <v>48</v>
      </c>
      <c r="L12" s="23">
        <v>23.395929538633784</v>
      </c>
    </row>
    <row r="13" spans="1:19" ht="15" customHeight="1" x14ac:dyDescent="0.25">
      <c r="A13" s="7" t="s">
        <v>49</v>
      </c>
      <c r="B13" s="7">
        <v>52</v>
      </c>
      <c r="C13" s="13">
        <v>89664.720281338377</v>
      </c>
      <c r="D13" s="13">
        <v>1724.3215438718919</v>
      </c>
      <c r="E13" s="13"/>
      <c r="F13" s="13"/>
      <c r="K13" s="22" t="s">
        <v>58</v>
      </c>
      <c r="L13" s="23">
        <v>3.0882626644285036</v>
      </c>
    </row>
    <row r="14" spans="1:19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  <c r="K14" s="22" t="s">
        <v>61</v>
      </c>
      <c r="L14" s="23">
        <v>8.8931838094533523E-3</v>
      </c>
    </row>
    <row r="15" spans="1:19" ht="15" customHeight="1" thickBot="1" x14ac:dyDescent="0.3">
      <c r="K15" s="22" t="s">
        <v>62</v>
      </c>
      <c r="L15" s="23">
        <v>1.5451893804821115</v>
      </c>
    </row>
    <row r="16" spans="1:19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  <c r="K16" s="22" t="s">
        <v>63</v>
      </c>
      <c r="L16" s="23">
        <v>3.670108334118646</v>
      </c>
    </row>
    <row r="17" spans="1:12" ht="15" customHeight="1" x14ac:dyDescent="0.25">
      <c r="A17" s="7" t="s">
        <v>54</v>
      </c>
      <c r="B17" s="13">
        <v>1198.7772983696</v>
      </c>
      <c r="C17" s="13">
        <v>232.04401942270843</v>
      </c>
      <c r="D17" s="13">
        <v>5.1661633053589684</v>
      </c>
      <c r="E17" s="13">
        <v>3.8408595801753166E-6</v>
      </c>
      <c r="F17" s="13">
        <v>733.14690816135021</v>
      </c>
      <c r="G17" s="13">
        <v>1664.4076885778497</v>
      </c>
      <c r="H17" s="13">
        <v>733.14690816135021</v>
      </c>
      <c r="I17" s="13">
        <v>1664.4076885778497</v>
      </c>
      <c r="K17" s="22" t="s">
        <v>64</v>
      </c>
      <c r="L17" s="23">
        <v>0.13890577523320671</v>
      </c>
    </row>
    <row r="18" spans="1:12" ht="15" customHeight="1" x14ac:dyDescent="0.25">
      <c r="A18" s="7" t="s">
        <v>3</v>
      </c>
      <c r="B18" s="13">
        <v>-17.611133262167414</v>
      </c>
      <c r="C18" s="13">
        <v>54.933816616840836</v>
      </c>
      <c r="D18" s="13">
        <v>-0.32058819770349689</v>
      </c>
      <c r="E18" s="13">
        <v>0.74980729163307158</v>
      </c>
      <c r="F18" s="13">
        <v>-127.84390086619564</v>
      </c>
      <c r="G18" s="13">
        <v>92.621634341860812</v>
      </c>
      <c r="H18" s="13">
        <v>-127.84390086619564</v>
      </c>
      <c r="I18" s="13">
        <v>92.621634341860812</v>
      </c>
    </row>
    <row r="19" spans="1:12" ht="15" customHeight="1" x14ac:dyDescent="0.25">
      <c r="A19" s="7" t="s">
        <v>4</v>
      </c>
      <c r="B19" s="13">
        <v>-16.755157547302453</v>
      </c>
      <c r="C19" s="13">
        <v>11.659216499694161</v>
      </c>
      <c r="D19" s="13">
        <v>-1.4370740561976842</v>
      </c>
      <c r="E19" s="13">
        <v>0.15668711168340405</v>
      </c>
      <c r="F19" s="13">
        <v>-40.15108708593624</v>
      </c>
      <c r="G19" s="13">
        <v>6.6407719913313308</v>
      </c>
      <c r="H19" s="13">
        <v>-40.15108708593624</v>
      </c>
      <c r="I19" s="13">
        <v>6.6407719913313308</v>
      </c>
    </row>
    <row r="20" spans="1:12" ht="15" customHeight="1" x14ac:dyDescent="0.25">
      <c r="A20" s="7" t="s">
        <v>5</v>
      </c>
      <c r="B20" s="13">
        <v>-0.50325652375035013</v>
      </c>
      <c r="C20" s="13">
        <v>1.5390165606814736</v>
      </c>
      <c r="D20" s="13">
        <v>-0.32699877090829294</v>
      </c>
      <c r="E20" s="13">
        <v>0.74498150876622515</v>
      </c>
      <c r="F20" s="13">
        <v>-3.5915191881788537</v>
      </c>
      <c r="G20" s="13">
        <v>2.5850061406781535</v>
      </c>
      <c r="H20" s="13">
        <v>-3.5915191881788537</v>
      </c>
      <c r="I20" s="13">
        <v>2.5850061406781535</v>
      </c>
    </row>
    <row r="21" spans="1:12" ht="15" customHeight="1" x14ac:dyDescent="0.25">
      <c r="A21" s="7" t="s">
        <v>6</v>
      </c>
      <c r="B21" s="13">
        <v>9.5452822286236187E-3</v>
      </c>
      <c r="C21" s="13">
        <v>4.4318630398835768E-3</v>
      </c>
      <c r="D21" s="13">
        <v>2.1537854718710734</v>
      </c>
      <c r="E21" s="13">
        <v>3.5913501733975353E-2</v>
      </c>
      <c r="F21" s="13">
        <v>6.5209841917026647E-4</v>
      </c>
      <c r="G21" s="13">
        <v>1.8438466038076973E-2</v>
      </c>
      <c r="H21" s="13">
        <v>6.5209841917026647E-4</v>
      </c>
      <c r="I21" s="13">
        <v>1.8438466038076973E-2</v>
      </c>
    </row>
    <row r="22" spans="1:12" ht="15" customHeight="1" x14ac:dyDescent="0.25">
      <c r="A22" s="7" t="s">
        <v>7</v>
      </c>
      <c r="B22" s="13">
        <v>4.1376980356185129</v>
      </c>
      <c r="C22" s="13">
        <v>0.77003555213824038</v>
      </c>
      <c r="D22" s="13">
        <v>5.3733857146321657</v>
      </c>
      <c r="E22" s="13">
        <v>1.8415650072975577E-6</v>
      </c>
      <c r="F22" s="13">
        <v>2.5925086551364016</v>
      </c>
      <c r="G22" s="13">
        <v>5.6828874161006242</v>
      </c>
      <c r="H22" s="13">
        <v>2.5925086551364016</v>
      </c>
      <c r="I22" s="13">
        <v>5.6828874161006242</v>
      </c>
    </row>
    <row r="23" spans="1:12" ht="15" customHeight="1" x14ac:dyDescent="0.25">
      <c r="A23" s="7" t="s">
        <v>8</v>
      </c>
      <c r="B23" s="13">
        <v>-1.2989393144487154</v>
      </c>
      <c r="C23" s="13">
        <v>1.8289757444413959</v>
      </c>
      <c r="D23" s="13">
        <v>-0.71020040500615622</v>
      </c>
      <c r="E23" s="13">
        <v>0.48075288571977326</v>
      </c>
      <c r="F23" s="13">
        <v>-4.9690476485673614</v>
      </c>
      <c r="G23" s="13">
        <v>2.3711690196699307</v>
      </c>
      <c r="H23" s="13">
        <v>-4.9690476485673614</v>
      </c>
      <c r="I23" s="13">
        <v>2.3711690196699307</v>
      </c>
    </row>
    <row r="24" spans="1:12" ht="15" customHeight="1" thickBot="1" x14ac:dyDescent="0.3">
      <c r="A24" s="24" t="s">
        <v>9</v>
      </c>
      <c r="B24" s="28">
        <v>-6.9376187368013487E-2</v>
      </c>
      <c r="C24" s="28">
        <v>6.9222832280609853E-2</v>
      </c>
      <c r="D24" s="28">
        <v>-1.0022153830224971</v>
      </c>
      <c r="E24" s="28">
        <v>0.32088063538706191</v>
      </c>
      <c r="F24" s="28">
        <v>-0.2082819626012202</v>
      </c>
      <c r="G24" s="28">
        <v>6.9529587865193226E-2</v>
      </c>
      <c r="H24" s="28">
        <v>-0.2082819626012202</v>
      </c>
      <c r="I24" s="28">
        <v>6.9529587865193226E-2</v>
      </c>
    </row>
    <row r="25" spans="1:12" ht="15" customHeight="1" x14ac:dyDescent="0.25"/>
    <row r="26" spans="1:12" ht="15" customHeight="1" x14ac:dyDescent="0.25"/>
    <row r="27" spans="1:12" ht="15" customHeight="1" x14ac:dyDescent="0.25"/>
    <row r="28" spans="1:12" ht="15" customHeight="1" x14ac:dyDescent="0.25"/>
    <row r="29" spans="1:12" ht="15" customHeight="1" x14ac:dyDescent="0.25"/>
    <row r="30" spans="1:12" ht="15" customHeight="1" x14ac:dyDescent="0.25"/>
    <row r="31" spans="1:12" ht="15" customHeight="1" x14ac:dyDescent="0.25"/>
    <row r="32" spans="1:12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R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8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8" ht="15" customHeight="1" thickBot="1" x14ac:dyDescent="0.3">
      <c r="K2" s="3" t="s">
        <v>83</v>
      </c>
      <c r="L2" s="59">
        <v>-1.0641225990146761</v>
      </c>
      <c r="M2" s="60">
        <v>3.9215079823622077</v>
      </c>
      <c r="N2" s="60">
        <v>9.4688331271747389E-3</v>
      </c>
      <c r="O2" s="61">
        <v>-0.90943764805301719</v>
      </c>
      <c r="P2" s="61">
        <v>-17.785436802746769</v>
      </c>
      <c r="Q2" s="61">
        <v>1.059193025486133</v>
      </c>
      <c r="R2" s="66">
        <v>1171.4398405443085</v>
      </c>
    </row>
    <row r="3" spans="1:18" ht="15" customHeight="1" x14ac:dyDescent="0.25">
      <c r="A3" s="18" t="s">
        <v>28</v>
      </c>
      <c r="B3" s="19"/>
      <c r="D3" s="1" t="s">
        <v>68</v>
      </c>
      <c r="K3" s="20" t="s">
        <v>84</v>
      </c>
      <c r="L3" s="58">
        <v>1.8139824282557779</v>
      </c>
      <c r="M3" s="17">
        <v>0.73923524217206327</v>
      </c>
      <c r="N3" s="17">
        <v>4.4313919585148671E-3</v>
      </c>
      <c r="O3" s="57">
        <v>1.4847565226289527</v>
      </c>
      <c r="P3" s="57">
        <v>11.614294211259333</v>
      </c>
      <c r="Q3" s="57">
        <v>51.680808846064124</v>
      </c>
      <c r="R3" s="67">
        <v>230.44486266304855</v>
      </c>
    </row>
    <row r="4" spans="1:18" ht="15" customHeight="1" x14ac:dyDescent="0.25">
      <c r="A4" s="7" t="s">
        <v>30</v>
      </c>
      <c r="B4" s="13">
        <v>0.77438845835738812</v>
      </c>
      <c r="D4" s="1" t="s">
        <v>69</v>
      </c>
      <c r="K4" s="3" t="s">
        <v>31</v>
      </c>
      <c r="L4" s="58">
        <v>0.59967748443713231</v>
      </c>
      <c r="M4" s="17">
        <v>41.526688475297384</v>
      </c>
      <c r="N4" s="17" t="e">
        <v>#N/A</v>
      </c>
      <c r="O4" s="57" t="e">
        <v>#N/A</v>
      </c>
      <c r="P4" s="57" t="e">
        <v>#N/A</v>
      </c>
      <c r="Q4" s="57" t="e">
        <v>#N/A</v>
      </c>
      <c r="R4" s="67" t="e">
        <v>#N/A</v>
      </c>
    </row>
    <row r="5" spans="1:18" ht="15" customHeight="1" x14ac:dyDescent="0.25">
      <c r="A5" s="7" t="s">
        <v>22</v>
      </c>
      <c r="B5" s="13">
        <v>0.59967748443713231</v>
      </c>
      <c r="D5" s="1" t="s">
        <v>70</v>
      </c>
      <c r="K5" s="20" t="s">
        <v>32</v>
      </c>
      <c r="L5" s="58">
        <v>13.23220879814871</v>
      </c>
      <c r="M5" s="21">
        <v>53</v>
      </c>
      <c r="N5" s="17" t="e">
        <v>#N/A</v>
      </c>
      <c r="O5" s="57" t="e">
        <v>#N/A</v>
      </c>
      <c r="P5" s="57" t="e">
        <v>#N/A</v>
      </c>
      <c r="Q5" s="57" t="e">
        <v>#N/A</v>
      </c>
      <c r="R5" s="67" t="e">
        <v>#N/A</v>
      </c>
    </row>
    <row r="6" spans="1:18" ht="15" customHeight="1" thickBot="1" x14ac:dyDescent="0.3">
      <c r="A6" s="7" t="s">
        <v>33</v>
      </c>
      <c r="B6" s="13">
        <v>0.5543579543734114</v>
      </c>
      <c r="D6" s="1" t="s">
        <v>71</v>
      </c>
      <c r="K6" s="3" t="s">
        <v>34</v>
      </c>
      <c r="L6" s="62">
        <v>136910.95360934042</v>
      </c>
      <c r="M6" s="63">
        <v>91396.690353393016</v>
      </c>
      <c r="N6" s="64" t="e">
        <v>#N/A</v>
      </c>
      <c r="O6" s="65" t="e">
        <v>#N/A</v>
      </c>
      <c r="P6" s="65" t="e">
        <v>#N/A</v>
      </c>
      <c r="Q6" s="65" t="e">
        <v>#N/A</v>
      </c>
      <c r="R6" s="68" t="e">
        <v>#N/A</v>
      </c>
    </row>
    <row r="7" spans="1:18" ht="15" customHeight="1" x14ac:dyDescent="0.25">
      <c r="A7" s="7" t="s">
        <v>35</v>
      </c>
      <c r="B7" s="13">
        <v>41.526688475297384</v>
      </c>
      <c r="K7" s="22"/>
      <c r="L7" s="23"/>
      <c r="M7" s="23"/>
      <c r="N7" s="14"/>
    </row>
    <row r="8" spans="1:18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8" ht="15" customHeight="1" x14ac:dyDescent="0.25">
      <c r="K9" s="26" t="s">
        <v>38</v>
      </c>
      <c r="L9" s="23">
        <v>2.0057459953178696</v>
      </c>
      <c r="M9" s="23"/>
      <c r="N9" s="14"/>
    </row>
    <row r="10" spans="1:18" ht="15" customHeight="1" thickBot="1" x14ac:dyDescent="0.3">
      <c r="A10" s="1" t="s">
        <v>39</v>
      </c>
      <c r="K10" s="22" t="s">
        <v>40</v>
      </c>
      <c r="L10" s="23">
        <v>462.21386042798611</v>
      </c>
      <c r="M10" s="23"/>
      <c r="N10" s="14"/>
    </row>
    <row r="11" spans="1:18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103.65857537778145</v>
      </c>
      <c r="M11" s="23"/>
      <c r="N11" s="14"/>
    </row>
    <row r="12" spans="1:18" ht="15" customHeight="1" x14ac:dyDescent="0.25">
      <c r="A12" s="7" t="s">
        <v>47</v>
      </c>
      <c r="B12" s="7">
        <v>6</v>
      </c>
      <c r="C12" s="13">
        <v>136910.95360934042</v>
      </c>
      <c r="D12" s="13">
        <v>22818.492268223403</v>
      </c>
      <c r="E12" s="13">
        <v>13.23220879814871</v>
      </c>
      <c r="F12" s="13">
        <v>4.30435828387667E-9</v>
      </c>
      <c r="K12" s="22" t="s">
        <v>48</v>
      </c>
      <c r="L12" s="23">
        <v>23.295324102676922</v>
      </c>
    </row>
    <row r="13" spans="1:18" ht="15" customHeight="1" x14ac:dyDescent="0.25">
      <c r="A13" s="7" t="s">
        <v>49</v>
      </c>
      <c r="B13" s="7">
        <v>53</v>
      </c>
      <c r="C13" s="13">
        <v>91396.690353393016</v>
      </c>
      <c r="D13" s="13">
        <v>1724.4658557243965</v>
      </c>
      <c r="E13" s="13"/>
      <c r="F13" s="13"/>
      <c r="K13" s="22" t="s">
        <v>58</v>
      </c>
      <c r="L13" s="23">
        <v>2.9780444492851079</v>
      </c>
    </row>
    <row r="14" spans="1:18" ht="15" customHeight="1" thickBot="1" x14ac:dyDescent="0.3">
      <c r="A14" s="24" t="s">
        <v>50</v>
      </c>
      <c r="B14" s="24">
        <v>59</v>
      </c>
      <c r="C14" s="28">
        <v>228307.64396273345</v>
      </c>
      <c r="D14" s="28"/>
      <c r="E14" s="28"/>
      <c r="F14" s="28"/>
      <c r="K14" s="22" t="s">
        <v>61</v>
      </c>
      <c r="L14" s="23">
        <v>8.888246674475006E-3</v>
      </c>
    </row>
    <row r="15" spans="1:18" ht="15" customHeight="1" thickBot="1" x14ac:dyDescent="0.3">
      <c r="K15" s="22" t="s">
        <v>62</v>
      </c>
      <c r="L15" s="23">
        <v>1.4827181265844513</v>
      </c>
    </row>
    <row r="16" spans="1:18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  <c r="K16" s="22" t="s">
        <v>63</v>
      </c>
      <c r="L16" s="23">
        <v>3.6383879910510113</v>
      </c>
    </row>
    <row r="17" spans="1:9" ht="15" customHeight="1" x14ac:dyDescent="0.25">
      <c r="A17" s="7" t="s">
        <v>54</v>
      </c>
      <c r="B17" s="13">
        <v>1171.4398405443085</v>
      </c>
      <c r="C17" s="13">
        <v>230.44486266304855</v>
      </c>
      <c r="D17" s="13">
        <v>5.0833844894913636</v>
      </c>
      <c r="E17" s="13">
        <v>4.9480654526010797E-6</v>
      </c>
      <c r="F17" s="13">
        <v>709.22598011632238</v>
      </c>
      <c r="G17" s="13">
        <v>1633.6537009722947</v>
      </c>
      <c r="H17" s="13">
        <v>709.22598011632238</v>
      </c>
      <c r="I17" s="13">
        <v>1633.6537009722947</v>
      </c>
    </row>
    <row r="18" spans="1:9" ht="15" customHeight="1" x14ac:dyDescent="0.25">
      <c r="A18" s="7" t="s">
        <v>3</v>
      </c>
      <c r="B18" s="13">
        <v>1.059193025486133</v>
      </c>
      <c r="C18" s="13">
        <v>51.680808846064124</v>
      </c>
      <c r="D18" s="13">
        <v>2.0494900314757716E-2</v>
      </c>
      <c r="E18" s="13">
        <v>0.98372554483810992</v>
      </c>
      <c r="F18" s="13">
        <v>-102.59938235229531</v>
      </c>
      <c r="G18" s="13">
        <v>104.71776840326758</v>
      </c>
      <c r="H18" s="13">
        <v>-102.59938235229531</v>
      </c>
      <c r="I18" s="13">
        <v>104.71776840326758</v>
      </c>
    </row>
    <row r="19" spans="1:9" ht="15" customHeight="1" x14ac:dyDescent="0.25">
      <c r="A19" s="7" t="s">
        <v>4</v>
      </c>
      <c r="B19" s="13">
        <v>-17.785436802746769</v>
      </c>
      <c r="C19" s="13">
        <v>11.614294211259333</v>
      </c>
      <c r="D19" s="13">
        <v>-1.5313403018071385</v>
      </c>
      <c r="E19" s="13">
        <v>0.13163292227253354</v>
      </c>
      <c r="F19" s="13">
        <v>-41.080760905423688</v>
      </c>
      <c r="G19" s="13">
        <v>5.5098872999301527</v>
      </c>
      <c r="H19" s="13">
        <v>-41.080760905423688</v>
      </c>
      <c r="I19" s="13">
        <v>5.5098872999301527</v>
      </c>
    </row>
    <row r="20" spans="1:9" ht="15" customHeight="1" x14ac:dyDescent="0.25">
      <c r="A20" s="7" t="s">
        <v>5</v>
      </c>
      <c r="B20" s="13">
        <v>-0.90943764805301719</v>
      </c>
      <c r="C20" s="13">
        <v>1.4847565226289527</v>
      </c>
      <c r="D20" s="13">
        <v>-0.61251635146396977</v>
      </c>
      <c r="E20" s="13">
        <v>0.5428154293739903</v>
      </c>
      <c r="F20" s="13">
        <v>-3.887482097338125</v>
      </c>
      <c r="G20" s="13">
        <v>2.0686068012320908</v>
      </c>
      <c r="H20" s="13">
        <v>-3.887482097338125</v>
      </c>
      <c r="I20" s="13">
        <v>2.0686068012320908</v>
      </c>
    </row>
    <row r="21" spans="1:9" ht="15" customHeight="1" x14ac:dyDescent="0.25">
      <c r="A21" s="7" t="s">
        <v>6</v>
      </c>
      <c r="B21" s="13">
        <v>9.4688331271747389E-3</v>
      </c>
      <c r="C21" s="13">
        <v>4.4313919585148671E-3</v>
      </c>
      <c r="D21" s="13">
        <v>2.1367627183103242</v>
      </c>
      <c r="E21" s="13">
        <v>3.7251677659645759E-2</v>
      </c>
      <c r="F21" s="13">
        <v>5.8058645269973286E-4</v>
      </c>
      <c r="G21" s="13">
        <v>1.8357079801649745E-2</v>
      </c>
      <c r="H21" s="13">
        <v>5.8058645269973286E-4</v>
      </c>
      <c r="I21" s="13">
        <v>1.8357079801649745E-2</v>
      </c>
    </row>
    <row r="22" spans="1:9" ht="15" customHeight="1" x14ac:dyDescent="0.25">
      <c r="A22" s="7" t="s">
        <v>7</v>
      </c>
      <c r="B22" s="13">
        <v>3.9215079823622077</v>
      </c>
      <c r="C22" s="13">
        <v>0.73923524217206327</v>
      </c>
      <c r="D22" s="13">
        <v>5.3048174094619851</v>
      </c>
      <c r="E22" s="13">
        <v>2.2507267185419914E-6</v>
      </c>
      <c r="F22" s="13">
        <v>2.4387898557777561</v>
      </c>
      <c r="G22" s="13">
        <v>5.4042261089466592</v>
      </c>
      <c r="H22" s="13">
        <v>2.4387898557777561</v>
      </c>
      <c r="I22" s="13">
        <v>5.4042261089466592</v>
      </c>
    </row>
    <row r="23" spans="1:9" ht="15" customHeight="1" thickBot="1" x14ac:dyDescent="0.3">
      <c r="A23" s="24" t="s">
        <v>8</v>
      </c>
      <c r="B23" s="28">
        <v>-1.0641225990146761</v>
      </c>
      <c r="C23" s="28">
        <v>1.8139824282557779</v>
      </c>
      <c r="D23" s="28">
        <v>-0.5866223302051915</v>
      </c>
      <c r="E23" s="28">
        <v>0.5599478338178544</v>
      </c>
      <c r="F23" s="28">
        <v>-4.7025105900656872</v>
      </c>
      <c r="G23" s="28">
        <v>2.5742653920363354</v>
      </c>
      <c r="H23" s="28">
        <v>-4.7025105900656872</v>
      </c>
      <c r="I23" s="28">
        <v>2.5742653920363354</v>
      </c>
    </row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Q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7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7" ht="15" customHeight="1" thickBot="1" x14ac:dyDescent="0.3">
      <c r="K2" s="3" t="s">
        <v>80</v>
      </c>
      <c r="L2" s="59">
        <v>3.8068384389721297</v>
      </c>
      <c r="M2" s="60">
        <v>9.0468345653593654E-3</v>
      </c>
      <c r="N2" s="60">
        <v>-0.807672045182104</v>
      </c>
      <c r="O2" s="61">
        <v>-22.087215328403822</v>
      </c>
      <c r="P2" s="61">
        <v>9.8129450851121387</v>
      </c>
      <c r="Q2" s="66">
        <v>1135.8058162616239</v>
      </c>
    </row>
    <row r="3" spans="1:17" ht="15" customHeight="1" x14ac:dyDescent="0.25">
      <c r="A3" s="18" t="s">
        <v>28</v>
      </c>
      <c r="B3" s="19"/>
      <c r="D3" s="1" t="s">
        <v>68</v>
      </c>
      <c r="K3" s="20" t="s">
        <v>81</v>
      </c>
      <c r="L3" s="58">
        <v>0.70857981567205375</v>
      </c>
      <c r="M3" s="17">
        <v>4.3459770399787703E-3</v>
      </c>
      <c r="N3" s="17">
        <v>1.4656048678958269</v>
      </c>
      <c r="O3" s="57">
        <v>8.9516358209100062</v>
      </c>
      <c r="P3" s="57">
        <v>49.178199563663718</v>
      </c>
      <c r="Q3" s="67">
        <v>220.94064120823796</v>
      </c>
    </row>
    <row r="4" spans="1:17" ht="15" customHeight="1" x14ac:dyDescent="0.25">
      <c r="A4" s="7" t="s">
        <v>30</v>
      </c>
      <c r="B4" s="13">
        <v>0.77270836337456861</v>
      </c>
      <c r="D4" s="1" t="s">
        <v>69</v>
      </c>
      <c r="K4" s="3" t="s">
        <v>31</v>
      </c>
      <c r="L4" s="58">
        <v>0.59707821482900425</v>
      </c>
      <c r="M4" s="17">
        <v>41.273730205392965</v>
      </c>
      <c r="N4" s="17" t="e">
        <v>#N/A</v>
      </c>
      <c r="O4" s="57" t="e">
        <v>#N/A</v>
      </c>
      <c r="P4" s="57" t="e">
        <v>#N/A</v>
      </c>
      <c r="Q4" s="67" t="e">
        <v>#N/A</v>
      </c>
    </row>
    <row r="5" spans="1:17" ht="15" customHeight="1" x14ac:dyDescent="0.25">
      <c r="A5" s="7" t="s">
        <v>22</v>
      </c>
      <c r="B5" s="13">
        <v>0.59707821482900425</v>
      </c>
      <c r="D5" s="1" t="s">
        <v>70</v>
      </c>
      <c r="K5" s="20" t="s">
        <v>32</v>
      </c>
      <c r="L5" s="58">
        <v>16.00420964435218</v>
      </c>
      <c r="M5" s="21">
        <v>54</v>
      </c>
      <c r="N5" s="17" t="e">
        <v>#N/A</v>
      </c>
      <c r="O5" s="57" t="e">
        <v>#N/A</v>
      </c>
      <c r="P5" s="57" t="e">
        <v>#N/A</v>
      </c>
      <c r="Q5" s="67" t="e">
        <v>#N/A</v>
      </c>
    </row>
    <row r="6" spans="1:17" ht="15" customHeight="1" thickBot="1" x14ac:dyDescent="0.3">
      <c r="A6" s="7" t="s">
        <v>33</v>
      </c>
      <c r="B6" s="13">
        <v>0.55977064212798622</v>
      </c>
      <c r="D6" s="1" t="s">
        <v>71</v>
      </c>
      <c r="K6" s="3" t="s">
        <v>34</v>
      </c>
      <c r="L6" s="62">
        <v>136317.52048908477</v>
      </c>
      <c r="M6" s="63">
        <v>91990.123473648637</v>
      </c>
      <c r="N6" s="64" t="e">
        <v>#N/A</v>
      </c>
      <c r="O6" s="65" t="e">
        <v>#N/A</v>
      </c>
      <c r="P6" s="65" t="e">
        <v>#N/A</v>
      </c>
      <c r="Q6" s="68" t="e">
        <v>#N/A</v>
      </c>
    </row>
    <row r="7" spans="1:17" ht="15" customHeight="1" x14ac:dyDescent="0.25">
      <c r="A7" s="7" t="s">
        <v>35</v>
      </c>
      <c r="B7" s="13">
        <v>41.273730205392965</v>
      </c>
      <c r="K7" s="22"/>
      <c r="L7" s="23"/>
      <c r="M7" s="23"/>
      <c r="N7" s="14"/>
    </row>
    <row r="8" spans="1:17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7" ht="15" customHeight="1" x14ac:dyDescent="0.25">
      <c r="K9" s="26" t="s">
        <v>38</v>
      </c>
      <c r="L9" s="23">
        <v>2.0048792881880577</v>
      </c>
      <c r="M9" s="23"/>
      <c r="N9" s="14"/>
    </row>
    <row r="10" spans="1:17" ht="15" customHeight="1" thickBot="1" x14ac:dyDescent="0.3">
      <c r="A10" s="1" t="s">
        <v>39</v>
      </c>
      <c r="K10" s="22" t="s">
        <v>40</v>
      </c>
      <c r="L10" s="23">
        <v>442.95931547738519</v>
      </c>
      <c r="M10" s="23"/>
      <c r="N10" s="14"/>
    </row>
    <row r="11" spans="1:17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98.596353735568371</v>
      </c>
      <c r="M11" s="23"/>
      <c r="N11" s="14"/>
    </row>
    <row r="12" spans="1:17" ht="15" customHeight="1" x14ac:dyDescent="0.25">
      <c r="A12" s="7" t="s">
        <v>47</v>
      </c>
      <c r="B12" s="7">
        <v>5</v>
      </c>
      <c r="C12" s="13">
        <v>136317.52048908477</v>
      </c>
      <c r="D12" s="13">
        <v>27263.504097816953</v>
      </c>
      <c r="E12" s="13">
        <v>16.00420964435218</v>
      </c>
      <c r="F12" s="13">
        <v>1.1842775988009662E-9</v>
      </c>
      <c r="K12" s="22" t="s">
        <v>48</v>
      </c>
      <c r="L12" s="23">
        <v>17.946949252744773</v>
      </c>
    </row>
    <row r="13" spans="1:17" ht="15" customHeight="1" x14ac:dyDescent="0.25">
      <c r="A13" s="7" t="s">
        <v>49</v>
      </c>
      <c r="B13" s="7">
        <v>54</v>
      </c>
      <c r="C13" s="13">
        <v>91990.123473648637</v>
      </c>
      <c r="D13" s="13">
        <v>1703.5208050675674</v>
      </c>
      <c r="E13" s="13"/>
      <c r="F13" s="13"/>
      <c r="K13" s="22" t="s">
        <v>58</v>
      </c>
      <c r="L13" s="23">
        <v>2.938360844311938</v>
      </c>
    </row>
    <row r="14" spans="1:17" ht="15" customHeight="1" thickBot="1" x14ac:dyDescent="0.3">
      <c r="A14" s="24" t="s">
        <v>50</v>
      </c>
      <c r="B14" s="24">
        <v>59</v>
      </c>
      <c r="C14" s="28">
        <v>228307.64396273339</v>
      </c>
      <c r="D14" s="28"/>
      <c r="E14" s="28"/>
      <c r="F14" s="28"/>
      <c r="K14" s="22" t="s">
        <v>61</v>
      </c>
      <c r="L14" s="23">
        <v>8.7131593543942794E-3</v>
      </c>
    </row>
    <row r="15" spans="1:17" ht="15" customHeight="1" thickBot="1" x14ac:dyDescent="0.3">
      <c r="K15" s="22" t="s">
        <v>62</v>
      </c>
      <c r="L15" s="23">
        <v>1.4206169964690123</v>
      </c>
    </row>
    <row r="16" spans="1:17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1135.8058162616239</v>
      </c>
      <c r="C17" s="13">
        <v>220.94064120823796</v>
      </c>
      <c r="D17" s="13">
        <v>5.1407736034907208</v>
      </c>
      <c r="E17" s="13">
        <v>3.8855935329100941E-6</v>
      </c>
      <c r="F17" s="13">
        <v>692.84650078423874</v>
      </c>
      <c r="G17" s="13">
        <v>1578.7651317390091</v>
      </c>
      <c r="H17" s="13">
        <v>692.84650078423874</v>
      </c>
      <c r="I17" s="13">
        <v>1578.7651317390091</v>
      </c>
    </row>
    <row r="18" spans="1:9" ht="15" customHeight="1" x14ac:dyDescent="0.25">
      <c r="A18" s="7" t="s">
        <v>3</v>
      </c>
      <c r="B18" s="13">
        <v>9.8129450851121387</v>
      </c>
      <c r="C18" s="13">
        <v>49.178199563663718</v>
      </c>
      <c r="D18" s="13">
        <v>0.19953851853418861</v>
      </c>
      <c r="E18" s="13">
        <v>0.84259100481081839</v>
      </c>
      <c r="F18" s="13">
        <v>-88.783408650456238</v>
      </c>
      <c r="G18" s="13">
        <v>108.4092988206805</v>
      </c>
      <c r="H18" s="13">
        <v>-88.783408650456238</v>
      </c>
      <c r="I18" s="13">
        <v>108.4092988206805</v>
      </c>
    </row>
    <row r="19" spans="1:9" ht="15" customHeight="1" x14ac:dyDescent="0.25">
      <c r="A19" s="7" t="s">
        <v>4</v>
      </c>
      <c r="B19" s="13">
        <v>-22.087215328403822</v>
      </c>
      <c r="C19" s="13">
        <v>8.9516358209100062</v>
      </c>
      <c r="D19" s="13">
        <v>-2.4673943143230415</v>
      </c>
      <c r="E19" s="13">
        <v>1.6811440974500148E-2</v>
      </c>
      <c r="F19" s="13">
        <v>-40.034164581148595</v>
      </c>
      <c r="G19" s="13">
        <v>-4.1402660756590492</v>
      </c>
      <c r="H19" s="13">
        <v>-40.034164581148595</v>
      </c>
      <c r="I19" s="13">
        <v>-4.1402660756590492</v>
      </c>
    </row>
    <row r="20" spans="1:9" ht="15" customHeight="1" x14ac:dyDescent="0.25">
      <c r="A20" s="7" t="s">
        <v>5</v>
      </c>
      <c r="B20" s="13">
        <v>-0.807672045182104</v>
      </c>
      <c r="C20" s="13">
        <v>1.4656048678958269</v>
      </c>
      <c r="D20" s="13">
        <v>-0.5510844449784621</v>
      </c>
      <c r="E20" s="13">
        <v>0.58384883396318199</v>
      </c>
      <c r="F20" s="13">
        <v>-3.746032889494042</v>
      </c>
      <c r="G20" s="13">
        <v>2.130688799129834</v>
      </c>
      <c r="H20" s="13">
        <v>-3.746032889494042</v>
      </c>
      <c r="I20" s="13">
        <v>2.130688799129834</v>
      </c>
    </row>
    <row r="21" spans="1:9" ht="15" customHeight="1" x14ac:dyDescent="0.25">
      <c r="A21" s="7" t="s">
        <v>6</v>
      </c>
      <c r="B21" s="13">
        <v>9.0468345653593654E-3</v>
      </c>
      <c r="C21" s="13">
        <v>4.3459770399787703E-3</v>
      </c>
      <c r="D21" s="13">
        <v>2.0816572388987029</v>
      </c>
      <c r="E21" s="13">
        <v>4.2128337154324201E-2</v>
      </c>
      <c r="F21" s="13">
        <v>3.3367521096508597E-4</v>
      </c>
      <c r="G21" s="13">
        <v>1.7759993919753643E-2</v>
      </c>
      <c r="H21" s="13">
        <v>3.3367521096508597E-4</v>
      </c>
      <c r="I21" s="13">
        <v>1.7759993919753643E-2</v>
      </c>
    </row>
    <row r="22" spans="1:9" ht="15" customHeight="1" thickBot="1" x14ac:dyDescent="0.3">
      <c r="A22" s="24" t="s">
        <v>7</v>
      </c>
      <c r="B22" s="28">
        <v>3.8068384389721297</v>
      </c>
      <c r="C22" s="28">
        <v>0.70857981567205375</v>
      </c>
      <c r="D22" s="28">
        <v>5.3724906563440946</v>
      </c>
      <c r="E22" s="28">
        <v>1.6906184890035586E-6</v>
      </c>
      <c r="F22" s="28">
        <v>2.3862214425031176</v>
      </c>
      <c r="G22" s="28">
        <v>5.2274554354411418</v>
      </c>
      <c r="H22" s="28">
        <v>2.3862214425031176</v>
      </c>
      <c r="I22" s="28">
        <v>5.2274554354411418</v>
      </c>
    </row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P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6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6" ht="15" customHeight="1" thickBot="1" x14ac:dyDescent="0.3">
      <c r="K2" s="3" t="s">
        <v>77</v>
      </c>
      <c r="L2" s="59">
        <v>1.3414522095325518E-2</v>
      </c>
      <c r="M2" s="60">
        <v>-3.5004678676064329</v>
      </c>
      <c r="N2" s="60">
        <v>-13.748853320813032</v>
      </c>
      <c r="O2" s="61">
        <v>102.34076839293419</v>
      </c>
      <c r="P2" s="66">
        <v>988.51336473952097</v>
      </c>
    </row>
    <row r="3" spans="1:16" ht="15" customHeight="1" x14ac:dyDescent="0.25">
      <c r="A3" s="18" t="s">
        <v>28</v>
      </c>
      <c r="B3" s="19"/>
      <c r="D3" s="1" t="s">
        <v>68</v>
      </c>
      <c r="K3" s="20" t="s">
        <v>78</v>
      </c>
      <c r="L3" s="58">
        <v>5.2402672549768043E-3</v>
      </c>
      <c r="M3" s="17">
        <v>1.690475276430033</v>
      </c>
      <c r="N3" s="17">
        <v>10.821196591175884</v>
      </c>
      <c r="O3" s="57">
        <v>56.540692693597187</v>
      </c>
      <c r="P3" s="67">
        <v>269.09567221352705</v>
      </c>
    </row>
    <row r="4" spans="1:16" ht="15" customHeight="1" x14ac:dyDescent="0.25">
      <c r="A4" s="7" t="s">
        <v>30</v>
      </c>
      <c r="B4" s="13">
        <v>0.61782815329354135</v>
      </c>
      <c r="D4" s="1" t="s">
        <v>69</v>
      </c>
      <c r="K4" s="3" t="s">
        <v>31</v>
      </c>
      <c r="L4" s="58">
        <v>0.38171162700210765</v>
      </c>
      <c r="M4" s="17">
        <v>50.661077354352088</v>
      </c>
      <c r="N4" s="17" t="e">
        <v>#N/A</v>
      </c>
      <c r="O4" s="57" t="e">
        <v>#N/A</v>
      </c>
      <c r="P4" s="67" t="e">
        <v>#N/A</v>
      </c>
    </row>
    <row r="5" spans="1:16" ht="15" customHeight="1" x14ac:dyDescent="0.25">
      <c r="A5" s="7" t="s">
        <v>22</v>
      </c>
      <c r="B5" s="13">
        <v>0.38171162700210765</v>
      </c>
      <c r="D5" s="1" t="s">
        <v>70</v>
      </c>
      <c r="K5" s="20" t="s">
        <v>32</v>
      </c>
      <c r="L5" s="58">
        <v>8.4888137970805282</v>
      </c>
      <c r="M5" s="21">
        <v>55</v>
      </c>
      <c r="N5" s="17" t="e">
        <v>#N/A</v>
      </c>
      <c r="O5" s="57" t="e">
        <v>#N/A</v>
      </c>
      <c r="P5" s="67" t="e">
        <v>#N/A</v>
      </c>
    </row>
    <row r="6" spans="1:16" ht="15" customHeight="1" thickBot="1" x14ac:dyDescent="0.3">
      <c r="A6" s="7" t="s">
        <v>33</v>
      </c>
      <c r="B6" s="13">
        <v>0.3367451998749883</v>
      </c>
      <c r="D6" s="1" t="s">
        <v>71</v>
      </c>
      <c r="K6" s="3" t="s">
        <v>34</v>
      </c>
      <c r="L6" s="62">
        <v>87147.682234032894</v>
      </c>
      <c r="M6" s="63">
        <v>141159.96172870052</v>
      </c>
      <c r="N6" s="64" t="e">
        <v>#N/A</v>
      </c>
      <c r="O6" s="65" t="e">
        <v>#N/A</v>
      </c>
      <c r="P6" s="68" t="e">
        <v>#N/A</v>
      </c>
    </row>
    <row r="7" spans="1:16" ht="15" customHeight="1" x14ac:dyDescent="0.25">
      <c r="A7" s="7" t="s">
        <v>35</v>
      </c>
      <c r="B7" s="13">
        <v>50.661077354352088</v>
      </c>
      <c r="K7" s="22"/>
      <c r="L7" s="23"/>
      <c r="M7" s="23"/>
      <c r="N7" s="14"/>
    </row>
    <row r="8" spans="1:16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6" ht="15" customHeight="1" x14ac:dyDescent="0.25">
      <c r="K9" s="26" t="s">
        <v>38</v>
      </c>
      <c r="L9" s="23">
        <v>2.0040447832891455</v>
      </c>
      <c r="M9" s="23"/>
      <c r="N9" s="14"/>
    </row>
    <row r="10" spans="1:16" ht="15" customHeight="1" thickBot="1" x14ac:dyDescent="0.3">
      <c r="A10" s="1" t="s">
        <v>39</v>
      </c>
      <c r="K10" s="22" t="s">
        <v>40</v>
      </c>
      <c r="L10" s="23">
        <v>539.27977810520474</v>
      </c>
      <c r="M10" s="23"/>
      <c r="N10" s="14"/>
    </row>
    <row r="11" spans="1:16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113.31008023615814</v>
      </c>
      <c r="M11" s="23"/>
      <c r="N11" s="14"/>
    </row>
    <row r="12" spans="1:16" ht="15" customHeight="1" x14ac:dyDescent="0.25">
      <c r="A12" s="7" t="s">
        <v>47</v>
      </c>
      <c r="B12" s="7">
        <v>4</v>
      </c>
      <c r="C12" s="13">
        <v>87147.682234032894</v>
      </c>
      <c r="D12" s="13">
        <v>21786.920558508224</v>
      </c>
      <c r="E12" s="13">
        <v>8.4888137970805282</v>
      </c>
      <c r="F12" s="13">
        <v>2.0813343652572411E-5</v>
      </c>
      <c r="K12" s="22" t="s">
        <v>48</v>
      </c>
      <c r="L12" s="23">
        <v>21.686162577492315</v>
      </c>
    </row>
    <row r="13" spans="1:16" ht="15" customHeight="1" x14ac:dyDescent="0.25">
      <c r="A13" s="7" t="s">
        <v>49</v>
      </c>
      <c r="B13" s="7">
        <v>55</v>
      </c>
      <c r="C13" s="13">
        <v>141159.96172870052</v>
      </c>
      <c r="D13" s="13">
        <v>2566.544758703646</v>
      </c>
      <c r="E13" s="13"/>
      <c r="F13" s="13"/>
      <c r="K13" s="22" t="s">
        <v>58</v>
      </c>
      <c r="L13" s="23">
        <v>3.3877881590088839</v>
      </c>
    </row>
    <row r="14" spans="1:16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  <c r="K14" s="22" t="s">
        <v>61</v>
      </c>
      <c r="L14" s="23">
        <v>1.0501730255377194E-2</v>
      </c>
    </row>
    <row r="15" spans="1:16" ht="15" customHeight="1" thickBot="1" x14ac:dyDescent="0.3"/>
    <row r="16" spans="1:16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988.51336473952097</v>
      </c>
      <c r="C17" s="13">
        <v>269.09567221352705</v>
      </c>
      <c r="D17" s="13">
        <v>3.6734643727571248</v>
      </c>
      <c r="E17" s="13">
        <v>5.4331972276490967E-4</v>
      </c>
      <c r="F17" s="13">
        <v>449.23358663431623</v>
      </c>
      <c r="G17" s="13">
        <v>1527.7931428447257</v>
      </c>
      <c r="H17" s="13">
        <v>449.23358663431623</v>
      </c>
      <c r="I17" s="13">
        <v>1527.7931428447257</v>
      </c>
    </row>
    <row r="18" spans="1:9" ht="15" customHeight="1" x14ac:dyDescent="0.25">
      <c r="A18" s="7" t="s">
        <v>3</v>
      </c>
      <c r="B18" s="13">
        <v>102.34076839293419</v>
      </c>
      <c r="C18" s="13">
        <v>56.540692693597187</v>
      </c>
      <c r="D18" s="13">
        <v>1.8100373999224726</v>
      </c>
      <c r="E18" s="13">
        <v>7.5754661246078672E-2</v>
      </c>
      <c r="F18" s="13">
        <v>-10.969311843223949</v>
      </c>
      <c r="G18" s="13">
        <v>215.65084862909234</v>
      </c>
      <c r="H18" s="13">
        <v>-10.969311843223949</v>
      </c>
      <c r="I18" s="13">
        <v>215.65084862909234</v>
      </c>
    </row>
    <row r="19" spans="1:9" ht="15" customHeight="1" x14ac:dyDescent="0.25">
      <c r="A19" s="7" t="s">
        <v>4</v>
      </c>
      <c r="B19" s="13">
        <v>-13.748853320813032</v>
      </c>
      <c r="C19" s="13">
        <v>10.821196591175884</v>
      </c>
      <c r="D19" s="13">
        <v>-1.2705483358489669</v>
      </c>
      <c r="E19" s="13">
        <v>0.20923763691504466</v>
      </c>
      <c r="F19" s="13">
        <v>-35.435015898305345</v>
      </c>
      <c r="G19" s="13">
        <v>7.9373092566792831</v>
      </c>
      <c r="H19" s="13">
        <v>-35.435015898305345</v>
      </c>
      <c r="I19" s="13">
        <v>7.9373092566792831</v>
      </c>
    </row>
    <row r="20" spans="1:9" ht="15" customHeight="1" x14ac:dyDescent="0.25">
      <c r="A20" s="7" t="s">
        <v>5</v>
      </c>
      <c r="B20" s="13">
        <v>-3.5004678676064329</v>
      </c>
      <c r="C20" s="13">
        <v>1.690475276430033</v>
      </c>
      <c r="D20" s="13">
        <v>-2.0707004215990459</v>
      </c>
      <c r="E20" s="13">
        <v>4.3093205091302371E-2</v>
      </c>
      <c r="F20" s="13">
        <v>-6.8882560266153163</v>
      </c>
      <c r="G20" s="13">
        <v>-0.11267970859754906</v>
      </c>
      <c r="H20" s="13">
        <v>-6.8882560266153163</v>
      </c>
      <c r="I20" s="13">
        <v>-0.11267970859754906</v>
      </c>
    </row>
    <row r="21" spans="1:9" ht="15" customHeight="1" thickBot="1" x14ac:dyDescent="0.3">
      <c r="A21" s="24" t="s">
        <v>6</v>
      </c>
      <c r="B21" s="28">
        <v>1.3414522095325518E-2</v>
      </c>
      <c r="C21" s="28">
        <v>5.2402672549768043E-3</v>
      </c>
      <c r="D21" s="28">
        <v>2.5598927387883572</v>
      </c>
      <c r="E21" s="28">
        <v>1.3248316564579565E-2</v>
      </c>
      <c r="F21" s="28">
        <v>2.9127918399483241E-3</v>
      </c>
      <c r="G21" s="28">
        <v>2.3916252350702712E-2</v>
      </c>
      <c r="H21" s="28">
        <v>2.9127918399483241E-3</v>
      </c>
      <c r="I21" s="28">
        <v>2.3916252350702712E-2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O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5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5" ht="15" customHeight="1" thickBot="1" x14ac:dyDescent="0.3">
      <c r="K2" s="3" t="s">
        <v>74</v>
      </c>
      <c r="L2" s="59">
        <v>-2.0289156068168257</v>
      </c>
      <c r="M2" s="60">
        <v>-26.545416655039418</v>
      </c>
      <c r="N2" s="60">
        <v>67.127747956876902</v>
      </c>
      <c r="O2" s="66">
        <v>1176.7674340195895</v>
      </c>
    </row>
    <row r="3" spans="1:15" ht="15" customHeight="1" x14ac:dyDescent="0.25">
      <c r="A3" s="18" t="s">
        <v>28</v>
      </c>
      <c r="B3" s="19"/>
      <c r="D3" s="1" t="s">
        <v>68</v>
      </c>
      <c r="K3" s="20" t="s">
        <v>75</v>
      </c>
      <c r="L3" s="58">
        <v>1.6666918683946872</v>
      </c>
      <c r="M3" s="17">
        <v>10.061976155081377</v>
      </c>
      <c r="N3" s="17">
        <v>57.496724399237287</v>
      </c>
      <c r="O3" s="67">
        <v>271.38282391186226</v>
      </c>
    </row>
    <row r="4" spans="1:15" ht="15" customHeight="1" x14ac:dyDescent="0.25">
      <c r="A4" s="7" t="s">
        <v>30</v>
      </c>
      <c r="B4" s="13">
        <v>0.55501784323040093</v>
      </c>
      <c r="D4" s="1" t="s">
        <v>69</v>
      </c>
      <c r="K4" s="3" t="s">
        <v>31</v>
      </c>
      <c r="L4" s="58">
        <v>0.30804480630412595</v>
      </c>
      <c r="M4" s="17">
        <v>53.113534056854135</v>
      </c>
      <c r="N4" s="17" t="e">
        <v>#N/A</v>
      </c>
      <c r="O4" s="67" t="e">
        <v>#N/A</v>
      </c>
    </row>
    <row r="5" spans="1:15" ht="15" customHeight="1" x14ac:dyDescent="0.25">
      <c r="A5" s="7" t="s">
        <v>22</v>
      </c>
      <c r="B5" s="13">
        <v>0.30804480630412595</v>
      </c>
      <c r="D5" s="1" t="s">
        <v>70</v>
      </c>
      <c r="K5" s="20" t="s">
        <v>32</v>
      </c>
      <c r="L5" s="58">
        <v>8.3100318778795312</v>
      </c>
      <c r="M5" s="21">
        <v>56</v>
      </c>
      <c r="N5" s="17" t="e">
        <v>#N/A</v>
      </c>
      <c r="O5" s="67" t="e">
        <v>#N/A</v>
      </c>
    </row>
    <row r="6" spans="1:15" ht="15" customHeight="1" thickBot="1" x14ac:dyDescent="0.3">
      <c r="A6" s="7" t="s">
        <v>33</v>
      </c>
      <c r="B6" s="13">
        <v>0.27097577807041839</v>
      </c>
      <c r="D6" s="1" t="s">
        <v>71</v>
      </c>
      <c r="K6" s="3" t="s">
        <v>34</v>
      </c>
      <c r="L6" s="62">
        <v>70328.983962251572</v>
      </c>
      <c r="M6" s="63">
        <v>157978.66000048185</v>
      </c>
      <c r="N6" s="64" t="e">
        <v>#N/A</v>
      </c>
      <c r="O6" s="68" t="e">
        <v>#N/A</v>
      </c>
    </row>
    <row r="7" spans="1:15" ht="15" customHeight="1" x14ac:dyDescent="0.25">
      <c r="A7" s="7" t="s">
        <v>35</v>
      </c>
      <c r="B7" s="13">
        <v>53.113534056854135</v>
      </c>
      <c r="K7" s="22"/>
      <c r="L7" s="23"/>
      <c r="M7" s="23"/>
      <c r="N7" s="14"/>
    </row>
    <row r="8" spans="1:15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5" ht="15" customHeight="1" x14ac:dyDescent="0.25">
      <c r="K9" s="26" t="s">
        <v>38</v>
      </c>
      <c r="L9" s="23">
        <v>2.0032407188478727</v>
      </c>
      <c r="M9" s="23"/>
      <c r="N9" s="14"/>
    </row>
    <row r="10" spans="1:15" ht="15" customHeight="1" thickBot="1" x14ac:dyDescent="0.3">
      <c r="A10" s="1" t="s">
        <v>39</v>
      </c>
      <c r="K10" s="22" t="s">
        <v>40</v>
      </c>
      <c r="L10" s="23">
        <v>543.64512325616465</v>
      </c>
      <c r="M10" s="23"/>
      <c r="N10" s="14"/>
    </row>
    <row r="11" spans="1:15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115.17977951692612</v>
      </c>
      <c r="M11" s="23"/>
      <c r="N11" s="14"/>
    </row>
    <row r="12" spans="1:15" ht="15" customHeight="1" x14ac:dyDescent="0.25">
      <c r="A12" s="7" t="s">
        <v>47</v>
      </c>
      <c r="B12" s="7">
        <v>3</v>
      </c>
      <c r="C12" s="13">
        <v>70328.983962251572</v>
      </c>
      <c r="D12" s="13">
        <v>23442.994654083857</v>
      </c>
      <c r="E12" s="13">
        <v>8.3100318778795312</v>
      </c>
      <c r="F12" s="13">
        <v>1.1593766368237141E-4</v>
      </c>
      <c r="K12" s="22" t="s">
        <v>48</v>
      </c>
      <c r="L12" s="23">
        <v>20.156560345935372</v>
      </c>
    </row>
    <row r="13" spans="1:15" ht="15" customHeight="1" x14ac:dyDescent="0.25">
      <c r="A13" s="7" t="s">
        <v>49</v>
      </c>
      <c r="B13" s="7">
        <v>56</v>
      </c>
      <c r="C13" s="13">
        <v>157978.66000048185</v>
      </c>
      <c r="D13" s="13">
        <v>2821.0475000086044</v>
      </c>
      <c r="E13" s="13"/>
      <c r="F13" s="13"/>
      <c r="K13" s="22" t="s">
        <v>58</v>
      </c>
      <c r="L13" s="23">
        <v>3.3387850165408772</v>
      </c>
    </row>
    <row r="14" spans="1:15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</row>
    <row r="15" spans="1:15" ht="15" customHeight="1" thickBot="1" x14ac:dyDescent="0.3"/>
    <row r="16" spans="1:15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1176.7674340195895</v>
      </c>
      <c r="C17" s="13">
        <v>271.38282391186226</v>
      </c>
      <c r="D17" s="13">
        <v>4.3361898039714237</v>
      </c>
      <c r="E17" s="13">
        <v>6.0998352862798755E-5</v>
      </c>
      <c r="F17" s="13">
        <v>633.12231076342482</v>
      </c>
      <c r="G17" s="13">
        <v>1720.4125572757541</v>
      </c>
      <c r="H17" s="13">
        <v>633.12231076342482</v>
      </c>
      <c r="I17" s="13">
        <v>1720.4125572757541</v>
      </c>
    </row>
    <row r="18" spans="1:9" ht="15" customHeight="1" x14ac:dyDescent="0.25">
      <c r="A18" s="7" t="s">
        <v>3</v>
      </c>
      <c r="B18" s="13">
        <v>67.127747956876902</v>
      </c>
      <c r="C18" s="13">
        <v>57.496724399237287</v>
      </c>
      <c r="D18" s="13">
        <v>1.1675056041586844</v>
      </c>
      <c r="E18" s="13">
        <v>0.24795334428158905</v>
      </c>
      <c r="F18" s="13">
        <v>-48.052031560049215</v>
      </c>
      <c r="G18" s="13">
        <v>182.30752747380302</v>
      </c>
      <c r="H18" s="13">
        <v>-48.052031560049215</v>
      </c>
      <c r="I18" s="13">
        <v>182.30752747380302</v>
      </c>
    </row>
    <row r="19" spans="1:9" ht="15" customHeight="1" x14ac:dyDescent="0.25">
      <c r="A19" s="7" t="s">
        <v>4</v>
      </c>
      <c r="B19" s="13">
        <v>-26.545416655039418</v>
      </c>
      <c r="C19" s="13">
        <v>10.061976155081377</v>
      </c>
      <c r="D19" s="13">
        <v>-2.6381911709891872</v>
      </c>
      <c r="E19" s="13">
        <v>1.0771740485208471E-2</v>
      </c>
      <c r="F19" s="13">
        <v>-46.701977000974793</v>
      </c>
      <c r="G19" s="13">
        <v>-6.388856309104046</v>
      </c>
      <c r="H19" s="13">
        <v>-46.701977000974793</v>
      </c>
      <c r="I19" s="13">
        <v>-6.388856309104046</v>
      </c>
    </row>
    <row r="20" spans="1:9" ht="15" customHeight="1" thickBot="1" x14ac:dyDescent="0.3">
      <c r="A20" s="24" t="s">
        <v>5</v>
      </c>
      <c r="B20" s="28">
        <v>-2.0289156068168257</v>
      </c>
      <c r="C20" s="28">
        <v>1.6666918683946872</v>
      </c>
      <c r="D20" s="28">
        <v>-1.217330956783885</v>
      </c>
      <c r="E20" s="28">
        <v>0.22858337367260556</v>
      </c>
      <c r="F20" s="28">
        <v>-5.3677006233577025</v>
      </c>
      <c r="G20" s="28">
        <v>1.3098694097240515</v>
      </c>
      <c r="H20" s="28">
        <v>-5.3677006233577025</v>
      </c>
      <c r="I20" s="28">
        <v>1.3098694097240515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N33"/>
  <sheetViews>
    <sheetView workbookViewId="0"/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4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4" ht="15" customHeight="1" thickBot="1" x14ac:dyDescent="0.3">
      <c r="A2" s="3" t="s">
        <v>72</v>
      </c>
      <c r="K2" s="3" t="s">
        <v>27</v>
      </c>
      <c r="L2" s="59">
        <v>-32.248685786002525</v>
      </c>
      <c r="M2" s="60">
        <v>84.712629618337658</v>
      </c>
      <c r="N2" s="69">
        <v>1017.8025828088291</v>
      </c>
    </row>
    <row r="3" spans="1:14" ht="15" customHeight="1" x14ac:dyDescent="0.25">
      <c r="A3" s="18" t="s">
        <v>28</v>
      </c>
      <c r="B3" s="19"/>
      <c r="D3" s="1" t="s">
        <v>68</v>
      </c>
      <c r="K3" s="20" t="s">
        <v>29</v>
      </c>
      <c r="L3" s="58">
        <v>8.9422560732253462</v>
      </c>
      <c r="M3" s="17">
        <v>55.887272494574177</v>
      </c>
      <c r="N3" s="70">
        <v>238.90320867914792</v>
      </c>
    </row>
    <row r="4" spans="1:14" ht="15" customHeight="1" x14ac:dyDescent="0.25">
      <c r="A4" s="7" t="s">
        <v>30</v>
      </c>
      <c r="B4" s="13">
        <v>0.53826945667971626</v>
      </c>
      <c r="D4" s="1" t="s">
        <v>69</v>
      </c>
      <c r="K4" s="3" t="s">
        <v>31</v>
      </c>
      <c r="L4" s="58">
        <v>0.2897340079942769</v>
      </c>
      <c r="M4" s="17">
        <v>53.337580185357851</v>
      </c>
      <c r="N4" s="70" t="e">
        <v>#N/A</v>
      </c>
    </row>
    <row r="5" spans="1:14" ht="15" customHeight="1" x14ac:dyDescent="0.25">
      <c r="A5" s="7" t="s">
        <v>22</v>
      </c>
      <c r="B5" s="13">
        <v>0.2897340079942769</v>
      </c>
      <c r="D5" s="1" t="s">
        <v>70</v>
      </c>
      <c r="K5" s="20" t="s">
        <v>32</v>
      </c>
      <c r="L5" s="58">
        <v>11.625812471351374</v>
      </c>
      <c r="M5" s="21">
        <v>57</v>
      </c>
      <c r="N5" s="70" t="e">
        <v>#N/A</v>
      </c>
    </row>
    <row r="6" spans="1:14" ht="15" customHeight="1" thickBot="1" x14ac:dyDescent="0.3">
      <c r="A6" s="7" t="s">
        <v>33</v>
      </c>
      <c r="B6" s="13">
        <v>0.26481239423968994</v>
      </c>
      <c r="D6" s="1" t="s">
        <v>71</v>
      </c>
      <c r="K6" s="3" t="s">
        <v>34</v>
      </c>
      <c r="L6" s="62">
        <v>66148.488741053123</v>
      </c>
      <c r="M6" s="63">
        <v>162159.1552216803</v>
      </c>
      <c r="N6" s="71" t="e">
        <v>#N/A</v>
      </c>
    </row>
    <row r="7" spans="1:14" ht="15" customHeight="1" x14ac:dyDescent="0.25">
      <c r="A7" s="7" t="s">
        <v>35</v>
      </c>
      <c r="B7" s="13">
        <v>53.337580185357851</v>
      </c>
      <c r="K7" s="22"/>
      <c r="L7" s="23"/>
      <c r="M7" s="23"/>
      <c r="N7" s="14"/>
    </row>
    <row r="8" spans="1:14" ht="15" customHeight="1" thickBot="1" x14ac:dyDescent="0.3">
      <c r="A8" s="24" t="s">
        <v>36</v>
      </c>
      <c r="B8" s="24">
        <v>60</v>
      </c>
      <c r="K8" s="22" t="s">
        <v>37</v>
      </c>
      <c r="L8" s="25">
        <v>0.95</v>
      </c>
      <c r="M8" s="23"/>
      <c r="N8" s="14"/>
    </row>
    <row r="9" spans="1:14" ht="15" customHeight="1" x14ac:dyDescent="0.25">
      <c r="K9" s="26" t="s">
        <v>38</v>
      </c>
      <c r="L9" s="23">
        <v>2.0024654592910065</v>
      </c>
      <c r="M9" s="23"/>
      <c r="N9" s="14"/>
    </row>
    <row r="10" spans="1:14" ht="15" customHeight="1" thickBot="1" x14ac:dyDescent="0.3">
      <c r="A10" s="1" t="s">
        <v>39</v>
      </c>
      <c r="K10" s="22" t="s">
        <v>40</v>
      </c>
      <c r="L10" s="23">
        <v>478.39542349378513</v>
      </c>
      <c r="M10" s="23"/>
      <c r="N10" s="14"/>
    </row>
    <row r="11" spans="1:14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v>111.91233278436911</v>
      </c>
      <c r="M11" s="23"/>
      <c r="N11" s="14"/>
    </row>
    <row r="12" spans="1:14" ht="15" customHeight="1" x14ac:dyDescent="0.25">
      <c r="A12" s="7" t="s">
        <v>47</v>
      </c>
      <c r="B12" s="7">
        <v>2</v>
      </c>
      <c r="C12" s="13">
        <v>66148.488741053123</v>
      </c>
      <c r="D12" s="13">
        <v>33074.244370526561</v>
      </c>
      <c r="E12" s="13">
        <v>11.625812471351374</v>
      </c>
      <c r="F12" s="13">
        <v>5.8277256010282971E-5</v>
      </c>
      <c r="K12" s="22" t="s">
        <v>48</v>
      </c>
      <c r="L12" s="23">
        <v>17.906558914768986</v>
      </c>
    </row>
    <row r="13" spans="1:14" ht="15" customHeight="1" x14ac:dyDescent="0.25">
      <c r="A13" s="7" t="s">
        <v>49</v>
      </c>
      <c r="B13" s="7">
        <v>57</v>
      </c>
      <c r="C13" s="13">
        <v>162159.1552216803</v>
      </c>
      <c r="D13" s="13">
        <v>2844.8974600294787</v>
      </c>
      <c r="E13" s="13"/>
      <c r="F13" s="13"/>
    </row>
    <row r="14" spans="1:14" ht="15" customHeight="1" thickBot="1" x14ac:dyDescent="0.3">
      <c r="A14" s="24" t="s">
        <v>50</v>
      </c>
      <c r="B14" s="24">
        <v>59</v>
      </c>
      <c r="C14" s="28">
        <v>228307.64396273342</v>
      </c>
      <c r="D14" s="28"/>
      <c r="E14" s="28"/>
      <c r="F14" s="28"/>
    </row>
    <row r="15" spans="1:14" ht="15" customHeight="1" thickBot="1" x14ac:dyDescent="0.3"/>
    <row r="16" spans="1:14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</row>
    <row r="17" spans="1:9" ht="15" customHeight="1" x14ac:dyDescent="0.25">
      <c r="A17" s="7" t="s">
        <v>54</v>
      </c>
      <c r="B17" s="13">
        <v>1017.8025828088291</v>
      </c>
      <c r="C17" s="13">
        <v>238.90320867914792</v>
      </c>
      <c r="D17" s="13">
        <v>4.2603135740037699</v>
      </c>
      <c r="E17" s="13">
        <v>7.7326284371445985E-5</v>
      </c>
      <c r="F17" s="13">
        <v>539.40715931504405</v>
      </c>
      <c r="G17" s="13">
        <v>1496.1980063026142</v>
      </c>
      <c r="H17" s="13">
        <v>539.40715931504405</v>
      </c>
      <c r="I17" s="13">
        <v>1496.1980063026142</v>
      </c>
    </row>
    <row r="18" spans="1:9" ht="15" customHeight="1" x14ac:dyDescent="0.25">
      <c r="A18" s="7" t="s">
        <v>3</v>
      </c>
      <c r="B18" s="13">
        <v>84.712629618337658</v>
      </c>
      <c r="C18" s="13">
        <v>55.887272494574177</v>
      </c>
      <c r="D18" s="13">
        <v>1.5157767741584096</v>
      </c>
      <c r="E18" s="13">
        <v>0.13510224141681085</v>
      </c>
      <c r="F18" s="13">
        <v>-27.199703166031455</v>
      </c>
      <c r="G18" s="13">
        <v>196.62496240270679</v>
      </c>
      <c r="H18" s="13">
        <v>-27.199703166031455</v>
      </c>
      <c r="I18" s="13">
        <v>196.62496240270679</v>
      </c>
    </row>
    <row r="19" spans="1:9" ht="15" customHeight="1" thickBot="1" x14ac:dyDescent="0.3">
      <c r="A19" s="24" t="s">
        <v>4</v>
      </c>
      <c r="B19" s="28">
        <v>-32.248685786002525</v>
      </c>
      <c r="C19" s="28">
        <v>8.9422560732253462</v>
      </c>
      <c r="D19" s="28">
        <v>-3.6063254643937834</v>
      </c>
      <c r="E19" s="28">
        <v>6.5446513517327038E-4</v>
      </c>
      <c r="F19" s="28">
        <v>-50.155244700771512</v>
      </c>
      <c r="G19" s="28">
        <v>-14.342126871233539</v>
      </c>
      <c r="H19" s="28">
        <v>-50.155244700771512</v>
      </c>
      <c r="I19" s="28">
        <v>-14.342126871233539</v>
      </c>
    </row>
    <row r="20" spans="1:9" ht="15" customHeight="1" x14ac:dyDescent="0.25"/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P38"/>
  <sheetViews>
    <sheetView workbookViewId="0"/>
  </sheetViews>
  <sheetFormatPr defaultRowHeight="15" x14ac:dyDescent="0.25"/>
  <cols>
    <col min="1" max="1" width="18.85546875" style="34" bestFit="1" customWidth="1"/>
    <col min="2" max="2" width="11.85546875" style="34" customWidth="1"/>
    <col min="3" max="3" width="14.85546875" style="34" bestFit="1" customWidth="1"/>
    <col min="4" max="4" width="9.5703125" style="34" customWidth="1"/>
    <col min="5" max="5" width="8.5703125" style="34" customWidth="1"/>
    <col min="6" max="6" width="14.42578125" style="34" bestFit="1" customWidth="1"/>
    <col min="7" max="7" width="11" style="34" customWidth="1"/>
    <col min="8" max="8" width="12.7109375" style="34" bestFit="1" customWidth="1"/>
    <col min="9" max="9" width="12.5703125" style="34" bestFit="1" customWidth="1"/>
    <col min="10" max="10" width="2.85546875" style="34" customWidth="1"/>
    <col min="11" max="11" width="25.42578125" style="34" customWidth="1"/>
    <col min="12" max="12" width="12.5703125" style="34" customWidth="1"/>
    <col min="13" max="14" width="9.140625" style="34"/>
    <col min="15" max="15" width="22.7109375" style="34" customWidth="1"/>
    <col min="16" max="16384" width="9.140625" style="34"/>
  </cols>
  <sheetData>
    <row r="1" spans="1:16" ht="15" customHeight="1" thickBot="1" x14ac:dyDescent="0.3">
      <c r="A1" s="29" t="s">
        <v>57</v>
      </c>
      <c r="B1" s="29"/>
      <c r="C1" s="29"/>
      <c r="D1" s="29"/>
      <c r="E1" s="29"/>
      <c r="F1" s="29"/>
      <c r="G1" s="29"/>
      <c r="H1" s="29"/>
      <c r="I1" s="29"/>
      <c r="J1" s="29"/>
      <c r="K1" s="30" t="s">
        <v>26</v>
      </c>
      <c r="L1" s="31"/>
      <c r="M1" s="31"/>
      <c r="N1" s="32"/>
      <c r="O1" s="33"/>
    </row>
    <row r="2" spans="1:16" ht="15" customHeight="1" thickBot="1" x14ac:dyDescent="0.3">
      <c r="A2" s="29" t="s">
        <v>65</v>
      </c>
      <c r="B2" s="29"/>
      <c r="C2" s="29"/>
      <c r="D2" s="29"/>
      <c r="E2" s="29"/>
      <c r="F2" s="29"/>
      <c r="G2" s="29"/>
      <c r="H2" s="29"/>
      <c r="I2" s="29"/>
      <c r="J2" s="29"/>
      <c r="K2" s="20" t="s">
        <v>55</v>
      </c>
      <c r="L2" s="35">
        <v>164.3389896831122</v>
      </c>
      <c r="M2" s="36">
        <v>404.09292016572454</v>
      </c>
      <c r="N2" s="37"/>
      <c r="O2" s="33"/>
      <c r="P2" s="33"/>
    </row>
    <row r="3" spans="1:16" ht="15" customHeight="1" x14ac:dyDescent="0.25">
      <c r="A3" s="38" t="s">
        <v>28</v>
      </c>
      <c r="B3" s="38"/>
      <c r="C3" s="29"/>
      <c r="D3" s="29" t="s">
        <v>68</v>
      </c>
      <c r="E3" s="29"/>
      <c r="F3" s="29"/>
      <c r="G3" s="29"/>
      <c r="H3" s="29"/>
      <c r="I3" s="29"/>
      <c r="J3" s="29"/>
      <c r="K3" s="20" t="s">
        <v>56</v>
      </c>
      <c r="L3" s="39">
        <v>56.404648641075291</v>
      </c>
      <c r="M3" s="40">
        <v>184.2131698590791</v>
      </c>
      <c r="N3" s="37"/>
      <c r="O3" s="33"/>
      <c r="P3" s="33"/>
    </row>
    <row r="4" spans="1:16" ht="15" customHeight="1" x14ac:dyDescent="0.25">
      <c r="A4" s="41" t="s">
        <v>30</v>
      </c>
      <c r="B4" s="42">
        <v>0.35731491079914046</v>
      </c>
      <c r="C4" s="29"/>
      <c r="D4" s="29" t="s">
        <v>69</v>
      </c>
      <c r="E4" s="29"/>
      <c r="F4" s="43"/>
      <c r="G4" s="29"/>
      <c r="H4" s="29"/>
      <c r="I4" s="29"/>
      <c r="J4" s="29"/>
      <c r="K4" s="3" t="s">
        <v>31</v>
      </c>
      <c r="L4" s="39">
        <v>0.1276739454793977</v>
      </c>
      <c r="M4" s="40">
        <v>58.598385624889026</v>
      </c>
      <c r="N4" s="37"/>
      <c r="O4" s="32"/>
      <c r="P4" s="33"/>
    </row>
    <row r="5" spans="1:16" ht="15" customHeight="1" x14ac:dyDescent="0.25">
      <c r="A5" s="41" t="s">
        <v>22</v>
      </c>
      <c r="B5" s="42">
        <v>0.1276739454793977</v>
      </c>
      <c r="C5" s="29"/>
      <c r="D5" s="29" t="s">
        <v>70</v>
      </c>
      <c r="E5" s="29"/>
      <c r="F5" s="43"/>
      <c r="G5" s="29"/>
      <c r="H5" s="29"/>
      <c r="I5" s="29"/>
      <c r="J5" s="29"/>
      <c r="K5" s="20" t="s">
        <v>32</v>
      </c>
      <c r="L5" s="39">
        <v>8.4889002219183123</v>
      </c>
      <c r="M5" s="40">
        <v>58</v>
      </c>
      <c r="N5" s="37"/>
      <c r="O5" s="33"/>
      <c r="P5" s="33"/>
    </row>
    <row r="6" spans="1:16" ht="15" customHeight="1" thickBot="1" x14ac:dyDescent="0.3">
      <c r="A6" s="41" t="s">
        <v>33</v>
      </c>
      <c r="B6" s="42">
        <v>0.11263384109111152</v>
      </c>
      <c r="C6" s="29"/>
      <c r="D6" s="29" t="s">
        <v>71</v>
      </c>
      <c r="E6" s="29"/>
      <c r="F6" s="29"/>
      <c r="G6" s="29"/>
      <c r="H6" s="29"/>
      <c r="I6" s="29"/>
      <c r="J6" s="29"/>
      <c r="K6" s="3" t="s">
        <v>34</v>
      </c>
      <c r="L6" s="44">
        <v>29148.937687827769</v>
      </c>
      <c r="M6" s="45">
        <v>199158.70627490565</v>
      </c>
      <c r="N6" s="37"/>
      <c r="O6" s="33"/>
      <c r="P6" s="33"/>
    </row>
    <row r="7" spans="1:16" ht="15" customHeight="1" x14ac:dyDescent="0.25">
      <c r="A7" s="41" t="s">
        <v>35</v>
      </c>
      <c r="B7" s="42">
        <v>58.598385624889026</v>
      </c>
      <c r="C7" s="29"/>
      <c r="D7" s="29"/>
      <c r="E7" s="29"/>
      <c r="F7" s="29"/>
      <c r="G7" s="29"/>
      <c r="H7" s="29"/>
      <c r="I7" s="29"/>
      <c r="J7" s="29"/>
      <c r="K7" s="33"/>
      <c r="L7" s="33"/>
      <c r="M7" s="33"/>
      <c r="N7" s="33"/>
      <c r="O7" s="33"/>
    </row>
    <row r="8" spans="1:16" ht="15" customHeight="1" thickBot="1" x14ac:dyDescent="0.3">
      <c r="A8" s="46" t="s">
        <v>36</v>
      </c>
      <c r="B8" s="46">
        <v>60</v>
      </c>
      <c r="C8" s="29"/>
      <c r="D8" s="29"/>
      <c r="E8" s="29"/>
      <c r="F8" s="29"/>
      <c r="G8" s="29"/>
      <c r="H8" s="29"/>
      <c r="I8" s="29"/>
      <c r="J8" s="29"/>
      <c r="K8" s="22" t="s">
        <v>37</v>
      </c>
      <c r="L8" s="47">
        <v>0.95</v>
      </c>
      <c r="M8" s="33"/>
      <c r="N8" s="33"/>
      <c r="O8" s="33"/>
    </row>
    <row r="9" spans="1:16" ht="15" customHeight="1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6" t="s">
        <v>38</v>
      </c>
      <c r="L9" s="23">
        <v>2.0017174841452352</v>
      </c>
      <c r="M9" s="33"/>
      <c r="N9" s="33"/>
      <c r="O9" s="33"/>
    </row>
    <row r="10" spans="1:16" ht="15" customHeight="1" thickBot="1" x14ac:dyDescent="0.3">
      <c r="A10" s="29" t="s">
        <v>39</v>
      </c>
      <c r="B10" s="29"/>
      <c r="C10" s="29"/>
      <c r="D10" s="29"/>
      <c r="E10" s="29"/>
      <c r="F10" s="29"/>
      <c r="G10" s="29"/>
      <c r="H10" s="29"/>
      <c r="I10" s="29"/>
      <c r="J10" s="29"/>
      <c r="K10" s="22" t="s">
        <v>40</v>
      </c>
      <c r="L10" s="23">
        <v>368.74272291673469</v>
      </c>
      <c r="M10" s="33"/>
      <c r="N10" s="33"/>
      <c r="O10" s="33"/>
    </row>
    <row r="11" spans="1:16" ht="15" customHeight="1" x14ac:dyDescent="0.25">
      <c r="A11" s="48"/>
      <c r="B11" s="48" t="s">
        <v>41</v>
      </c>
      <c r="C11" s="48" t="s">
        <v>42</v>
      </c>
      <c r="D11" s="48" t="s">
        <v>43</v>
      </c>
      <c r="E11" s="48" t="s">
        <v>44</v>
      </c>
      <c r="F11" s="48" t="s">
        <v>45</v>
      </c>
      <c r="K11" s="22" t="s">
        <v>46</v>
      </c>
      <c r="L11" s="23">
        <v>112.9061713719092</v>
      </c>
    </row>
    <row r="12" spans="1:16" ht="15" customHeight="1" x14ac:dyDescent="0.25">
      <c r="A12" s="41" t="s">
        <v>47</v>
      </c>
      <c r="B12" s="41">
        <v>1</v>
      </c>
      <c r="C12" s="42">
        <v>29148.937687827769</v>
      </c>
      <c r="D12" s="42">
        <v>29148.937687827769</v>
      </c>
      <c r="E12" s="42">
        <v>8.4889002219183123</v>
      </c>
      <c r="F12" s="42">
        <v>5.0677143468510176E-3</v>
      </c>
    </row>
    <row r="13" spans="1:16" ht="15" customHeight="1" x14ac:dyDescent="0.25">
      <c r="A13" s="41" t="s">
        <v>49</v>
      </c>
      <c r="B13" s="41">
        <v>58</v>
      </c>
      <c r="C13" s="42">
        <v>199158.70627490565</v>
      </c>
      <c r="D13" s="42">
        <v>3433.7707978432009</v>
      </c>
      <c r="E13" s="42"/>
      <c r="F13" s="42"/>
    </row>
    <row r="14" spans="1:16" ht="15" customHeight="1" thickBot="1" x14ac:dyDescent="0.3">
      <c r="A14" s="46" t="s">
        <v>50</v>
      </c>
      <c r="B14" s="49">
        <v>59</v>
      </c>
      <c r="C14" s="50">
        <v>228307.64396273342</v>
      </c>
      <c r="D14" s="46"/>
      <c r="E14" s="46"/>
      <c r="F14" s="46"/>
    </row>
    <row r="15" spans="1:16" ht="15" customHeight="1" thickBot="1" x14ac:dyDescent="0.3">
      <c r="A15" s="29"/>
      <c r="B15" s="29"/>
      <c r="C15" s="29"/>
      <c r="D15" s="37"/>
      <c r="E15" s="37"/>
      <c r="F15" s="29"/>
      <c r="G15" s="29"/>
      <c r="H15" s="29"/>
      <c r="I15" s="29"/>
      <c r="J15" s="29"/>
    </row>
    <row r="16" spans="1:16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">
        <v>66</v>
      </c>
      <c r="G16" s="27" t="s">
        <v>67</v>
      </c>
      <c r="H16" s="27" t="s">
        <v>66</v>
      </c>
      <c r="I16" s="27" t="s">
        <v>67</v>
      </c>
      <c r="J16" s="51"/>
    </row>
    <row r="17" spans="1:10" ht="15" customHeight="1" x14ac:dyDescent="0.25">
      <c r="A17" s="7" t="s">
        <v>54</v>
      </c>
      <c r="B17" s="13">
        <v>404.09292016572454</v>
      </c>
      <c r="C17" s="13">
        <v>184.2131698590791</v>
      </c>
      <c r="D17" s="13">
        <v>2.1936158010572795</v>
      </c>
      <c r="E17" s="13">
        <v>3.2284564235230309E-2</v>
      </c>
      <c r="F17" s="13">
        <v>35.350197248989844</v>
      </c>
      <c r="G17" s="13">
        <v>772.83564308245923</v>
      </c>
      <c r="H17" s="13">
        <v>35.350197248989844</v>
      </c>
      <c r="I17" s="52">
        <v>772.83564308245923</v>
      </c>
      <c r="J17" s="53"/>
    </row>
    <row r="18" spans="1:10" ht="15" customHeight="1" thickBot="1" x14ac:dyDescent="0.3">
      <c r="A18" s="54" t="s">
        <v>3</v>
      </c>
      <c r="B18" s="28">
        <v>164.3389896831122</v>
      </c>
      <c r="C18" s="28">
        <v>56.404648641075291</v>
      </c>
      <c r="D18" s="28">
        <v>2.9135717293243877</v>
      </c>
      <c r="E18" s="28">
        <v>5.0677143468510393E-3</v>
      </c>
      <c r="F18" s="28">
        <v>51.432818311203008</v>
      </c>
      <c r="G18" s="28">
        <v>277.24516105502141</v>
      </c>
      <c r="H18" s="28">
        <v>51.432818311203008</v>
      </c>
      <c r="I18" s="55">
        <v>277.24516105502141</v>
      </c>
      <c r="J18" s="53"/>
    </row>
    <row r="19" spans="1:10" x14ac:dyDescent="0.25">
      <c r="J19" s="29"/>
    </row>
    <row r="20" spans="1:10" x14ac:dyDescent="0.25">
      <c r="J20" s="29"/>
    </row>
    <row r="21" spans="1:10" x14ac:dyDescent="0.25">
      <c r="J21" s="29"/>
    </row>
    <row r="22" spans="1:10" x14ac:dyDescent="0.25">
      <c r="J22" s="29"/>
    </row>
    <row r="23" spans="1:10" x14ac:dyDescent="0.25">
      <c r="F23" s="56"/>
      <c r="G23" s="56"/>
      <c r="J23" s="29"/>
    </row>
    <row r="24" spans="1:10" x14ac:dyDescent="0.25">
      <c r="J24" s="29"/>
    </row>
    <row r="25" spans="1:10" x14ac:dyDescent="0.25">
      <c r="J25" s="29"/>
    </row>
    <row r="26" spans="1:10" x14ac:dyDescent="0.25">
      <c r="J26" s="29"/>
    </row>
    <row r="27" spans="1:10" x14ac:dyDescent="0.25">
      <c r="J27" s="29"/>
    </row>
    <row r="28" spans="1:10" x14ac:dyDescent="0.25">
      <c r="J28" s="29"/>
    </row>
    <row r="29" spans="1:10" x14ac:dyDescent="0.25">
      <c r="J29" s="29"/>
    </row>
    <row r="30" spans="1:10" x14ac:dyDescent="0.25">
      <c r="J30" s="29"/>
    </row>
    <row r="31" spans="1:10" x14ac:dyDescent="0.25">
      <c r="J31" s="29"/>
    </row>
    <row r="32" spans="1:10" x14ac:dyDescent="0.25">
      <c r="J32" s="29"/>
    </row>
    <row r="33" spans="10:10" x14ac:dyDescent="0.25">
      <c r="J33" s="29"/>
    </row>
    <row r="34" spans="10:10" x14ac:dyDescent="0.25">
      <c r="J34" s="29"/>
    </row>
    <row r="35" spans="10:10" x14ac:dyDescent="0.25">
      <c r="J35" s="29"/>
    </row>
    <row r="36" spans="10:10" x14ac:dyDescent="0.25">
      <c r="J36" s="51"/>
    </row>
    <row r="37" spans="10:10" x14ac:dyDescent="0.25">
      <c r="J37" s="53"/>
    </row>
    <row r="38" spans="10:10" x14ac:dyDescent="0.25">
      <c r="J38" s="53"/>
    </row>
  </sheetData>
  <mergeCells count="1">
    <mergeCell ref="K1:M1"/>
  </mergeCells>
  <pageMargins left="0.7" right="0.7" top="0.75" bottom="0.75" header="0.3" footer="0.3"/>
  <pageSetup orientation="portrait" r:id="rId1"/>
  <headerFooter alignWithMargins="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/>
  </sheetViews>
  <sheetFormatPr defaultRowHeight="15" x14ac:dyDescent="0.25"/>
  <sheetData>
    <row r="1" spans="1:8" x14ac:dyDescent="0.25">
      <c r="A1" t="s">
        <v>12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>
        <v>921.87</v>
      </c>
      <c r="B2">
        <v>3.34</v>
      </c>
      <c r="C2">
        <v>11.4</v>
      </c>
      <c r="D2">
        <v>81.5</v>
      </c>
      <c r="E2">
        <v>3243</v>
      </c>
      <c r="F2">
        <v>8.8000000000000007</v>
      </c>
      <c r="G2">
        <v>42.6</v>
      </c>
      <c r="H2">
        <v>21</v>
      </c>
    </row>
    <row r="3" spans="1:8" x14ac:dyDescent="0.25">
      <c r="A3">
        <v>997.875</v>
      </c>
      <c r="B3">
        <v>3.14</v>
      </c>
      <c r="C3">
        <v>11</v>
      </c>
      <c r="D3">
        <v>78.8</v>
      </c>
      <c r="E3">
        <v>4281</v>
      </c>
      <c r="F3">
        <v>3.5</v>
      </c>
      <c r="G3">
        <v>50.7</v>
      </c>
      <c r="H3">
        <v>8</v>
      </c>
    </row>
    <row r="4" spans="1:8" x14ac:dyDescent="0.25">
      <c r="A4">
        <v>962.35400000000004</v>
      </c>
      <c r="B4">
        <v>3.21</v>
      </c>
      <c r="C4">
        <v>9.8000000000000007</v>
      </c>
      <c r="D4">
        <v>81.599999999999994</v>
      </c>
      <c r="E4">
        <v>4260</v>
      </c>
      <c r="F4">
        <v>0.8</v>
      </c>
      <c r="G4">
        <v>39.4</v>
      </c>
      <c r="H4">
        <v>6</v>
      </c>
    </row>
    <row r="5" spans="1:8" x14ac:dyDescent="0.25">
      <c r="A5">
        <v>982.29100000000005</v>
      </c>
      <c r="B5">
        <v>3.41</v>
      </c>
      <c r="C5">
        <v>11.1</v>
      </c>
      <c r="D5">
        <v>77.5</v>
      </c>
      <c r="E5">
        <v>3125</v>
      </c>
      <c r="F5">
        <v>27.1</v>
      </c>
      <c r="G5">
        <v>50.2</v>
      </c>
      <c r="H5">
        <v>18</v>
      </c>
    </row>
    <row r="6" spans="1:8" x14ac:dyDescent="0.25">
      <c r="A6">
        <v>1071.289</v>
      </c>
      <c r="B6">
        <v>3.44</v>
      </c>
      <c r="C6">
        <v>9.6</v>
      </c>
      <c r="D6">
        <v>84.6</v>
      </c>
      <c r="E6">
        <v>6441</v>
      </c>
      <c r="F6">
        <v>24.4</v>
      </c>
      <c r="G6">
        <v>43.7</v>
      </c>
      <c r="H6">
        <v>43</v>
      </c>
    </row>
    <row r="7" spans="1:8" x14ac:dyDescent="0.25">
      <c r="A7">
        <v>1030.3800000000001</v>
      </c>
      <c r="B7">
        <v>3.45</v>
      </c>
      <c r="C7">
        <v>10.199999999999999</v>
      </c>
      <c r="D7">
        <v>66.8</v>
      </c>
      <c r="E7">
        <v>3325</v>
      </c>
      <c r="F7">
        <v>38.5</v>
      </c>
      <c r="G7">
        <v>43.1</v>
      </c>
      <c r="H7">
        <v>30</v>
      </c>
    </row>
    <row r="8" spans="1:8" x14ac:dyDescent="0.25">
      <c r="A8">
        <v>934.7</v>
      </c>
      <c r="B8">
        <v>3.23</v>
      </c>
      <c r="C8">
        <v>12.1</v>
      </c>
      <c r="D8">
        <v>83.9</v>
      </c>
      <c r="E8">
        <v>4679</v>
      </c>
      <c r="F8">
        <v>3.5</v>
      </c>
      <c r="G8">
        <v>49.2</v>
      </c>
      <c r="H8">
        <v>21</v>
      </c>
    </row>
    <row r="9" spans="1:8" x14ac:dyDescent="0.25">
      <c r="A9">
        <v>899.529</v>
      </c>
      <c r="B9">
        <v>3.29</v>
      </c>
      <c r="C9">
        <v>10.6</v>
      </c>
      <c r="D9">
        <v>86</v>
      </c>
      <c r="E9">
        <v>2140</v>
      </c>
      <c r="F9">
        <v>5.3</v>
      </c>
      <c r="G9">
        <v>40.4</v>
      </c>
      <c r="H9">
        <v>6</v>
      </c>
    </row>
    <row r="10" spans="1:8" x14ac:dyDescent="0.25">
      <c r="A10">
        <v>1001.902</v>
      </c>
      <c r="B10">
        <v>3.31</v>
      </c>
      <c r="C10">
        <v>10.5</v>
      </c>
      <c r="D10">
        <v>83.2</v>
      </c>
      <c r="E10">
        <v>6582</v>
      </c>
      <c r="F10">
        <v>8.1</v>
      </c>
      <c r="G10">
        <v>42.5</v>
      </c>
      <c r="H10">
        <v>18</v>
      </c>
    </row>
    <row r="11" spans="1:8" x14ac:dyDescent="0.25">
      <c r="A11">
        <v>912.34699999999998</v>
      </c>
      <c r="B11">
        <v>3.36</v>
      </c>
      <c r="C11">
        <v>10.7</v>
      </c>
      <c r="D11">
        <v>79.3</v>
      </c>
      <c r="E11">
        <v>4213</v>
      </c>
      <c r="F11">
        <v>6.7</v>
      </c>
      <c r="G11">
        <v>41</v>
      </c>
      <c r="H11">
        <v>12</v>
      </c>
    </row>
    <row r="12" spans="1:8" x14ac:dyDescent="0.25">
      <c r="A12">
        <v>1017.6130000000001</v>
      </c>
      <c r="B12">
        <v>3.39</v>
      </c>
      <c r="C12">
        <v>9.6</v>
      </c>
      <c r="D12">
        <v>69.2</v>
      </c>
      <c r="E12">
        <v>2302</v>
      </c>
      <c r="F12">
        <v>22.2</v>
      </c>
      <c r="G12">
        <v>41.3</v>
      </c>
      <c r="H12">
        <v>18</v>
      </c>
    </row>
    <row r="13" spans="1:8" x14ac:dyDescent="0.25">
      <c r="A13">
        <v>1024.885</v>
      </c>
      <c r="B13">
        <v>3.2</v>
      </c>
      <c r="C13">
        <v>10.9</v>
      </c>
      <c r="D13">
        <v>83.4</v>
      </c>
      <c r="E13">
        <v>6122</v>
      </c>
      <c r="F13">
        <v>16.3</v>
      </c>
      <c r="G13">
        <v>44.9</v>
      </c>
      <c r="H13">
        <v>88</v>
      </c>
    </row>
    <row r="14" spans="1:8" x14ac:dyDescent="0.25">
      <c r="A14">
        <v>970.46699999999998</v>
      </c>
      <c r="B14">
        <v>3.21</v>
      </c>
      <c r="C14">
        <v>10.199999999999999</v>
      </c>
      <c r="D14">
        <v>77</v>
      </c>
      <c r="E14">
        <v>4101</v>
      </c>
      <c r="F14">
        <v>13</v>
      </c>
      <c r="G14">
        <v>45.7</v>
      </c>
      <c r="H14">
        <v>26</v>
      </c>
    </row>
    <row r="15" spans="1:8" x14ac:dyDescent="0.25">
      <c r="A15">
        <v>985.95</v>
      </c>
      <c r="B15">
        <v>3.29</v>
      </c>
      <c r="C15">
        <v>11.1</v>
      </c>
      <c r="D15">
        <v>86.3</v>
      </c>
      <c r="E15">
        <v>3042</v>
      </c>
      <c r="F15">
        <v>14.7</v>
      </c>
      <c r="G15">
        <v>44.6</v>
      </c>
      <c r="H15">
        <v>31</v>
      </c>
    </row>
    <row r="16" spans="1:8" x14ac:dyDescent="0.25">
      <c r="A16">
        <v>958.83900000000006</v>
      </c>
      <c r="B16">
        <v>3.26</v>
      </c>
      <c r="C16">
        <v>11.9</v>
      </c>
      <c r="D16">
        <v>78.400000000000006</v>
      </c>
      <c r="E16">
        <v>4259</v>
      </c>
      <c r="F16">
        <v>13.1</v>
      </c>
      <c r="G16">
        <v>49.6</v>
      </c>
      <c r="H16">
        <v>23</v>
      </c>
    </row>
    <row r="17" spans="1:8" x14ac:dyDescent="0.25">
      <c r="A17">
        <v>860.101</v>
      </c>
      <c r="B17">
        <v>3.22</v>
      </c>
      <c r="C17">
        <v>11.8</v>
      </c>
      <c r="D17">
        <v>79.900000000000006</v>
      </c>
      <c r="E17">
        <v>1441</v>
      </c>
      <c r="F17">
        <v>14.8</v>
      </c>
      <c r="G17">
        <v>51.2</v>
      </c>
      <c r="H17">
        <v>1</v>
      </c>
    </row>
    <row r="18" spans="1:8" x14ac:dyDescent="0.25">
      <c r="A18">
        <v>936.23400000000004</v>
      </c>
      <c r="B18">
        <v>3.35</v>
      </c>
      <c r="C18">
        <v>11.4</v>
      </c>
      <c r="D18">
        <v>81.900000000000006</v>
      </c>
      <c r="E18">
        <v>4029</v>
      </c>
      <c r="F18">
        <v>12.4</v>
      </c>
      <c r="G18">
        <v>44</v>
      </c>
      <c r="H18">
        <v>6</v>
      </c>
    </row>
    <row r="19" spans="1:8" x14ac:dyDescent="0.25">
      <c r="A19">
        <v>871.76599999999996</v>
      </c>
      <c r="B19">
        <v>3.15</v>
      </c>
      <c r="C19">
        <v>12.2</v>
      </c>
      <c r="D19">
        <v>84.2</v>
      </c>
      <c r="E19">
        <v>4824</v>
      </c>
      <c r="F19">
        <v>4.7</v>
      </c>
      <c r="G19">
        <v>53.1</v>
      </c>
      <c r="H19">
        <v>17</v>
      </c>
    </row>
    <row r="20" spans="1:8" x14ac:dyDescent="0.25">
      <c r="A20">
        <v>959.221</v>
      </c>
      <c r="B20">
        <v>3.44</v>
      </c>
      <c r="C20">
        <v>10.8</v>
      </c>
      <c r="D20">
        <v>87</v>
      </c>
      <c r="E20">
        <v>4834</v>
      </c>
      <c r="F20">
        <v>15.8</v>
      </c>
      <c r="G20">
        <v>43.5</v>
      </c>
      <c r="H20">
        <v>52</v>
      </c>
    </row>
    <row r="21" spans="1:8" x14ac:dyDescent="0.25">
      <c r="A21">
        <v>941.18100000000004</v>
      </c>
      <c r="B21">
        <v>3.53</v>
      </c>
      <c r="C21">
        <v>10.8</v>
      </c>
      <c r="D21">
        <v>79.5</v>
      </c>
      <c r="E21">
        <v>3694</v>
      </c>
      <c r="F21">
        <v>13.1</v>
      </c>
      <c r="G21">
        <v>33.799999999999997</v>
      </c>
      <c r="H21">
        <v>11</v>
      </c>
    </row>
    <row r="22" spans="1:8" x14ac:dyDescent="0.25">
      <c r="A22">
        <v>891.70799999999997</v>
      </c>
      <c r="B22">
        <v>3.22</v>
      </c>
      <c r="C22">
        <v>11.4</v>
      </c>
      <c r="D22">
        <v>80.7</v>
      </c>
      <c r="E22">
        <v>1844</v>
      </c>
      <c r="F22">
        <v>11.5</v>
      </c>
      <c r="G22">
        <v>48.1</v>
      </c>
      <c r="H22">
        <v>1</v>
      </c>
    </row>
    <row r="23" spans="1:8" x14ac:dyDescent="0.25">
      <c r="A23">
        <v>871.33799999999997</v>
      </c>
      <c r="B23">
        <v>3.37</v>
      </c>
      <c r="C23">
        <v>10.9</v>
      </c>
      <c r="D23">
        <v>82.8</v>
      </c>
      <c r="E23">
        <v>3226</v>
      </c>
      <c r="F23">
        <v>5.0999999999999996</v>
      </c>
      <c r="G23">
        <v>45.2</v>
      </c>
      <c r="H23">
        <v>5</v>
      </c>
    </row>
    <row r="24" spans="1:8" x14ac:dyDescent="0.25">
      <c r="A24">
        <v>971.12199999999996</v>
      </c>
      <c r="B24">
        <v>3.45</v>
      </c>
      <c r="C24">
        <v>10.4</v>
      </c>
      <c r="D24">
        <v>71.8</v>
      </c>
      <c r="E24">
        <v>2269</v>
      </c>
      <c r="F24">
        <v>22.7</v>
      </c>
      <c r="G24">
        <v>41.4</v>
      </c>
      <c r="H24">
        <v>8</v>
      </c>
    </row>
    <row r="25" spans="1:8" x14ac:dyDescent="0.25">
      <c r="A25">
        <v>887.46600000000001</v>
      </c>
      <c r="B25">
        <v>3.25</v>
      </c>
      <c r="C25">
        <v>11.5</v>
      </c>
      <c r="D25">
        <v>87.1</v>
      </c>
      <c r="E25">
        <v>2909</v>
      </c>
      <c r="F25">
        <v>7.2</v>
      </c>
      <c r="G25">
        <v>51.6</v>
      </c>
      <c r="H25">
        <v>7</v>
      </c>
    </row>
    <row r="26" spans="1:8" x14ac:dyDescent="0.25">
      <c r="A26">
        <v>952.529</v>
      </c>
      <c r="B26">
        <v>3.35</v>
      </c>
      <c r="C26">
        <v>11.4</v>
      </c>
      <c r="D26">
        <v>79.7</v>
      </c>
      <c r="E26">
        <v>2647</v>
      </c>
      <c r="F26">
        <v>21</v>
      </c>
      <c r="G26">
        <v>46.9</v>
      </c>
      <c r="H26">
        <v>6</v>
      </c>
    </row>
    <row r="27" spans="1:8" x14ac:dyDescent="0.25">
      <c r="A27">
        <v>968.66499999999996</v>
      </c>
      <c r="B27">
        <v>3.23</v>
      </c>
      <c r="C27">
        <v>11.4</v>
      </c>
      <c r="D27">
        <v>78.599999999999994</v>
      </c>
      <c r="E27">
        <v>4412</v>
      </c>
      <c r="F27">
        <v>15.6</v>
      </c>
      <c r="G27">
        <v>46.6</v>
      </c>
      <c r="H27">
        <v>13</v>
      </c>
    </row>
    <row r="28" spans="1:8" x14ac:dyDescent="0.25">
      <c r="A28">
        <v>919.72900000000004</v>
      </c>
      <c r="B28">
        <v>3.1</v>
      </c>
      <c r="C28">
        <v>12</v>
      </c>
      <c r="D28">
        <v>78.3</v>
      </c>
      <c r="E28">
        <v>3262</v>
      </c>
      <c r="F28">
        <v>12.6</v>
      </c>
      <c r="G28">
        <v>48.6</v>
      </c>
      <c r="H28">
        <v>7</v>
      </c>
    </row>
    <row r="29" spans="1:8" x14ac:dyDescent="0.25">
      <c r="A29">
        <v>844.053</v>
      </c>
      <c r="B29">
        <v>3.38</v>
      </c>
      <c r="C29">
        <v>9.5</v>
      </c>
      <c r="D29">
        <v>79.2</v>
      </c>
      <c r="E29">
        <v>3214</v>
      </c>
      <c r="F29">
        <v>2.9</v>
      </c>
      <c r="G29">
        <v>43.7</v>
      </c>
      <c r="H29">
        <v>11</v>
      </c>
    </row>
    <row r="30" spans="1:8" x14ac:dyDescent="0.25">
      <c r="A30">
        <v>861.83299999999997</v>
      </c>
      <c r="B30">
        <v>2.99</v>
      </c>
      <c r="C30">
        <v>12.1</v>
      </c>
      <c r="D30">
        <v>90.6</v>
      </c>
      <c r="E30">
        <v>4700</v>
      </c>
      <c r="F30">
        <v>7.8</v>
      </c>
      <c r="G30">
        <v>48.9</v>
      </c>
      <c r="H30">
        <v>648</v>
      </c>
    </row>
    <row r="31" spans="1:8" x14ac:dyDescent="0.25">
      <c r="A31">
        <v>989.26499999999999</v>
      </c>
      <c r="B31">
        <v>3.37</v>
      </c>
      <c r="C31">
        <v>9.9</v>
      </c>
      <c r="D31">
        <v>77.400000000000006</v>
      </c>
      <c r="E31">
        <v>4474</v>
      </c>
      <c r="F31">
        <v>13.1</v>
      </c>
      <c r="G31">
        <v>42.6</v>
      </c>
      <c r="H31">
        <v>38</v>
      </c>
    </row>
    <row r="32" spans="1:8" x14ac:dyDescent="0.25">
      <c r="A32">
        <v>1006.49</v>
      </c>
      <c r="B32">
        <v>3.49</v>
      </c>
      <c r="C32">
        <v>10.4</v>
      </c>
      <c r="D32">
        <v>72.5</v>
      </c>
      <c r="E32">
        <v>3497</v>
      </c>
      <c r="F32">
        <v>36.700000000000003</v>
      </c>
      <c r="G32">
        <v>43.3</v>
      </c>
      <c r="H32">
        <v>15</v>
      </c>
    </row>
    <row r="33" spans="1:8" x14ac:dyDescent="0.25">
      <c r="A33">
        <v>861.43899999999996</v>
      </c>
      <c r="B33">
        <v>2.98</v>
      </c>
      <c r="C33">
        <v>11.5</v>
      </c>
      <c r="D33">
        <v>88.6</v>
      </c>
      <c r="E33">
        <v>4657</v>
      </c>
      <c r="F33">
        <v>13.5</v>
      </c>
      <c r="G33">
        <v>47.3</v>
      </c>
      <c r="H33">
        <v>3</v>
      </c>
    </row>
    <row r="34" spans="1:8" x14ac:dyDescent="0.25">
      <c r="A34">
        <v>929.15</v>
      </c>
      <c r="B34">
        <v>3.26</v>
      </c>
      <c r="C34">
        <v>11.1</v>
      </c>
      <c r="D34">
        <v>85.4</v>
      </c>
      <c r="E34">
        <v>2934</v>
      </c>
      <c r="F34">
        <v>5.8</v>
      </c>
      <c r="G34">
        <v>44</v>
      </c>
      <c r="H34">
        <v>33</v>
      </c>
    </row>
    <row r="35" spans="1:8" x14ac:dyDescent="0.25">
      <c r="A35">
        <v>857.62199999999996</v>
      </c>
      <c r="B35">
        <v>3.28</v>
      </c>
      <c r="C35">
        <v>12.1</v>
      </c>
      <c r="D35">
        <v>83.1</v>
      </c>
      <c r="E35">
        <v>2095</v>
      </c>
      <c r="F35">
        <v>2</v>
      </c>
      <c r="G35">
        <v>51.9</v>
      </c>
      <c r="H35">
        <v>20</v>
      </c>
    </row>
    <row r="36" spans="1:8" x14ac:dyDescent="0.25">
      <c r="A36">
        <v>961.00900000000001</v>
      </c>
      <c r="B36">
        <v>3.32</v>
      </c>
      <c r="C36">
        <v>10.1</v>
      </c>
      <c r="D36">
        <v>70.3</v>
      </c>
      <c r="E36">
        <v>2682</v>
      </c>
      <c r="F36">
        <v>21</v>
      </c>
      <c r="G36">
        <v>46.1</v>
      </c>
      <c r="H36">
        <v>17</v>
      </c>
    </row>
    <row r="37" spans="1:8" x14ac:dyDescent="0.25">
      <c r="A37">
        <v>923.23400000000004</v>
      </c>
      <c r="B37">
        <v>3.16</v>
      </c>
      <c r="C37">
        <v>11.3</v>
      </c>
      <c r="D37">
        <v>83.2</v>
      </c>
      <c r="E37">
        <v>3327</v>
      </c>
      <c r="F37">
        <v>8.8000000000000007</v>
      </c>
      <c r="G37">
        <v>45.3</v>
      </c>
      <c r="H37">
        <v>4</v>
      </c>
    </row>
    <row r="38" spans="1:8" x14ac:dyDescent="0.25">
      <c r="A38">
        <v>1113.1559999999999</v>
      </c>
      <c r="B38">
        <v>3.36</v>
      </c>
      <c r="C38">
        <v>9.6999999999999993</v>
      </c>
      <c r="D38">
        <v>72.8</v>
      </c>
      <c r="E38">
        <v>3172</v>
      </c>
      <c r="F38">
        <v>31.4</v>
      </c>
      <c r="G38">
        <v>45.5</v>
      </c>
      <c r="H38">
        <v>20</v>
      </c>
    </row>
    <row r="39" spans="1:8" x14ac:dyDescent="0.25">
      <c r="A39">
        <v>994.64800000000002</v>
      </c>
      <c r="B39">
        <v>3.03</v>
      </c>
      <c r="C39">
        <v>10.7</v>
      </c>
      <c r="D39">
        <v>83.5</v>
      </c>
      <c r="E39">
        <v>7462</v>
      </c>
      <c r="F39">
        <v>11.3</v>
      </c>
      <c r="G39">
        <v>48.7</v>
      </c>
      <c r="H39">
        <v>41</v>
      </c>
    </row>
    <row r="40" spans="1:8" x14ac:dyDescent="0.25">
      <c r="A40">
        <v>1015.023</v>
      </c>
      <c r="B40">
        <v>3.32</v>
      </c>
      <c r="C40">
        <v>10.5</v>
      </c>
      <c r="D40">
        <v>87.5</v>
      </c>
      <c r="E40">
        <v>6092</v>
      </c>
      <c r="F40">
        <v>17.5</v>
      </c>
      <c r="G40">
        <v>45.3</v>
      </c>
      <c r="H40">
        <v>29</v>
      </c>
    </row>
    <row r="41" spans="1:8" x14ac:dyDescent="0.25">
      <c r="A41">
        <v>991.29</v>
      </c>
      <c r="B41">
        <v>3.32</v>
      </c>
      <c r="C41">
        <v>10.6</v>
      </c>
      <c r="D41">
        <v>77.599999999999994</v>
      </c>
      <c r="E41">
        <v>3437</v>
      </c>
      <c r="F41">
        <v>8.1</v>
      </c>
      <c r="G41">
        <v>45.5</v>
      </c>
      <c r="H41">
        <v>45</v>
      </c>
    </row>
    <row r="42" spans="1:8" x14ac:dyDescent="0.25">
      <c r="A42">
        <v>893.99099999999999</v>
      </c>
      <c r="B42">
        <v>2.99</v>
      </c>
      <c r="C42">
        <v>12</v>
      </c>
      <c r="D42">
        <v>81.5</v>
      </c>
      <c r="E42">
        <v>3387</v>
      </c>
      <c r="F42">
        <v>3.6</v>
      </c>
      <c r="G42">
        <v>50.3</v>
      </c>
      <c r="H42">
        <v>56</v>
      </c>
    </row>
    <row r="43" spans="1:8" x14ac:dyDescent="0.25">
      <c r="A43">
        <v>938.5</v>
      </c>
      <c r="B43">
        <v>3.19</v>
      </c>
      <c r="C43">
        <v>10.1</v>
      </c>
      <c r="D43">
        <v>79.5</v>
      </c>
      <c r="E43">
        <v>3508</v>
      </c>
      <c r="F43">
        <v>2.2000000000000002</v>
      </c>
      <c r="G43">
        <v>38.799999999999997</v>
      </c>
      <c r="H43">
        <v>6</v>
      </c>
    </row>
    <row r="44" spans="1:8" x14ac:dyDescent="0.25">
      <c r="A44">
        <v>946.18499999999995</v>
      </c>
      <c r="B44">
        <v>3.08</v>
      </c>
      <c r="C44">
        <v>9.6</v>
      </c>
      <c r="D44">
        <v>79.900000000000006</v>
      </c>
      <c r="E44">
        <v>4843</v>
      </c>
      <c r="F44">
        <v>2.7</v>
      </c>
      <c r="G44">
        <v>38.6</v>
      </c>
      <c r="H44">
        <v>11</v>
      </c>
    </row>
    <row r="45" spans="1:8" x14ac:dyDescent="0.25">
      <c r="A45">
        <v>1025.502</v>
      </c>
      <c r="B45">
        <v>3.32</v>
      </c>
      <c r="C45">
        <v>11</v>
      </c>
      <c r="D45">
        <v>79.900000000000006</v>
      </c>
      <c r="E45">
        <v>3768</v>
      </c>
      <c r="F45">
        <v>28.6</v>
      </c>
      <c r="G45">
        <v>49.5</v>
      </c>
      <c r="H45">
        <v>12</v>
      </c>
    </row>
    <row r="46" spans="1:8" x14ac:dyDescent="0.25">
      <c r="A46">
        <v>874.28099999999995</v>
      </c>
      <c r="B46">
        <v>3.21</v>
      </c>
      <c r="C46">
        <v>11.1</v>
      </c>
      <c r="D46">
        <v>82.5</v>
      </c>
      <c r="E46">
        <v>4355</v>
      </c>
      <c r="F46">
        <v>5</v>
      </c>
      <c r="G46">
        <v>46.4</v>
      </c>
      <c r="H46">
        <v>7</v>
      </c>
    </row>
    <row r="47" spans="1:8" x14ac:dyDescent="0.25">
      <c r="A47">
        <v>953.56</v>
      </c>
      <c r="B47">
        <v>3.23</v>
      </c>
      <c r="C47">
        <v>9.6999999999999993</v>
      </c>
      <c r="D47">
        <v>76.8</v>
      </c>
      <c r="E47">
        <v>5160</v>
      </c>
      <c r="F47">
        <v>17.2</v>
      </c>
      <c r="G47">
        <v>45.1</v>
      </c>
      <c r="H47">
        <v>31</v>
      </c>
    </row>
    <row r="48" spans="1:8" x14ac:dyDescent="0.25">
      <c r="A48">
        <v>839.70899999999995</v>
      </c>
      <c r="B48">
        <v>3.11</v>
      </c>
      <c r="C48">
        <v>12.1</v>
      </c>
      <c r="D48">
        <v>88.9</v>
      </c>
      <c r="E48">
        <v>3033</v>
      </c>
      <c r="F48">
        <v>5.9</v>
      </c>
      <c r="G48">
        <v>51</v>
      </c>
      <c r="H48">
        <v>144</v>
      </c>
    </row>
    <row r="49" spans="1:8" x14ac:dyDescent="0.25">
      <c r="A49">
        <v>911.70100000000002</v>
      </c>
      <c r="B49">
        <v>2.92</v>
      </c>
      <c r="C49">
        <v>12.2</v>
      </c>
      <c r="D49">
        <v>87.7</v>
      </c>
      <c r="E49">
        <v>4253</v>
      </c>
      <c r="F49">
        <v>13.7</v>
      </c>
      <c r="G49">
        <v>51.2</v>
      </c>
      <c r="H49">
        <v>311</v>
      </c>
    </row>
    <row r="50" spans="1:8" x14ac:dyDescent="0.25">
      <c r="A50">
        <v>790.73299999999995</v>
      </c>
      <c r="B50">
        <v>3.36</v>
      </c>
      <c r="C50">
        <v>12.2</v>
      </c>
      <c r="D50">
        <v>90.7</v>
      </c>
      <c r="E50">
        <v>2702</v>
      </c>
      <c r="F50">
        <v>3</v>
      </c>
      <c r="G50">
        <v>51.9</v>
      </c>
      <c r="H50">
        <v>105</v>
      </c>
    </row>
    <row r="51" spans="1:8" x14ac:dyDescent="0.25">
      <c r="A51">
        <v>899.26400000000001</v>
      </c>
      <c r="B51">
        <v>3.02</v>
      </c>
      <c r="C51">
        <v>12.2</v>
      </c>
      <c r="D51">
        <v>82.5</v>
      </c>
      <c r="E51">
        <v>3626</v>
      </c>
      <c r="F51">
        <v>5.7</v>
      </c>
      <c r="G51">
        <v>54.3</v>
      </c>
      <c r="H51">
        <v>20</v>
      </c>
    </row>
    <row r="52" spans="1:8" x14ac:dyDescent="0.25">
      <c r="A52">
        <v>904.15499999999997</v>
      </c>
      <c r="B52">
        <v>3.21</v>
      </c>
      <c r="C52">
        <v>11.1</v>
      </c>
      <c r="D52">
        <v>82.6</v>
      </c>
      <c r="E52">
        <v>1883</v>
      </c>
      <c r="F52">
        <v>3.4</v>
      </c>
      <c r="G52">
        <v>41.9</v>
      </c>
      <c r="H52">
        <v>5</v>
      </c>
    </row>
    <row r="53" spans="1:8" x14ac:dyDescent="0.25">
      <c r="A53">
        <v>950.67200000000003</v>
      </c>
      <c r="B53">
        <v>3.34</v>
      </c>
      <c r="C53">
        <v>11.4</v>
      </c>
      <c r="D53">
        <v>78</v>
      </c>
      <c r="E53">
        <v>4923</v>
      </c>
      <c r="F53">
        <v>3.8</v>
      </c>
      <c r="G53">
        <v>50.5</v>
      </c>
      <c r="H53">
        <v>8</v>
      </c>
    </row>
    <row r="54" spans="1:8" x14ac:dyDescent="0.25">
      <c r="A54">
        <v>972.46400000000006</v>
      </c>
      <c r="B54">
        <v>3.22</v>
      </c>
      <c r="C54">
        <v>10.7</v>
      </c>
      <c r="D54">
        <v>81.3</v>
      </c>
      <c r="E54">
        <v>3249</v>
      </c>
      <c r="F54">
        <v>9.5</v>
      </c>
      <c r="G54">
        <v>43.9</v>
      </c>
      <c r="H54">
        <v>11</v>
      </c>
    </row>
    <row r="55" spans="1:8" x14ac:dyDescent="0.25">
      <c r="A55">
        <v>912.202</v>
      </c>
      <c r="B55">
        <v>3.28</v>
      </c>
      <c r="C55">
        <v>10.3</v>
      </c>
      <c r="D55">
        <v>73.8</v>
      </c>
      <c r="E55">
        <v>1671</v>
      </c>
      <c r="F55">
        <v>2.5</v>
      </c>
      <c r="G55">
        <v>47.4</v>
      </c>
      <c r="H55">
        <v>5</v>
      </c>
    </row>
    <row r="56" spans="1:8" x14ac:dyDescent="0.25">
      <c r="A56">
        <v>967.803</v>
      </c>
      <c r="B56">
        <v>3.25</v>
      </c>
      <c r="C56">
        <v>12.3</v>
      </c>
      <c r="D56">
        <v>89.5</v>
      </c>
      <c r="E56">
        <v>5308</v>
      </c>
      <c r="F56">
        <v>25.9</v>
      </c>
      <c r="G56">
        <v>59.7</v>
      </c>
      <c r="H56">
        <v>65</v>
      </c>
    </row>
    <row r="57" spans="1:8" x14ac:dyDescent="0.25">
      <c r="A57">
        <v>823.76400000000001</v>
      </c>
      <c r="B57">
        <v>3.27</v>
      </c>
      <c r="C57">
        <v>12.1</v>
      </c>
      <c r="D57">
        <v>81</v>
      </c>
      <c r="E57">
        <v>3665</v>
      </c>
      <c r="F57">
        <v>7.5</v>
      </c>
      <c r="G57">
        <v>51.6</v>
      </c>
      <c r="H57">
        <v>4</v>
      </c>
    </row>
    <row r="58" spans="1:8" x14ac:dyDescent="0.25">
      <c r="A58">
        <v>1003.502</v>
      </c>
      <c r="B58">
        <v>3.39</v>
      </c>
      <c r="C58">
        <v>11.3</v>
      </c>
      <c r="D58">
        <v>82.2</v>
      </c>
      <c r="E58">
        <v>3152</v>
      </c>
      <c r="F58">
        <v>12.1</v>
      </c>
      <c r="G58">
        <v>47.3</v>
      </c>
      <c r="H58">
        <v>14</v>
      </c>
    </row>
    <row r="59" spans="1:8" x14ac:dyDescent="0.25">
      <c r="A59">
        <v>895.69600000000003</v>
      </c>
      <c r="B59">
        <v>3.25</v>
      </c>
      <c r="C59">
        <v>11.1</v>
      </c>
      <c r="D59">
        <v>79.8</v>
      </c>
      <c r="E59">
        <v>3678</v>
      </c>
      <c r="F59">
        <v>1</v>
      </c>
      <c r="G59">
        <v>44.8</v>
      </c>
      <c r="H59">
        <v>7</v>
      </c>
    </row>
    <row r="60" spans="1:8" x14ac:dyDescent="0.25">
      <c r="A60">
        <v>911.81700000000001</v>
      </c>
      <c r="B60">
        <v>3.22</v>
      </c>
      <c r="C60">
        <v>9</v>
      </c>
      <c r="D60">
        <v>76.2</v>
      </c>
      <c r="E60">
        <v>9699</v>
      </c>
      <c r="F60">
        <v>4.8</v>
      </c>
      <c r="G60">
        <v>42.2</v>
      </c>
      <c r="H60">
        <v>8</v>
      </c>
    </row>
    <row r="61" spans="1:8" x14ac:dyDescent="0.25">
      <c r="A61">
        <v>954.44200000000001</v>
      </c>
      <c r="B61">
        <v>3.48</v>
      </c>
      <c r="C61">
        <v>10.7</v>
      </c>
      <c r="D61">
        <v>79.8</v>
      </c>
      <c r="E61">
        <v>3451</v>
      </c>
      <c r="F61">
        <v>11.7</v>
      </c>
      <c r="G61">
        <v>37.5</v>
      </c>
      <c r="H61">
        <v>14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S33"/>
  <sheetViews>
    <sheetView workbookViewId="0">
      <selection activeCell="A2" sqref="A2"/>
    </sheetView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19" ht="15" customHeight="1" thickBot="1" x14ac:dyDescent="0.3">
      <c r="A1" s="1" t="s">
        <v>57</v>
      </c>
      <c r="K1" s="15" t="s">
        <v>26</v>
      </c>
      <c r="L1" s="16"/>
      <c r="M1" s="16"/>
      <c r="N1" s="16"/>
    </row>
    <row r="2" spans="1:19" ht="15" customHeight="1" thickBot="1" x14ac:dyDescent="0.3">
      <c r="K2" s="3" t="s">
        <v>59</v>
      </c>
      <c r="L2" s="59">
        <f t="array" ref="L2:S6">LINEST(MRData!$A$2:$A$61, MRData!$B$2:$H$61,TRUE,TRUE)</f>
        <v>-6.9376187368013487E-2</v>
      </c>
      <c r="M2" s="60">
        <v>-1.2989393144487154</v>
      </c>
      <c r="N2" s="60">
        <v>4.1376980356185129</v>
      </c>
      <c r="O2" s="61">
        <v>9.5452822286236187E-3</v>
      </c>
      <c r="P2" s="61">
        <v>-0.50325652375035013</v>
      </c>
      <c r="Q2" s="61">
        <v>-16.755157547302453</v>
      </c>
      <c r="R2" s="61">
        <v>-17.611133262167414</v>
      </c>
      <c r="S2" s="66">
        <v>1198.7772983696</v>
      </c>
    </row>
    <row r="3" spans="1:19" ht="15" customHeight="1" x14ac:dyDescent="0.25">
      <c r="A3" s="18" t="s">
        <v>28</v>
      </c>
      <c r="B3" s="19"/>
      <c r="K3" s="20" t="s">
        <v>60</v>
      </c>
      <c r="L3" s="58">
        <v>6.9222832280609853E-2</v>
      </c>
      <c r="M3" s="17">
        <v>1.8289757444413959</v>
      </c>
      <c r="N3" s="17">
        <v>0.77003555213824038</v>
      </c>
      <c r="O3" s="57">
        <v>4.4318630398835768E-3</v>
      </c>
      <c r="P3" s="57">
        <v>1.5390165606814736</v>
      </c>
      <c r="Q3" s="57">
        <v>11.659216499694161</v>
      </c>
      <c r="R3" s="57">
        <v>54.933816616840836</v>
      </c>
      <c r="S3" s="67">
        <v>232.04401942270843</v>
      </c>
    </row>
    <row r="4" spans="1:19" ht="15" customHeight="1" x14ac:dyDescent="0.25">
      <c r="A4" s="7" t="s">
        <v>30</v>
      </c>
      <c r="B4" s="13">
        <f>SQRT(C12/C14)</f>
        <v>0.77927120332191091</v>
      </c>
      <c r="K4" s="3" t="s">
        <v>31</v>
      </c>
      <c r="L4" s="58">
        <v>0.60726360832677895</v>
      </c>
      <c r="M4" s="17">
        <v>41.524950859355535</v>
      </c>
      <c r="N4" s="17" t="e">
        <v>#N/A</v>
      </c>
      <c r="O4" s="57" t="e">
        <v>#N/A</v>
      </c>
      <c r="P4" s="57" t="e">
        <v>#N/A</v>
      </c>
      <c r="Q4" s="57" t="e">
        <v>#N/A</v>
      </c>
      <c r="R4" s="57" t="e">
        <v>#N/A</v>
      </c>
      <c r="S4" s="67" t="e">
        <v>#N/A</v>
      </c>
    </row>
    <row r="5" spans="1:19" ht="15" customHeight="1" x14ac:dyDescent="0.25">
      <c r="A5" s="7" t="s">
        <v>22</v>
      </c>
      <c r="B5" s="13">
        <f>L4</f>
        <v>0.60726360832677895</v>
      </c>
      <c r="K5" s="20" t="s">
        <v>32</v>
      </c>
      <c r="L5" s="58">
        <v>11.486333291418006</v>
      </c>
      <c r="M5" s="21">
        <v>52</v>
      </c>
      <c r="N5" s="17" t="e">
        <v>#N/A</v>
      </c>
      <c r="O5" s="57" t="e">
        <v>#N/A</v>
      </c>
      <c r="P5" s="57" t="e">
        <v>#N/A</v>
      </c>
      <c r="Q5" s="57" t="e">
        <v>#N/A</v>
      </c>
      <c r="R5" s="57" t="e">
        <v>#N/A</v>
      </c>
      <c r="S5" s="67" t="e">
        <v>#N/A</v>
      </c>
    </row>
    <row r="6" spans="1:19" ht="15" customHeight="1" thickBot="1" x14ac:dyDescent="0.3">
      <c r="A6" s="7" t="s">
        <v>33</v>
      </c>
      <c r="B6" s="13">
        <f>1-(B14/B13)*(C13/C14)</f>
        <v>0.55439524790923</v>
      </c>
      <c r="K6" s="3" t="s">
        <v>34</v>
      </c>
      <c r="L6" s="62">
        <v>138642.92368139504</v>
      </c>
      <c r="M6" s="63">
        <v>89664.720281338377</v>
      </c>
      <c r="N6" s="64" t="e">
        <v>#N/A</v>
      </c>
      <c r="O6" s="65" t="e">
        <v>#N/A</v>
      </c>
      <c r="P6" s="65" t="e">
        <v>#N/A</v>
      </c>
      <c r="Q6" s="65" t="e">
        <v>#N/A</v>
      </c>
      <c r="R6" s="65" t="e">
        <v>#N/A</v>
      </c>
      <c r="S6" s="68" t="e">
        <v>#N/A</v>
      </c>
    </row>
    <row r="7" spans="1:19" ht="15" customHeight="1" x14ac:dyDescent="0.25">
      <c r="A7" s="7" t="s">
        <v>35</v>
      </c>
      <c r="B7" s="13">
        <f>M4</f>
        <v>41.524950859355535</v>
      </c>
      <c r="K7" s="22"/>
      <c r="L7" s="23"/>
      <c r="M7" s="23"/>
      <c r="N7" s="14"/>
    </row>
    <row r="8" spans="1:19" ht="15" customHeight="1" thickBot="1" x14ac:dyDescent="0.3">
      <c r="A8" s="24" t="s">
        <v>36</v>
      </c>
      <c r="B8" s="24">
        <f>COUNT(MRData!$A$2:$A$61)</f>
        <v>60</v>
      </c>
      <c r="K8" s="22" t="s">
        <v>37</v>
      </c>
      <c r="L8" s="25">
        <v>0.95</v>
      </c>
      <c r="M8" s="23"/>
      <c r="N8" s="14"/>
    </row>
    <row r="9" spans="1:19" ht="15" customHeight="1" x14ac:dyDescent="0.25">
      <c r="K9" s="26" t="s">
        <v>38</v>
      </c>
      <c r="L9" s="23">
        <f>_xlfn.T.INV.2T(1-L8, B13)</f>
        <v>2.0066468050616861</v>
      </c>
      <c r="M9" s="23"/>
      <c r="N9" s="14"/>
    </row>
    <row r="10" spans="1:19" ht="15" customHeight="1" thickBot="1" x14ac:dyDescent="0.3">
      <c r="A10" s="1" t="s">
        <v>39</v>
      </c>
      <c r="K10" s="22" t="s">
        <v>40</v>
      </c>
      <c r="L10" s="23">
        <f>L$9 * C17</f>
        <v>465.63039020824971</v>
      </c>
      <c r="M10" s="23"/>
      <c r="N10" s="14"/>
    </row>
    <row r="11" spans="1:19" ht="15" customHeight="1" x14ac:dyDescent="0.25">
      <c r="A11" s="27"/>
      <c r="B11" s="27" t="s">
        <v>41</v>
      </c>
      <c r="C11" s="27" t="s">
        <v>42</v>
      </c>
      <c r="D11" s="27" t="s">
        <v>43</v>
      </c>
      <c r="E11" s="27" t="s">
        <v>44</v>
      </c>
      <c r="F11" s="27" t="s">
        <v>45</v>
      </c>
      <c r="K11" s="22" t="s">
        <v>46</v>
      </c>
      <c r="L11" s="23">
        <f t="shared" ref="L11:L17" si="0">L$9 * C18</f>
        <v>110.23276760402823</v>
      </c>
      <c r="M11" s="23"/>
      <c r="N11" s="14"/>
    </row>
    <row r="12" spans="1:19" ht="15" customHeight="1" x14ac:dyDescent="0.25">
      <c r="A12" s="7" t="s">
        <v>47</v>
      </c>
      <c r="B12" s="7">
        <f>B14-B13</f>
        <v>7</v>
      </c>
      <c r="C12" s="13">
        <f>L6</f>
        <v>138642.92368139504</v>
      </c>
      <c r="D12" s="13">
        <f>C12/B12</f>
        <v>19806.131954485005</v>
      </c>
      <c r="E12" s="13">
        <f>L5</f>
        <v>11.486333291418006</v>
      </c>
      <c r="F12" s="13">
        <f>_xlfn.F.DIST.RT(E12, B12, B13)</f>
        <v>1.0410271058558384E-8</v>
      </c>
      <c r="K12" s="22" t="s">
        <v>48</v>
      </c>
      <c r="L12" s="23">
        <f t="shared" si="0"/>
        <v>23.395929538633784</v>
      </c>
    </row>
    <row r="13" spans="1:19" ht="15" customHeight="1" x14ac:dyDescent="0.25">
      <c r="A13" s="7" t="s">
        <v>49</v>
      </c>
      <c r="B13" s="7">
        <f>M5</f>
        <v>52</v>
      </c>
      <c r="C13" s="13">
        <f>M6</f>
        <v>89664.720281338377</v>
      </c>
      <c r="D13" s="13">
        <f>C13/B13</f>
        <v>1724.3215438718919</v>
      </c>
      <c r="E13" s="13"/>
      <c r="F13" s="13"/>
      <c r="K13" s="22" t="s">
        <v>58</v>
      </c>
      <c r="L13" s="23">
        <f t="shared" si="0"/>
        <v>3.0882626644285036</v>
      </c>
    </row>
    <row r="14" spans="1:19" ht="15" customHeight="1" thickBot="1" x14ac:dyDescent="0.3">
      <c r="A14" s="24" t="s">
        <v>50</v>
      </c>
      <c r="B14" s="24">
        <f>B8-1</f>
        <v>59</v>
      </c>
      <c r="C14" s="28">
        <f>C12+C13</f>
        <v>228307.64396273342</v>
      </c>
      <c r="D14" s="28"/>
      <c r="E14" s="28"/>
      <c r="F14" s="28"/>
      <c r="K14" s="22" t="s">
        <v>61</v>
      </c>
      <c r="L14" s="23">
        <f t="shared" si="0"/>
        <v>8.8931838094533523E-3</v>
      </c>
    </row>
    <row r="15" spans="1:19" ht="15" customHeight="1" thickBot="1" x14ac:dyDescent="0.3">
      <c r="K15" s="22" t="s">
        <v>62</v>
      </c>
      <c r="L15" s="23">
        <f t="shared" si="0"/>
        <v>1.5451893804821115</v>
      </c>
    </row>
    <row r="16" spans="1:19" ht="15" customHeight="1" x14ac:dyDescent="0.25">
      <c r="A16" s="27"/>
      <c r="B16" s="27" t="s">
        <v>51</v>
      </c>
      <c r="C16" s="27" t="s">
        <v>35</v>
      </c>
      <c r="D16" s="27" t="s">
        <v>52</v>
      </c>
      <c r="E16" s="27" t="s">
        <v>53</v>
      </c>
      <c r="F16" s="27" t="str">
        <f>"Lower " &amp; TEXT(L8, "##%")</f>
        <v>Lower 95%</v>
      </c>
      <c r="G16" s="27" t="str">
        <f>"Upper " &amp; TEXT(L8, "##%")</f>
        <v>Upper 95%</v>
      </c>
      <c r="H16" s="27" t="str">
        <f t="shared" ref="H16:I24" si="1">F16</f>
        <v>Lower 95%</v>
      </c>
      <c r="I16" s="27" t="str">
        <f t="shared" si="1"/>
        <v>Upper 95%</v>
      </c>
      <c r="K16" s="22" t="s">
        <v>63</v>
      </c>
      <c r="L16" s="23">
        <f t="shared" si="0"/>
        <v>3.670108334118646</v>
      </c>
    </row>
    <row r="17" spans="1:12" ht="15" customHeight="1" x14ac:dyDescent="0.25">
      <c r="A17" s="7" t="s">
        <v>54</v>
      </c>
      <c r="B17" s="13">
        <f>$S$2</f>
        <v>1198.7772983696</v>
      </c>
      <c r="C17" s="13">
        <f>$S$3</f>
        <v>232.04401942270843</v>
      </c>
      <c r="D17" s="13">
        <f>B17/C17</f>
        <v>5.1661633053589684</v>
      </c>
      <c r="E17" s="13">
        <f>_xlfn.T.DIST.2T(ABS(D17), B$13)</f>
        <v>3.8408595801753166E-6</v>
      </c>
      <c r="F17" s="13">
        <f>B17-L10</f>
        <v>733.14690816135021</v>
      </c>
      <c r="G17" s="13">
        <f>B17+L10</f>
        <v>1664.4076885778497</v>
      </c>
      <c r="H17" s="13">
        <f t="shared" si="1"/>
        <v>733.14690816135021</v>
      </c>
      <c r="I17" s="13">
        <f t="shared" si="1"/>
        <v>1664.4076885778497</v>
      </c>
      <c r="K17" s="22" t="s">
        <v>64</v>
      </c>
      <c r="L17" s="23">
        <f t="shared" si="0"/>
        <v>0.13890577523320671</v>
      </c>
    </row>
    <row r="18" spans="1:12" ht="15" customHeight="1" x14ac:dyDescent="0.25">
      <c r="A18" s="7" t="str">
        <f>MRData!B1</f>
        <v>POPN</v>
      </c>
      <c r="B18" s="13">
        <f>$R$2</f>
        <v>-17.611133262167414</v>
      </c>
      <c r="C18" s="13">
        <f>$R$3</f>
        <v>54.933816616840836</v>
      </c>
      <c r="D18" s="13">
        <f t="shared" ref="D18:D24" si="2">B18/C18</f>
        <v>-0.32058819770349689</v>
      </c>
      <c r="E18" s="13">
        <f t="shared" ref="E18:E24" si="3">_xlfn.T.DIST.2T(ABS(D18), B$13)</f>
        <v>0.74980729163307158</v>
      </c>
      <c r="F18" s="13">
        <f t="shared" ref="F18:F24" si="4">B18-L11</f>
        <v>-127.84390086619564</v>
      </c>
      <c r="G18" s="13">
        <f t="shared" ref="G18:G24" si="5">B18+L11</f>
        <v>92.621634341860812</v>
      </c>
      <c r="H18" s="13">
        <f t="shared" ref="H18:H24" si="6">F18</f>
        <v>-127.84390086619564</v>
      </c>
      <c r="I18" s="13">
        <f t="shared" ref="I18:I24" si="7">G18</f>
        <v>92.621634341860812</v>
      </c>
    </row>
    <row r="19" spans="1:12" ht="15" customHeight="1" x14ac:dyDescent="0.25">
      <c r="A19" s="7" t="str">
        <f>MRData!C1</f>
        <v>EDUC</v>
      </c>
      <c r="B19" s="13">
        <f>$Q$2</f>
        <v>-16.755157547302453</v>
      </c>
      <c r="C19" s="13">
        <f>$Q$3</f>
        <v>11.659216499694161</v>
      </c>
      <c r="D19" s="13">
        <f t="shared" si="2"/>
        <v>-1.4370740561976842</v>
      </c>
      <c r="E19" s="13">
        <f t="shared" si="3"/>
        <v>0.15668711168340405</v>
      </c>
      <c r="F19" s="13">
        <f t="shared" si="4"/>
        <v>-40.15108708593624</v>
      </c>
      <c r="G19" s="13">
        <f t="shared" si="5"/>
        <v>6.6407719913313308</v>
      </c>
      <c r="H19" s="13">
        <f t="shared" si="6"/>
        <v>-40.15108708593624</v>
      </c>
      <c r="I19" s="13">
        <f t="shared" si="7"/>
        <v>6.6407719913313308</v>
      </c>
    </row>
    <row r="20" spans="1:12" ht="15" customHeight="1" x14ac:dyDescent="0.25">
      <c r="A20" s="7" t="str">
        <f>MRData!D1</f>
        <v>HOUS</v>
      </c>
      <c r="B20" s="13">
        <f>$P$2</f>
        <v>-0.50325652375035013</v>
      </c>
      <c r="C20" s="13">
        <f>$P$3</f>
        <v>1.5390165606814736</v>
      </c>
      <c r="D20" s="13">
        <f t="shared" si="2"/>
        <v>-0.32699877090829294</v>
      </c>
      <c r="E20" s="13">
        <f t="shared" si="3"/>
        <v>0.74498150876622515</v>
      </c>
      <c r="F20" s="13">
        <f t="shared" si="4"/>
        <v>-3.5915191881788537</v>
      </c>
      <c r="G20" s="13">
        <f t="shared" si="5"/>
        <v>2.5850061406781535</v>
      </c>
      <c r="H20" s="13">
        <f t="shared" si="6"/>
        <v>-3.5915191881788537</v>
      </c>
      <c r="I20" s="13">
        <f t="shared" si="7"/>
        <v>2.5850061406781535</v>
      </c>
    </row>
    <row r="21" spans="1:12" ht="15" customHeight="1" x14ac:dyDescent="0.25">
      <c r="A21" s="7" t="str">
        <f>MRData!E1</f>
        <v>DENS</v>
      </c>
      <c r="B21" s="13">
        <f>$O$2</f>
        <v>9.5452822286236187E-3</v>
      </c>
      <c r="C21" s="13">
        <f>$O$3</f>
        <v>4.4318630398835768E-3</v>
      </c>
      <c r="D21" s="13">
        <f t="shared" si="2"/>
        <v>2.1537854718710734</v>
      </c>
      <c r="E21" s="13">
        <f t="shared" si="3"/>
        <v>3.5913501733975353E-2</v>
      </c>
      <c r="F21" s="13">
        <f t="shared" si="4"/>
        <v>6.5209841917026647E-4</v>
      </c>
      <c r="G21" s="13">
        <f t="shared" si="5"/>
        <v>1.8438466038076973E-2</v>
      </c>
      <c r="H21" s="13">
        <f t="shared" si="6"/>
        <v>6.5209841917026647E-4</v>
      </c>
      <c r="I21" s="13">
        <f t="shared" si="7"/>
        <v>1.8438466038076973E-2</v>
      </c>
    </row>
    <row r="22" spans="1:12" ht="15" customHeight="1" x14ac:dyDescent="0.25">
      <c r="A22" s="7" t="str">
        <f>MRData!F1</f>
        <v>NONW</v>
      </c>
      <c r="B22" s="13">
        <f>$N$2</f>
        <v>4.1376980356185129</v>
      </c>
      <c r="C22" s="13">
        <f>$N$3</f>
        <v>0.77003555213824038</v>
      </c>
      <c r="D22" s="13">
        <f t="shared" si="2"/>
        <v>5.3733857146321657</v>
      </c>
      <c r="E22" s="13">
        <f t="shared" si="3"/>
        <v>1.8415650072975577E-6</v>
      </c>
      <c r="F22" s="13">
        <f t="shared" si="4"/>
        <v>2.5925086551364016</v>
      </c>
      <c r="G22" s="13">
        <f t="shared" si="5"/>
        <v>5.6828874161006242</v>
      </c>
      <c r="H22" s="13">
        <f t="shared" si="6"/>
        <v>2.5925086551364016</v>
      </c>
      <c r="I22" s="13">
        <f t="shared" si="7"/>
        <v>5.6828874161006242</v>
      </c>
    </row>
    <row r="23" spans="1:12" ht="15" customHeight="1" x14ac:dyDescent="0.25">
      <c r="A23" s="7" t="str">
        <f>MRData!G1</f>
        <v>WWDRK</v>
      </c>
      <c r="B23" s="13">
        <f>$M$2</f>
        <v>-1.2989393144487154</v>
      </c>
      <c r="C23" s="13">
        <f>$M$3</f>
        <v>1.8289757444413959</v>
      </c>
      <c r="D23" s="13">
        <f t="shared" si="2"/>
        <v>-0.71020040500615622</v>
      </c>
      <c r="E23" s="13">
        <f t="shared" si="3"/>
        <v>0.48075288571977326</v>
      </c>
      <c r="F23" s="13">
        <f t="shared" si="4"/>
        <v>-4.9690476485673614</v>
      </c>
      <c r="G23" s="13">
        <f t="shared" si="5"/>
        <v>2.3711690196699307</v>
      </c>
      <c r="H23" s="13">
        <f t="shared" si="6"/>
        <v>-4.9690476485673614</v>
      </c>
      <c r="I23" s="13">
        <f t="shared" si="7"/>
        <v>2.3711690196699307</v>
      </c>
    </row>
    <row r="24" spans="1:12" ht="15" customHeight="1" thickBot="1" x14ac:dyDescent="0.3">
      <c r="A24" s="24" t="str">
        <f>MRData!H1</f>
        <v>HC</v>
      </c>
      <c r="B24" s="28">
        <f>$L$2</f>
        <v>-6.9376187368013487E-2</v>
      </c>
      <c r="C24" s="28">
        <f>$L$3</f>
        <v>6.9222832280609853E-2</v>
      </c>
      <c r="D24" s="28">
        <f t="shared" si="2"/>
        <v>-1.0022153830224971</v>
      </c>
      <c r="E24" s="28">
        <f t="shared" si="3"/>
        <v>0.32088063538706191</v>
      </c>
      <c r="F24" s="28">
        <f t="shared" si="4"/>
        <v>-0.2082819626012202</v>
      </c>
      <c r="G24" s="28">
        <f t="shared" si="5"/>
        <v>6.9529587865193226E-2</v>
      </c>
      <c r="H24" s="28">
        <f t="shared" si="6"/>
        <v>-0.2082819626012202</v>
      </c>
      <c r="I24" s="28">
        <f t="shared" si="7"/>
        <v>6.9529587865193226E-2</v>
      </c>
    </row>
    <row r="25" spans="1:12" ht="15" customHeight="1" x14ac:dyDescent="0.25"/>
    <row r="26" spans="1:12" ht="15" customHeight="1" x14ac:dyDescent="0.25"/>
    <row r="27" spans="1:12" ht="15" customHeight="1" x14ac:dyDescent="0.25"/>
    <row r="28" spans="1:12" ht="15" customHeight="1" x14ac:dyDescent="0.25"/>
    <row r="29" spans="1:12" ht="15" customHeight="1" x14ac:dyDescent="0.25"/>
    <row r="30" spans="1:12" ht="15" customHeight="1" x14ac:dyDescent="0.25"/>
    <row r="31" spans="1:12" ht="15" customHeight="1" x14ac:dyDescent="0.25"/>
    <row r="32" spans="1:12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37"/>
  <sheetViews>
    <sheetView tabSelected="1" topLeftCell="A31" workbookViewId="0">
      <selection activeCell="C31" sqref="C31"/>
    </sheetView>
  </sheetViews>
  <sheetFormatPr defaultRowHeight="15" x14ac:dyDescent="0.25"/>
  <cols>
    <col min="1" max="1" width="17.7109375" style="3" customWidth="1"/>
    <col min="2" max="2" width="9.28515625" style="3" customWidth="1"/>
    <col min="3" max="3" width="9.140625" style="3"/>
    <col min="4" max="4" width="8.7109375" style="3" customWidth="1"/>
    <col min="5" max="5" width="12.5703125" style="3" bestFit="1" customWidth="1"/>
    <col min="6" max="6" width="9.85546875" style="3" customWidth="1"/>
    <col min="7" max="16384" width="9.140625" style="3"/>
  </cols>
  <sheetData>
    <row r="1" spans="1:6" x14ac:dyDescent="0.25">
      <c r="A1" s="1" t="s">
        <v>57</v>
      </c>
      <c r="B1" s="1"/>
      <c r="C1" s="2"/>
    </row>
    <row r="2" spans="1:6" x14ac:dyDescent="0.25">
      <c r="A2" s="1"/>
      <c r="B2" s="1"/>
      <c r="C2" s="2"/>
    </row>
    <row r="3" spans="1:6" x14ac:dyDescent="0.25">
      <c r="A3" s="4" t="s">
        <v>13</v>
      </c>
      <c r="B3" s="4"/>
      <c r="C3" s="2"/>
    </row>
    <row r="4" spans="1:6" x14ac:dyDescent="0.25">
      <c r="A4" s="5" t="s">
        <v>14</v>
      </c>
      <c r="B4" s="6">
        <f>AllX!$B$5</f>
        <v>0.60726360832677895</v>
      </c>
      <c r="C4" s="2"/>
    </row>
    <row r="5" spans="1:6" x14ac:dyDescent="0.25">
      <c r="A5" s="6" t="s">
        <v>15</v>
      </c>
      <c r="B5" s="6">
        <f>1-B4</f>
        <v>0.39273639167322105</v>
      </c>
      <c r="C5" s="2"/>
    </row>
    <row r="6" spans="1:6" x14ac:dyDescent="0.25">
      <c r="A6" s="6" t="s">
        <v>16</v>
      </c>
      <c r="B6" s="6">
        <f>AllX!$B$8</f>
        <v>60</v>
      </c>
      <c r="C6" s="2"/>
    </row>
    <row r="7" spans="1:6" x14ac:dyDescent="0.25">
      <c r="A7" s="6" t="s">
        <v>17</v>
      </c>
      <c r="B7" s="6">
        <v>8</v>
      </c>
      <c r="C7" s="2"/>
    </row>
    <row r="8" spans="1:6" x14ac:dyDescent="0.25">
      <c r="A8" s="6" t="s">
        <v>18</v>
      </c>
      <c r="B8" s="6">
        <f>B6 - B7</f>
        <v>52</v>
      </c>
      <c r="C8" s="2"/>
      <c r="D8" s="7"/>
      <c r="E8" s="7"/>
    </row>
    <row r="9" spans="1:6" x14ac:dyDescent="0.25">
      <c r="C9" s="8"/>
      <c r="D9" s="7"/>
      <c r="E9" s="7"/>
    </row>
    <row r="10" spans="1:6" x14ac:dyDescent="0.25">
      <c r="A10" s="9" t="s">
        <v>19</v>
      </c>
      <c r="B10" s="9" t="s">
        <v>20</v>
      </c>
      <c r="C10" s="9" t="s">
        <v>21</v>
      </c>
      <c r="D10" s="10" t="s">
        <v>22</v>
      </c>
      <c r="E10" s="10" t="s">
        <v>23</v>
      </c>
      <c r="F10" s="11" t="s">
        <v>24</v>
      </c>
    </row>
    <row r="11" spans="1:6" x14ac:dyDescent="0.25">
      <c r="A11" s="1" t="s">
        <v>25</v>
      </c>
      <c r="B11" s="72">
        <f>((1 - D11) * $B$8)/$B$5 - $B$6 + 2 * C11</f>
        <v>59.499749442150517</v>
      </c>
      <c r="C11" s="12">
        <v>2</v>
      </c>
      <c r="D11" s="13">
        <f>'X1'!$B$5</f>
        <v>0.1276739454793977</v>
      </c>
      <c r="E11" s="14">
        <f>'X1'!$B$6</f>
        <v>0.11263384109111152</v>
      </c>
      <c r="F11" s="14">
        <f>'X1'!$B$7</f>
        <v>58.598385624889026</v>
      </c>
    </row>
    <row r="12" spans="1:6" x14ac:dyDescent="0.25">
      <c r="A12" s="1" t="s">
        <v>150</v>
      </c>
      <c r="B12" s="72">
        <f>((1 - D12) * $B$8)/$B$5 - $B$6 + 2 * C12</f>
        <v>41.832990102241709</v>
      </c>
      <c r="C12" s="1">
        <v>2</v>
      </c>
      <c r="D12" s="14">
        <f>'X2'!$B$5</f>
        <v>0.26110431693545466</v>
      </c>
      <c r="E12" s="14">
        <f>'X2'!$B$6</f>
        <v>0.24836473619296251</v>
      </c>
      <c r="F12" s="14">
        <f>'X2'!$B$7</f>
        <v>53.930915664314426</v>
      </c>
    </row>
    <row r="13" spans="1:6" x14ac:dyDescent="0.25">
      <c r="A13" s="1" t="s">
        <v>188</v>
      </c>
      <c r="B13" s="72">
        <f>((1 - D13) * $B$8)/$B$5 - $B$6 + 2 * C13</f>
        <v>52.28369857640736</v>
      </c>
      <c r="C13" s="1">
        <v>2</v>
      </c>
      <c r="D13" s="14">
        <f>'X3'!$B$5</f>
        <v>0.18217405661675129</v>
      </c>
      <c r="E13" s="14">
        <f>'X3'!$B$6</f>
        <v>0.16807360931704018</v>
      </c>
      <c r="F13" s="14">
        <f>'X3'!$B$7</f>
        <v>56.738345955955985</v>
      </c>
    </row>
    <row r="14" spans="1:6" x14ac:dyDescent="0.25">
      <c r="A14" s="1" t="s">
        <v>209</v>
      </c>
      <c r="B14" s="72">
        <f>((1 - D14) * $B$8)/$B$5 - $B$6 + 2 * C14</f>
        <v>67.071266437766212</v>
      </c>
      <c r="C14" s="1">
        <v>2</v>
      </c>
      <c r="D14" s="14">
        <f>'X4'!$B$5</f>
        <v>7.0489132703425217E-2</v>
      </c>
      <c r="E14" s="14">
        <f>'X4'!$B$6</f>
        <v>5.4463083267277446E-2</v>
      </c>
      <c r="F14" s="14">
        <f>'X4'!$B$7</f>
        <v>60.488590567124355</v>
      </c>
    </row>
    <row r="15" spans="1:6" x14ac:dyDescent="0.25">
      <c r="A15" s="1" t="s">
        <v>221</v>
      </c>
      <c r="B15" s="72">
        <f>((1 - D15) * $B$8)/$B$5 - $B$6 + 2 * C15</f>
        <v>21.534574642271068</v>
      </c>
      <c r="C15" s="1">
        <v>2</v>
      </c>
      <c r="D15" s="14">
        <f>'X5'!$B$5</f>
        <v>0.41441059471300845</v>
      </c>
      <c r="E15" s="14">
        <f>'X5'!$B$6</f>
        <v>0.40431422565633623</v>
      </c>
      <c r="F15" s="14">
        <f>'X5'!$B$7</f>
        <v>48.01123026862664</v>
      </c>
    </row>
    <row r="16" spans="1:6" x14ac:dyDescent="0.25">
      <c r="A16" s="1" t="s">
        <v>228</v>
      </c>
      <c r="B16" s="72">
        <f>((1 - D16) * $B$8)/$B$5 - $B$6 + 2 * C16</f>
        <v>65.664760718586948</v>
      </c>
      <c r="C16" s="1">
        <v>2</v>
      </c>
      <c r="D16" s="14">
        <f>'X6'!$B$5</f>
        <v>8.1111940030698423E-2</v>
      </c>
      <c r="E16" s="14">
        <f>'X6'!$B$6</f>
        <v>6.5269042445020853E-2</v>
      </c>
      <c r="F16" s="14">
        <f>'X6'!$B$7</f>
        <v>60.141953920112485</v>
      </c>
    </row>
    <row r="17" spans="1:6" x14ac:dyDescent="0.25">
      <c r="A17" s="1" t="s">
        <v>232</v>
      </c>
      <c r="B17" s="72">
        <f>((1 - D17) * $B$8)/$B$5 - $B$6 + 2 * C17</f>
        <v>72.245124610744142</v>
      </c>
      <c r="C17" s="1">
        <v>2</v>
      </c>
      <c r="D17" s="14">
        <f>'X7'!$B$5</f>
        <v>3.141293289795663E-2</v>
      </c>
      <c r="E17" s="14">
        <f>'X7'!$B$6</f>
        <v>1.4713155878955941E-2</v>
      </c>
      <c r="F17" s="14">
        <f>'X7'!$B$7</f>
        <v>61.746957381809999</v>
      </c>
    </row>
    <row r="18" spans="1:6" x14ac:dyDescent="0.25">
      <c r="A18" s="1" t="s">
        <v>73</v>
      </c>
      <c r="B18" s="72">
        <f>((1 - D18) * $B$8)/$B$5 - $B$6 + 2 * C18</f>
        <v>40.042294952459216</v>
      </c>
      <c r="C18" s="1">
        <v>3</v>
      </c>
      <c r="D18" s="14">
        <f>'2X'!$B$5</f>
        <v>0.2897340079942769</v>
      </c>
      <c r="E18" s="14">
        <f>'2X'!$B$6</f>
        <v>0.26481239423968994</v>
      </c>
      <c r="F18" s="14">
        <f>'2X'!$B$7</f>
        <v>53.337580185357851</v>
      </c>
    </row>
    <row r="19" spans="1:6" x14ac:dyDescent="0.25">
      <c r="A19" s="1" t="s">
        <v>114</v>
      </c>
      <c r="B19" s="72">
        <f>((1 - D19) * $B$8)/$B$5 - $B$6 + 2 * C19</f>
        <v>49.00474396619019</v>
      </c>
      <c r="C19" s="1">
        <v>3</v>
      </c>
      <c r="D19" s="14">
        <f>'2X2'!$B$5</f>
        <v>0.22204401018258602</v>
      </c>
      <c r="E19" s="14">
        <f>'2X2'!$B$6</f>
        <v>0.19474730878548363</v>
      </c>
      <c r="F19" s="14">
        <f>'2X2'!$B$7</f>
        <v>55.821347099145981</v>
      </c>
    </row>
    <row r="20" spans="1:6" x14ac:dyDescent="0.25">
      <c r="A20" s="1" t="s">
        <v>131</v>
      </c>
      <c r="B20" s="72">
        <f>((1 - D20) * $B$8)/$B$5 - $B$6 + 2 * C20</f>
        <v>46.450254966919871</v>
      </c>
      <c r="C20" s="1">
        <v>3</v>
      </c>
      <c r="D20" s="14">
        <f>'2X3'!$B$5</f>
        <v>0.24133710233917</v>
      </c>
      <c r="E20" s="14">
        <f>'2X3'!$B$6</f>
        <v>0.21471735154405314</v>
      </c>
      <c r="F20" s="14">
        <f>'2X3'!$B$7</f>
        <v>55.124824656901289</v>
      </c>
    </row>
    <row r="21" spans="1:6" x14ac:dyDescent="0.25">
      <c r="A21" s="1" t="s">
        <v>140</v>
      </c>
      <c r="B21" s="72">
        <f>((1 - D21) * $B$8)/$B$5 - $B$6 + 2 * C21</f>
        <v>22.309506228912156</v>
      </c>
      <c r="C21" s="1">
        <v>3</v>
      </c>
      <c r="D21" s="14">
        <f>'2X4'!$B$5</f>
        <v>0.4236630744863818</v>
      </c>
      <c r="E21" s="14">
        <f>'2X4'!$B$6</f>
        <v>0.40344072622274607</v>
      </c>
      <c r="F21" s="14">
        <f>'2X4'!$B$7</f>
        <v>48.04641863585956</v>
      </c>
    </row>
    <row r="22" spans="1:6" x14ac:dyDescent="0.25">
      <c r="A22" s="1" t="s">
        <v>145</v>
      </c>
      <c r="B22" s="72">
        <f>((1 - D22) * $B$8)/$B$5 - $B$6 + 2 * C22</f>
        <v>58.65275881681967</v>
      </c>
      <c r="C22" s="1">
        <v>3</v>
      </c>
      <c r="D22" s="14">
        <f>'2X5'!$B$5</f>
        <v>0.14917619212016545</v>
      </c>
      <c r="E22" s="14">
        <f>'2X5'!$B$6</f>
        <v>0.11932272517701326</v>
      </c>
      <c r="F22" s="14">
        <f>'2X5'!$B$7</f>
        <v>58.377113246161798</v>
      </c>
    </row>
    <row r="23" spans="1:6" x14ac:dyDescent="0.25">
      <c r="A23" s="1" t="s">
        <v>148</v>
      </c>
      <c r="B23" s="72">
        <f>((1 - D23) * $B$8)/$B$5 - $B$6 + 2 * C23</f>
        <v>61.268362820623594</v>
      </c>
      <c r="C23" s="1">
        <v>3</v>
      </c>
      <c r="D23" s="14">
        <f>'2X6'!$B$5</f>
        <v>0.12942152137978127</v>
      </c>
      <c r="E23" s="14">
        <f>'2X6'!$B$6</f>
        <v>9.8874908094861214E-2</v>
      </c>
      <c r="F23" s="14">
        <f>'2X6'!$B$7</f>
        <v>59.050932719648081</v>
      </c>
    </row>
    <row r="24" spans="1:6" x14ac:dyDescent="0.25">
      <c r="A24" s="1" t="s">
        <v>152</v>
      </c>
      <c r="B24" s="72">
        <f>((1 - D24) * $B$8)/$B$5 - $B$6 + 2 * C24</f>
        <v>39.847892765432874</v>
      </c>
      <c r="C24" s="1">
        <v>3</v>
      </c>
      <c r="D24" s="14">
        <f>'2X7'!$B$5</f>
        <v>0.29120225440708658</v>
      </c>
      <c r="E24" s="14">
        <f>'2X7'!$B$6</f>
        <v>0.26633215807049304</v>
      </c>
      <c r="F24" s="14">
        <f>'2X7'!$B$7</f>
        <v>53.2824225225067</v>
      </c>
    </row>
    <row r="25" spans="1:6" x14ac:dyDescent="0.25">
      <c r="A25" s="1" t="s">
        <v>169</v>
      </c>
      <c r="B25" s="72">
        <f>((1 - D25) * $B$8)/$B$5 - $B$6 + 2 * C25</f>
        <v>41.039053524263338</v>
      </c>
      <c r="C25" s="1">
        <v>3</v>
      </c>
      <c r="D25" s="14">
        <f>'2X8'!$B$5</f>
        <v>0.28220586636235956</v>
      </c>
      <c r="E25" s="14">
        <f>'2X8'!$B$6</f>
        <v>0.25702010728735458</v>
      </c>
      <c r="F25" s="14">
        <f>'2X8'!$B$7</f>
        <v>53.619498859218218</v>
      </c>
    </row>
    <row r="26" spans="1:6" x14ac:dyDescent="0.25">
      <c r="A26" s="1" t="s">
        <v>178</v>
      </c>
      <c r="B26" s="72">
        <f>((1 - D26) * $B$8)/$B$5 - $B$6 + 2 * C26</f>
        <v>3.9016547380942868</v>
      </c>
      <c r="C26" s="1">
        <v>3</v>
      </c>
      <c r="D26" s="14">
        <f>'2X9'!$B$5</f>
        <v>0.56269063550484977</v>
      </c>
      <c r="E26" s="14">
        <f>'2X9'!$B$6</f>
        <v>0.54734644727694981</v>
      </c>
      <c r="F26" s="14">
        <f>'2X9'!$B$7</f>
        <v>41.852093512944847</v>
      </c>
    </row>
    <row r="27" spans="1:6" x14ac:dyDescent="0.25">
      <c r="A27" s="1" t="s">
        <v>183</v>
      </c>
      <c r="B27" s="72">
        <f>((1 - D27) * $B$8)/$B$5 - $B$6 + 2 * C27</f>
        <v>42.378481410799139</v>
      </c>
      <c r="C27" s="1">
        <v>3</v>
      </c>
      <c r="D27" s="14">
        <f>'2X10'!$B$5</f>
        <v>0.27208967261111805</v>
      </c>
      <c r="E27" s="14">
        <f>'2X10'!$B$6</f>
        <v>0.2465489593694028</v>
      </c>
      <c r="F27" s="14">
        <f>'2X10'!$B$7</f>
        <v>53.996018674267894</v>
      </c>
    </row>
    <row r="28" spans="1:6" x14ac:dyDescent="0.25">
      <c r="A28" s="1" t="s">
        <v>186</v>
      </c>
      <c r="B28" s="72">
        <f>((1 - D28) * $B$8)/$B$5 - $B$6 + 2 * C28</f>
        <v>43.69728660715063</v>
      </c>
      <c r="C28" s="1">
        <v>3</v>
      </c>
      <c r="D28" s="14">
        <f>'2X11'!$B$5</f>
        <v>0.2621292342623685</v>
      </c>
      <c r="E28" s="14">
        <f>'2X11'!$B$6</f>
        <v>0.23623903195578477</v>
      </c>
      <c r="F28" s="14">
        <f>'2X11'!$B$7</f>
        <v>54.364193594380758</v>
      </c>
    </row>
    <row r="29" spans="1:6" x14ac:dyDescent="0.25">
      <c r="A29" s="1" t="s">
        <v>190</v>
      </c>
      <c r="B29" s="72">
        <f>((1 - D29) * $B$8)/$B$5 - $B$6 + 2 * C29</f>
        <v>38.161494916334476</v>
      </c>
      <c r="C29" s="1">
        <v>3</v>
      </c>
      <c r="D29" s="14">
        <f>'2X12'!$B$5</f>
        <v>0.30393898144901721</v>
      </c>
      <c r="E29" s="14">
        <f>'2X12'!$B$6</f>
        <v>0.27951578781564934</v>
      </c>
      <c r="F29" s="14">
        <f>'2X12'!$B$7</f>
        <v>52.801523635591415</v>
      </c>
    </row>
    <row r="30" spans="1:6" x14ac:dyDescent="0.25">
      <c r="A30" s="1" t="s">
        <v>199</v>
      </c>
      <c r="B30" s="72">
        <f>((1 - D30) * $B$8)/$B$5 - $B$6 + 2 * C30</f>
        <v>19.321753567595863</v>
      </c>
      <c r="C30" s="1">
        <v>3</v>
      </c>
      <c r="D30" s="14">
        <f>'2X13'!$B$5</f>
        <v>0.44622844370594766</v>
      </c>
      <c r="E30" s="14">
        <f>'2X13'!$B$6</f>
        <v>0.4267978627833493</v>
      </c>
      <c r="F30" s="14">
        <f>'2X13'!$B$7</f>
        <v>47.096444405420129</v>
      </c>
    </row>
    <row r="31" spans="1:6" x14ac:dyDescent="0.25">
      <c r="A31" s="1" t="s">
        <v>204</v>
      </c>
      <c r="B31" s="72">
        <f>((1 - D31) * $B$8)/$B$5 - $B$6 + 2 * C31</f>
        <v>51.343015112193797</v>
      </c>
      <c r="C31" s="1">
        <v>3</v>
      </c>
      <c r="D31" s="14">
        <f>'2X14'!$B$5</f>
        <v>0.20438392993960411</v>
      </c>
      <c r="E31" s="14">
        <f>'2X14'!$B$6</f>
        <v>0.17646757660415147</v>
      </c>
      <c r="F31" s="14">
        <f>'2X14'!$B$7</f>
        <v>56.451381108208295</v>
      </c>
    </row>
    <row r="32" spans="1:6" x14ac:dyDescent="0.25">
      <c r="A32" s="1" t="s">
        <v>207</v>
      </c>
      <c r="B32" s="72">
        <f>((1 - D32) * $B$8)/$B$5 - $B$6 + 2 * C32</f>
        <v>54.260685075230541</v>
      </c>
      <c r="C32" s="1">
        <v>3</v>
      </c>
      <c r="D32" s="14">
        <f>'2X15'!$B$5</f>
        <v>0.18234786891313493</v>
      </c>
      <c r="E32" s="14">
        <f>'2X15'!$B$6</f>
        <v>0.15365832045394656</v>
      </c>
      <c r="F32" s="14">
        <f>'2X15'!$B$7</f>
        <v>57.227804496904902</v>
      </c>
    </row>
    <row r="33" spans="1:6" x14ac:dyDescent="0.25">
      <c r="A33" s="1" t="s">
        <v>211</v>
      </c>
      <c r="B33" s="72">
        <f>((1 - D33) * $B$8)/$B$5 - $B$6 + 2 * C33</f>
        <v>13.942424384227678</v>
      </c>
      <c r="C33" s="1">
        <v>3</v>
      </c>
      <c r="D33" s="14">
        <f>'2X16'!$B$5</f>
        <v>0.486856488573226</v>
      </c>
      <c r="E33" s="14">
        <f>'2X16'!$B$6</f>
        <v>0.4688514530845671</v>
      </c>
      <c r="F33" s="14">
        <f>'2X16'!$B$7</f>
        <v>45.335897652307928</v>
      </c>
    </row>
    <row r="34" spans="1:6" x14ac:dyDescent="0.25">
      <c r="A34" s="1" t="s">
        <v>216</v>
      </c>
      <c r="B34" s="72">
        <f>((1 - D34) * $B$8)/$B$5 - $B$6 + 2 * C34</f>
        <v>58.948109911517165</v>
      </c>
      <c r="C34" s="1">
        <v>3</v>
      </c>
      <c r="D34" s="14">
        <f>'2X17'!$B$5</f>
        <v>0.14694551667385333</v>
      </c>
      <c r="E34" s="14">
        <f>'2X17'!$B$6</f>
        <v>0.11701378041679544</v>
      </c>
      <c r="F34" s="14">
        <f>'2X17'!$B$7</f>
        <v>58.45358921641504</v>
      </c>
    </row>
    <row r="35" spans="1:6" x14ac:dyDescent="0.25">
      <c r="A35" s="1" t="s">
        <v>219</v>
      </c>
      <c r="B35" s="72">
        <f>((1 - D35) * $B$8)/$B$5 - $B$6 + 2 * C35</f>
        <v>63.193167098513811</v>
      </c>
      <c r="C35" s="1">
        <v>3</v>
      </c>
      <c r="D35" s="14">
        <f>'2X18'!$B$5</f>
        <v>0.11488420048024678</v>
      </c>
      <c r="E35" s="14">
        <f>'2X18'!$B$6</f>
        <v>8.3827505760255328E-2</v>
      </c>
      <c r="F35" s="14">
        <f>'2X18'!$B$7</f>
        <v>59.541921369700049</v>
      </c>
    </row>
    <row r="36" spans="1:6" x14ac:dyDescent="0.25">
      <c r="A36" s="1" t="s">
        <v>223</v>
      </c>
      <c r="B36" s="72">
        <f>((1 - D36) * $B$8)/$B$5 - $B$6 + 2 * C36</f>
        <v>13.006754263061907</v>
      </c>
      <c r="C36" s="1">
        <v>3</v>
      </c>
      <c r="D36" s="14">
        <f>'2X19'!$B$5</f>
        <v>0.49392325217290095</v>
      </c>
      <c r="E36" s="14">
        <f>'2X19'!$B$6</f>
        <v>0.47616617330177469</v>
      </c>
      <c r="F36" s="14">
        <f>'2X19'!$B$7</f>
        <v>45.022643418213882</v>
      </c>
    </row>
    <row r="37" spans="1:6" x14ac:dyDescent="0.25">
      <c r="A37" s="1" t="s">
        <v>226</v>
      </c>
      <c r="B37" s="72">
        <f>((1 - D37) * $B$8)/$B$5 - $B$6 + 2 * C37</f>
        <v>20.117839246334128</v>
      </c>
      <c r="C37" s="1">
        <v>3</v>
      </c>
      <c r="D37" s="14">
        <f>'2X20'!$B$5</f>
        <v>0.44021590876497868</v>
      </c>
      <c r="E37" s="14">
        <f>'2X20'!$B$6</f>
        <v>0.42057436170410067</v>
      </c>
      <c r="F37" s="14">
        <f>'2X20'!$B$7</f>
        <v>47.351427292385779</v>
      </c>
    </row>
    <row r="38" spans="1:6" x14ac:dyDescent="0.25">
      <c r="A38" s="1" t="s">
        <v>230</v>
      </c>
      <c r="B38" s="72">
        <f>((1 - D38) * $B$8)/$B$5 - $B$6 + 2 * C38</f>
        <v>65.701044943208899</v>
      </c>
      <c r="C38" s="1">
        <v>3</v>
      </c>
      <c r="D38" s="14">
        <f>'2X21'!$B$5</f>
        <v>9.5943144797886029E-2</v>
      </c>
      <c r="E38" s="14">
        <f>'2X21'!$B$6</f>
        <v>6.4221851632899507E-2</v>
      </c>
      <c r="F38" s="14">
        <f>'2X21'!$B$7</f>
        <v>60.175633382413253</v>
      </c>
    </row>
    <row r="39" spans="1:6" x14ac:dyDescent="0.25">
      <c r="A39" s="1" t="s">
        <v>76</v>
      </c>
      <c r="B39" s="72">
        <f>((1 - D39) * $B$8)/$B$5 - $B$6 + 2 * C39</f>
        <v>39.617865914815042</v>
      </c>
      <c r="C39" s="1">
        <v>4</v>
      </c>
      <c r="D39" s="14">
        <f>'3X'!$B$5</f>
        <v>0.30804480630412595</v>
      </c>
      <c r="E39" s="14">
        <f>'3X'!$B$6</f>
        <v>0.27097577807041839</v>
      </c>
      <c r="F39" s="14">
        <f>'3X'!$B$7</f>
        <v>53.113534056854135</v>
      </c>
    </row>
    <row r="40" spans="1:6" x14ac:dyDescent="0.25">
      <c r="A40" s="1" t="s">
        <v>98</v>
      </c>
      <c r="B40" s="72">
        <f>((1 - D40) * $B$8)/$B$5 - $B$6 + 2 * C40</f>
        <v>36.246182094971516</v>
      </c>
      <c r="C40" s="1">
        <v>4</v>
      </c>
      <c r="D40" s="14">
        <f>'3X2'!$B$5</f>
        <v>0.3335098627900554</v>
      </c>
      <c r="E40" s="14">
        <f>'3X2'!$B$6</f>
        <v>0.29780503401095115</v>
      </c>
      <c r="F40" s="14">
        <f>'3X2'!$B$7</f>
        <v>52.127041404150539</v>
      </c>
    </row>
    <row r="41" spans="1:6" x14ac:dyDescent="0.25">
      <c r="A41" s="1" t="s">
        <v>106</v>
      </c>
      <c r="B41" s="72">
        <f>((1 - D41) * $B$8)/$B$5 - $B$6 + 2 * C41</f>
        <v>5.6935507171167004</v>
      </c>
      <c r="C41" s="1">
        <v>4</v>
      </c>
      <c r="D41" s="14">
        <f>'3X3'!$B$5</f>
        <v>0.56426236670276175</v>
      </c>
      <c r="E41" s="14">
        <f>'3X3'!$B$6</f>
        <v>0.5409192792046954</v>
      </c>
      <c r="F41" s="14">
        <f>'3X3'!$B$7</f>
        <v>42.148172398098367</v>
      </c>
    </row>
    <row r="42" spans="1:6" x14ac:dyDescent="0.25">
      <c r="A42" s="1" t="s">
        <v>110</v>
      </c>
      <c r="B42" s="72">
        <f>((1 - D42) * $B$8)/$B$5 - $B$6 + 2 * C42</f>
        <v>39.183329916643132</v>
      </c>
      <c r="C42" s="1">
        <v>4</v>
      </c>
      <c r="D42" s="14">
        <f>'3X4'!$B$5</f>
        <v>0.31132669284209064</v>
      </c>
      <c r="E42" s="14">
        <f>'3X4'!$B$6</f>
        <v>0.2744334799586311</v>
      </c>
      <c r="F42" s="14">
        <f>'3X4'!$B$7</f>
        <v>52.98742779074481</v>
      </c>
    </row>
    <row r="43" spans="1:6" x14ac:dyDescent="0.25">
      <c r="A43" s="1" t="s">
        <v>112</v>
      </c>
      <c r="B43" s="72">
        <f>((1 - D43) * $B$8)/$B$5 - $B$6 + 2 * C43</f>
        <v>41.978595633352057</v>
      </c>
      <c r="C43" s="1">
        <v>4</v>
      </c>
      <c r="D43" s="14">
        <f>'3X5'!$B$5</f>
        <v>0.29021510493154967</v>
      </c>
      <c r="E43" s="14">
        <f>'3X5'!$B$6</f>
        <v>0.25219091412431127</v>
      </c>
      <c r="F43" s="14">
        <f>'3X5'!$B$7</f>
        <v>53.79347363385893</v>
      </c>
    </row>
    <row r="44" spans="1:6" x14ac:dyDescent="0.25">
      <c r="A44" s="1" t="s">
        <v>115</v>
      </c>
      <c r="B44" s="72">
        <f>((1 - D44) * $B$8)/$B$5 - $B$6 + 2 * C44</f>
        <v>32.266833916496878</v>
      </c>
      <c r="C44" s="1">
        <v>4</v>
      </c>
      <c r="D44" s="14">
        <f>'3X6'!$B$5</f>
        <v>0.3635643790367003</v>
      </c>
      <c r="E44" s="14">
        <f>'3X6'!$B$6</f>
        <v>0.32946961362795202</v>
      </c>
      <c r="F44" s="14">
        <f>'3X6'!$B$7</f>
        <v>50.938183326896016</v>
      </c>
    </row>
    <row r="45" spans="1:6" x14ac:dyDescent="0.25">
      <c r="A45" s="1" t="s">
        <v>123</v>
      </c>
      <c r="B45" s="72">
        <f>((1 - D45) * $B$8)/$B$5 - $B$6 + 2 * C45</f>
        <v>21.03193119373897</v>
      </c>
      <c r="C45" s="1">
        <v>4</v>
      </c>
      <c r="D45" s="14">
        <f>'3X7'!$B$5</f>
        <v>0.4484173628085385</v>
      </c>
      <c r="E45" s="14">
        <f>'3X7'!$B$6</f>
        <v>0.41886829295899586</v>
      </c>
      <c r="F45" s="14">
        <f>'3X7'!$B$7</f>
        <v>47.421087147102632</v>
      </c>
    </row>
    <row r="46" spans="1:6" x14ac:dyDescent="0.25">
      <c r="A46" s="1" t="s">
        <v>127</v>
      </c>
      <c r="B46" s="72">
        <f>((1 - D46) * $B$8)/$B$5 - $B$6 + 2 * C46</f>
        <v>49.994837774207028</v>
      </c>
      <c r="C46" s="1">
        <v>4</v>
      </c>
      <c r="D46" s="14">
        <f>'3X8'!$B$5</f>
        <v>0.22967145083196891</v>
      </c>
      <c r="E46" s="14">
        <f>'3X8'!$B$6</f>
        <v>0.18840384998368154</v>
      </c>
      <c r="F46" s="14">
        <f>'3X8'!$B$7</f>
        <v>56.040784914997367</v>
      </c>
    </row>
    <row r="47" spans="1:6" x14ac:dyDescent="0.25">
      <c r="A47" s="1" t="s">
        <v>129</v>
      </c>
      <c r="B47" s="72">
        <f>((1 - D47) * $B$8)/$B$5 - $B$6 + 2 * C47</f>
        <v>50.760845866601997</v>
      </c>
      <c r="C47" s="1">
        <v>4</v>
      </c>
      <c r="D47" s="14">
        <f>'3X9'!$B$5</f>
        <v>0.22388608055889805</v>
      </c>
      <c r="E47" s="14">
        <f>'3X9'!$B$6</f>
        <v>0.18230854916026751</v>
      </c>
      <c r="F47" s="14">
        <f>'3X9'!$B$7</f>
        <v>56.250831802465804</v>
      </c>
    </row>
    <row r="48" spans="1:6" x14ac:dyDescent="0.25">
      <c r="A48" s="1" t="s">
        <v>132</v>
      </c>
      <c r="B48" s="72">
        <f>((1 - D48) * $B$8)/$B$5 - $B$6 + 2 * C48</f>
        <v>12.832916081328179</v>
      </c>
      <c r="C48" s="1">
        <v>4</v>
      </c>
      <c r="D48" s="14">
        <f>'3X10'!$B$5</f>
        <v>0.51034143224166206</v>
      </c>
      <c r="E48" s="14">
        <f>'3X10'!$B$6</f>
        <v>0.48410972325460833</v>
      </c>
      <c r="F48" s="14">
        <f>'3X10'!$B$7</f>
        <v>44.679971933556978</v>
      </c>
    </row>
    <row r="49" spans="1:6" x14ac:dyDescent="0.25">
      <c r="A49" s="1" t="s">
        <v>136</v>
      </c>
      <c r="B49" s="72">
        <f>((1 - D49) * $B$8)/$B$5 - $B$6 + 2 * C49</f>
        <v>46.972060943044937</v>
      </c>
      <c r="C49" s="1">
        <v>4</v>
      </c>
      <c r="D49" s="14">
        <f>'3X11'!$B$5</f>
        <v>0.2525013443993539</v>
      </c>
      <c r="E49" s="14">
        <f>'3X11'!$B$6</f>
        <v>0.21245677356360493</v>
      </c>
      <c r="F49" s="14">
        <f>'3X11'!$B$7</f>
        <v>55.204111021458715</v>
      </c>
    </row>
    <row r="50" spans="1:6" x14ac:dyDescent="0.25">
      <c r="A50" s="1" t="s">
        <v>138</v>
      </c>
      <c r="B50" s="72">
        <f>((1 - D50) * $B$8)/$B$5 - $B$6 + 2 * C50</f>
        <v>47.973181573720126</v>
      </c>
      <c r="C50" s="1">
        <v>4</v>
      </c>
      <c r="D50" s="14">
        <f>'3X12'!$B$5</f>
        <v>0.24494025778164241</v>
      </c>
      <c r="E50" s="14">
        <f>'3X12'!$B$6</f>
        <v>0.20449062873423041</v>
      </c>
      <c r="F50" s="14">
        <f>'3X12'!$B$7</f>
        <v>55.482608407143168</v>
      </c>
    </row>
    <row r="51" spans="1:6" x14ac:dyDescent="0.25">
      <c r="A51" s="1" t="s">
        <v>141</v>
      </c>
      <c r="B51" s="72">
        <f>((1 - D51) * $B$8)/$B$5 - $B$6 + 2 * C51</f>
        <v>14.793632258122059</v>
      </c>
      <c r="C51" s="1">
        <v>4</v>
      </c>
      <c r="D51" s="14">
        <f>'3X13'!$B$5</f>
        <v>0.49553288231148246</v>
      </c>
      <c r="E51" s="14">
        <f>'3X13'!$B$6</f>
        <v>0.4685078581495975</v>
      </c>
      <c r="F51" s="14">
        <f>'3X13'!$B$7</f>
        <v>45.35055896177348</v>
      </c>
    </row>
    <row r="52" spans="1:6" x14ac:dyDescent="0.25">
      <c r="A52" s="1" t="s">
        <v>143</v>
      </c>
      <c r="B52" s="72">
        <f>((1 - D52) * $B$8)/$B$5 - $B$6 + 2 * C52</f>
        <v>21.979546307119193</v>
      </c>
      <c r="C52" s="1">
        <v>4</v>
      </c>
      <c r="D52" s="14">
        <f>'3X14'!$B$5</f>
        <v>0.44126038318692401</v>
      </c>
      <c r="E52" s="14">
        <f>'3X14'!$B$6</f>
        <v>0.411327903714795</v>
      </c>
      <c r="F52" s="14">
        <f>'3X14'!$B$7</f>
        <v>47.727748275137493</v>
      </c>
    </row>
    <row r="53" spans="1:6" x14ac:dyDescent="0.25">
      <c r="A53" s="1" t="s">
        <v>146</v>
      </c>
      <c r="B53" s="72">
        <f>((1 - D53) * $B$8)/$B$5 - $B$6 + 2 * C53</f>
        <v>60.489747465017686</v>
      </c>
      <c r="C53" s="1">
        <v>4</v>
      </c>
      <c r="D53" s="14">
        <f>'3X15'!$B$5</f>
        <v>0.15040735539148248</v>
      </c>
      <c r="E53" s="14">
        <f>'3X15'!$B$6</f>
        <v>0.10489346371602615</v>
      </c>
      <c r="F53" s="14">
        <f>'3X15'!$B$7</f>
        <v>58.853403685197605</v>
      </c>
    </row>
    <row r="54" spans="1:6" x14ac:dyDescent="0.25">
      <c r="A54" s="1" t="s">
        <v>153</v>
      </c>
      <c r="B54" s="72">
        <f>((1 - D54) * $B$8)/$B$5 - $B$6 + 2 * C54</f>
        <v>34.740531095535118</v>
      </c>
      <c r="C54" s="1">
        <v>4</v>
      </c>
      <c r="D54" s="14">
        <f>'3X16'!$B$5</f>
        <v>0.34488147703309052</v>
      </c>
      <c r="E54" s="14">
        <f>'3X16'!$B$6</f>
        <v>0.30978584187414893</v>
      </c>
      <c r="F54" s="14">
        <f>'3X16'!$B$7</f>
        <v>51.680434003962027</v>
      </c>
    </row>
    <row r="55" spans="1:6" x14ac:dyDescent="0.25">
      <c r="A55" s="1" t="s">
        <v>161</v>
      </c>
      <c r="B55" s="72">
        <f>((1 - D55) * $B$8)/$B$5 - $B$6 + 2 * C55</f>
        <v>5.8045781229316731</v>
      </c>
      <c r="C55" s="1">
        <v>4</v>
      </c>
      <c r="D55" s="14">
        <f>'3X17'!$B$5</f>
        <v>0.56342381857321155</v>
      </c>
      <c r="E55" s="14">
        <f>'3X17'!$B$6</f>
        <v>0.54003580885391922</v>
      </c>
      <c r="F55" s="14">
        <f>'3X17'!$B$7</f>
        <v>42.188708584126793</v>
      </c>
    </row>
    <row r="56" spans="1:6" x14ac:dyDescent="0.25">
      <c r="A56" s="1" t="s">
        <v>165</v>
      </c>
      <c r="B56" s="72">
        <f>((1 - D56) * $B$8)/$B$5 - $B$6 + 2 * C56</f>
        <v>40.760693929435476</v>
      </c>
      <c r="C56" s="1">
        <v>4</v>
      </c>
      <c r="D56" s="14">
        <f>'3X18'!$B$5</f>
        <v>0.29941345725095098</v>
      </c>
      <c r="E56" s="14">
        <f>'3X18'!$B$6</f>
        <v>0.26188203531796617</v>
      </c>
      <c r="F56" s="14">
        <f>'3X18'!$B$7</f>
        <v>53.443772683980718</v>
      </c>
    </row>
    <row r="57" spans="1:6" x14ac:dyDescent="0.25">
      <c r="A57" s="1" t="s">
        <v>167</v>
      </c>
      <c r="B57" s="72">
        <f>((1 - D57) * $B$8)/$B$5 - $B$6 + 2 * C57</f>
        <v>41.803266314352769</v>
      </c>
      <c r="C57" s="1">
        <v>4</v>
      </c>
      <c r="D57" s="14">
        <f>'3X19'!$B$5</f>
        <v>0.29153930116420929</v>
      </c>
      <c r="E57" s="14">
        <f>'3X19'!$B$6</f>
        <v>0.25358604944086327</v>
      </c>
      <c r="F57" s="14">
        <f>'3X19'!$B$7</f>
        <v>53.743270839804254</v>
      </c>
    </row>
    <row r="58" spans="1:6" x14ac:dyDescent="0.25">
      <c r="A58" s="1" t="s">
        <v>170</v>
      </c>
      <c r="B58" s="72">
        <f>((1 - D58) * $B$8)/$B$5 - $B$6 + 2 * C58</f>
        <v>1.6899677115436873</v>
      </c>
      <c r="C58" s="1">
        <v>4</v>
      </c>
      <c r="D58" s="14">
        <f>'3X20'!$B$5</f>
        <v>0.5944999194599343</v>
      </c>
      <c r="E58" s="14">
        <f>'3X20'!$B$6</f>
        <v>0.57277670085957355</v>
      </c>
      <c r="F58" s="14">
        <f>'3X20'!$B$7</f>
        <v>40.659467359750174</v>
      </c>
    </row>
    <row r="59" spans="1:6" x14ac:dyDescent="0.25">
      <c r="A59" s="1" t="s">
        <v>174</v>
      </c>
      <c r="B59" s="72">
        <f>((1 - D59) * $B$8)/$B$5 - $B$6 + 2 * C59</f>
        <v>42.25463145104375</v>
      </c>
      <c r="C59" s="1">
        <v>4</v>
      </c>
      <c r="D59" s="14">
        <f>'3X21'!$B$5</f>
        <v>0.28813031048899579</v>
      </c>
      <c r="E59" s="14">
        <f>'3X21'!$B$6</f>
        <v>0.24999443426519186</v>
      </c>
      <c r="F59" s="14">
        <f>'3X21'!$B$7</f>
        <v>53.872417342925651</v>
      </c>
    </row>
    <row r="60" spans="1:6" x14ac:dyDescent="0.25">
      <c r="A60" s="1" t="s">
        <v>176</v>
      </c>
      <c r="B60" s="72">
        <f>((1 - D60) * $B$8)/$B$5 - $B$6 + 2 * C60</f>
        <v>42.511938059217087</v>
      </c>
      <c r="C60" s="1">
        <v>4</v>
      </c>
      <c r="D60" s="14">
        <f>'3X22'!$B$5</f>
        <v>0.28618697070346372</v>
      </c>
      <c r="E60" s="14">
        <f>'3X22'!$B$6</f>
        <v>0.24794698699114914</v>
      </c>
      <c r="F60" s="14">
        <f>'3X22'!$B$7</f>
        <v>53.945900636754629</v>
      </c>
    </row>
    <row r="61" spans="1:6" x14ac:dyDescent="0.25">
      <c r="A61" s="1" t="s">
        <v>179</v>
      </c>
      <c r="B61" s="72">
        <f>((1 - D61) * $B$8)/$B$5 - $B$6 + 2 * C61</f>
        <v>5.893517593551401</v>
      </c>
      <c r="C61" s="1">
        <v>4</v>
      </c>
      <c r="D61" s="14">
        <f>'3X23'!$B$5</f>
        <v>0.56275209228920164</v>
      </c>
      <c r="E61" s="14">
        <f>'3X23'!$B$6</f>
        <v>0.53932809723326602</v>
      </c>
      <c r="F61" s="14">
        <f>'3X23'!$B$7</f>
        <v>42.221152374196592</v>
      </c>
    </row>
    <row r="62" spans="1:6" x14ac:dyDescent="0.25">
      <c r="A62" s="1" t="s">
        <v>181</v>
      </c>
      <c r="B62" s="72">
        <f>((1 - D62) * $B$8)/$B$5 - $B$6 + 2 * C62</f>
        <v>5.5437767377505907</v>
      </c>
      <c r="C62" s="1">
        <v>4</v>
      </c>
      <c r="D62" s="14">
        <f>'3X24'!$B$5</f>
        <v>0.5653935530916615</v>
      </c>
      <c r="E62" s="14">
        <f>'3X24'!$B$6</f>
        <v>0.54211106486442917</v>
      </c>
      <c r="F62" s="14">
        <f>'3X24'!$B$7</f>
        <v>42.093427961894129</v>
      </c>
    </row>
    <row r="63" spans="1:6" x14ac:dyDescent="0.25">
      <c r="A63" s="1" t="s">
        <v>184</v>
      </c>
      <c r="B63" s="72">
        <f>((1 - D63) * $B$8)/$B$5 - $B$6 + 2 * C63</f>
        <v>44.240193016868815</v>
      </c>
      <c r="C63" s="1">
        <v>4</v>
      </c>
      <c r="D63" s="14">
        <f>'3X25'!$B$5</f>
        <v>0.27313411270424259</v>
      </c>
      <c r="E63" s="14">
        <f>'3X25'!$B$6</f>
        <v>0.23419486874196982</v>
      </c>
      <c r="F63" s="14">
        <f>'3X25'!$B$7</f>
        <v>54.436896331797421</v>
      </c>
    </row>
    <row r="64" spans="1:6" x14ac:dyDescent="0.25">
      <c r="A64" s="1" t="s">
        <v>191</v>
      </c>
      <c r="B64" s="72">
        <f>((1 - D64) * $B$8)/$B$5 - $B$6 + 2 * C64</f>
        <v>8.5686319640014901</v>
      </c>
      <c r="C64" s="1">
        <v>4</v>
      </c>
      <c r="D64" s="14">
        <f>'3X26'!$B$5</f>
        <v>0.54254796218989876</v>
      </c>
      <c r="E64" s="14">
        <f>'3X26'!$B$6</f>
        <v>0.51804160302150049</v>
      </c>
      <c r="F64" s="14">
        <f>'3X26'!$B$7</f>
        <v>43.185603788923082</v>
      </c>
    </row>
    <row r="65" spans="1:6" x14ac:dyDescent="0.25">
      <c r="A65" s="1" t="s">
        <v>195</v>
      </c>
      <c r="B65" s="72">
        <f>((1 - D65) * $B$8)/$B$5 - $B$6 + 2 * C65</f>
        <v>38.428811447179754</v>
      </c>
      <c r="C65" s="1">
        <v>4</v>
      </c>
      <c r="D65" s="14">
        <f>'3X27'!$B$5</f>
        <v>0.31702528632570309</v>
      </c>
      <c r="E65" s="14">
        <f>'3X27'!$B$6</f>
        <v>0.28043735523600855</v>
      </c>
      <c r="F65" s="14">
        <f>'3X27'!$B$7</f>
        <v>52.767743759987162</v>
      </c>
    </row>
    <row r="66" spans="1:6" x14ac:dyDescent="0.25">
      <c r="A66" s="1" t="s">
        <v>197</v>
      </c>
      <c r="B66" s="72">
        <f>((1 - D66) * $B$8)/$B$5 - $B$6 + 2 * C66</f>
        <v>40.022077766469977</v>
      </c>
      <c r="C66" s="1">
        <v>4</v>
      </c>
      <c r="D66" s="14">
        <f>'3X28'!$B$5</f>
        <v>0.30499194661007778</v>
      </c>
      <c r="E66" s="14">
        <f>'3X28'!$B$6</f>
        <v>0.26775937232133196</v>
      </c>
      <c r="F66" s="14">
        <f>'3X28'!$B$7</f>
        <v>53.230571775158829</v>
      </c>
    </row>
    <row r="67" spans="1:6" x14ac:dyDescent="0.25">
      <c r="A67" s="1" t="s">
        <v>200</v>
      </c>
      <c r="B67" s="72">
        <f>((1 - D67) * $B$8)/$B$5 - $B$6 + 2 * C67</f>
        <v>14.162809293946182</v>
      </c>
      <c r="C67" s="1">
        <v>4</v>
      </c>
      <c r="D67" s="14">
        <f>'3X29'!$B$5</f>
        <v>0.50029725028715621</v>
      </c>
      <c r="E67" s="14">
        <f>'3X29'!$B$6</f>
        <v>0.47352746012396807</v>
      </c>
      <c r="F67" s="14">
        <f>'3X29'!$B$7</f>
        <v>45.135897470986528</v>
      </c>
    </row>
    <row r="68" spans="1:6" x14ac:dyDescent="0.25">
      <c r="A68" s="1" t="s">
        <v>202</v>
      </c>
      <c r="B68" s="72">
        <f>((1 - D68) * $B$8)/$B$5 - $B$6 + 2 * C68</f>
        <v>20.112853342369021</v>
      </c>
      <c r="C68" s="1">
        <v>4</v>
      </c>
      <c r="D68" s="14">
        <f>'3X30'!$B$5</f>
        <v>0.45535881125111177</v>
      </c>
      <c r="E68" s="14">
        <f>'3X30'!$B$6</f>
        <v>0.42618160471099276</v>
      </c>
      <c r="F68" s="14">
        <f>'3X30'!$B$7</f>
        <v>47.121754645416971</v>
      </c>
    </row>
    <row r="69" spans="1:6" x14ac:dyDescent="0.25">
      <c r="A69" s="1" t="s">
        <v>205</v>
      </c>
      <c r="B69" s="72">
        <f>((1 - D69) * $B$8)/$B$5 - $B$6 + 2 * C69</f>
        <v>53.342949001194071</v>
      </c>
      <c r="C69" s="1">
        <v>4</v>
      </c>
      <c r="D69" s="14">
        <f>'3X31'!$B$5</f>
        <v>0.20438442925105577</v>
      </c>
      <c r="E69" s="14">
        <f>'3X31'!$B$6</f>
        <v>0.16176216653236231</v>
      </c>
      <c r="F69" s="14">
        <f>'3X31'!$B$7</f>
        <v>56.953163159639487</v>
      </c>
    </row>
    <row r="70" spans="1:6" x14ac:dyDescent="0.25">
      <c r="A70" s="1" t="s">
        <v>212</v>
      </c>
      <c r="B70" s="72">
        <f>((1 - D70) * $B$8)/$B$5 - $B$6 + 2 * C70</f>
        <v>6.0338394502558259</v>
      </c>
      <c r="C70" s="1">
        <v>4</v>
      </c>
      <c r="D70" s="14">
        <f>'3X32'!$B$5</f>
        <v>0.56169229421852884</v>
      </c>
      <c r="E70" s="14">
        <f>'3X32'!$B$6</f>
        <v>0.53821152426594998</v>
      </c>
      <c r="F70" s="14">
        <f>'3X32'!$B$7</f>
        <v>42.272289056797057</v>
      </c>
    </row>
    <row r="71" spans="1:6" x14ac:dyDescent="0.25">
      <c r="A71" s="1" t="s">
        <v>214</v>
      </c>
      <c r="B71" s="72">
        <f>((1 - D71) * $B$8)/$B$5 - $B$6 + 2 * C71</f>
        <v>10.938893824784245</v>
      </c>
      <c r="C71" s="1">
        <v>4</v>
      </c>
      <c r="D71" s="14">
        <f>'3X33'!$B$5</f>
        <v>0.52464626814135118</v>
      </c>
      <c r="E71" s="14">
        <f>'3X33'!$B$6</f>
        <v>0.4991808896489236</v>
      </c>
      <c r="F71" s="14">
        <f>'3X33'!$B$7</f>
        <v>44.02249639379626</v>
      </c>
    </row>
    <row r="72" spans="1:6" x14ac:dyDescent="0.25">
      <c r="A72" s="1" t="s">
        <v>217</v>
      </c>
      <c r="B72" s="72">
        <f>((1 - D72) * $B$8)/$B$5 - $B$6 + 2 * C72</f>
        <v>57.712037210425024</v>
      </c>
      <c r="C72" s="1">
        <v>4</v>
      </c>
      <c r="D72" s="14">
        <f>'3X34'!$B$5</f>
        <v>0.17138635351652914</v>
      </c>
      <c r="E72" s="14">
        <f>'3X34'!$B$6</f>
        <v>0.12699633674062893</v>
      </c>
      <c r="F72" s="14">
        <f>'3X34'!$B$7</f>
        <v>58.122227949875864</v>
      </c>
    </row>
    <row r="73" spans="1:6" x14ac:dyDescent="0.25">
      <c r="A73" s="1" t="s">
        <v>224</v>
      </c>
      <c r="B73" s="72">
        <f>((1 - D73) * $B$8)/$B$5 - $B$6 + 2 * C73</f>
        <v>13.535015258607331</v>
      </c>
      <c r="C73" s="1">
        <v>4</v>
      </c>
      <c r="D73" s="14">
        <f>'3X35'!$B$5</f>
        <v>0.50503874190548226</v>
      </c>
      <c r="E73" s="14">
        <f>'3X35'!$B$6</f>
        <v>0.47852296022184737</v>
      </c>
      <c r="F73" s="14">
        <f>'3X35'!$B$7</f>
        <v>44.92124829083626</v>
      </c>
    </row>
    <row r="74" spans="1:6" x14ac:dyDescent="0.25">
      <c r="A74" s="1" t="s">
        <v>79</v>
      </c>
      <c r="B74" s="72">
        <f>((1 - D74) * $B$8)/$B$5 - $B$6 + 2 * C74</f>
        <v>31.864059653126944</v>
      </c>
      <c r="C74" s="1">
        <v>5</v>
      </c>
      <c r="D74" s="14">
        <f>'4X'!$B$5</f>
        <v>0.38171162700210765</v>
      </c>
      <c r="E74" s="14">
        <f>'4X'!$B$6</f>
        <v>0.3367451998749883</v>
      </c>
      <c r="F74" s="14">
        <f>'4X'!$B$7</f>
        <v>50.661077354352088</v>
      </c>
    </row>
    <row r="75" spans="1:6" x14ac:dyDescent="0.25">
      <c r="A75" s="1" t="s">
        <v>91</v>
      </c>
      <c r="B75" s="72">
        <f>((1 - D75) * $B$8)/$B$5 - $B$6 + 2 * C75</f>
        <v>7.6296139097692475</v>
      </c>
      <c r="C75" s="1">
        <v>5</v>
      </c>
      <c r="D75" s="14">
        <f>'4X2'!$B$5</f>
        <v>0.5647452572991607</v>
      </c>
      <c r="E75" s="14">
        <f>'4X2'!$B$6</f>
        <v>0.53309036692091771</v>
      </c>
      <c r="F75" s="14">
        <f>'4X2'!$B$7</f>
        <v>42.506039106682316</v>
      </c>
    </row>
    <row r="76" spans="1:6" x14ac:dyDescent="0.25">
      <c r="A76" s="1" t="s">
        <v>95</v>
      </c>
      <c r="B76" s="72">
        <f>((1 - D76) * $B$8)/$B$5 - $B$6 + 2 * C76</f>
        <v>39.441623077832062</v>
      </c>
      <c r="C76" s="1">
        <v>5</v>
      </c>
      <c r="D76" s="14">
        <f>'4X3'!$B$5</f>
        <v>0.32448114782722964</v>
      </c>
      <c r="E76" s="14">
        <f>'4X3'!$B$6</f>
        <v>0.27535250403284639</v>
      </c>
      <c r="F76" s="14">
        <f>'4X3'!$B$7</f>
        <v>52.953859433897769</v>
      </c>
    </row>
    <row r="77" spans="1:6" x14ac:dyDescent="0.25">
      <c r="A77" s="1" t="s">
        <v>97</v>
      </c>
      <c r="B77" s="72">
        <f>((1 - D77) * $B$8)/$B$5 - $B$6 + 2 * C77</f>
        <v>41.233862661297124</v>
      </c>
      <c r="C77" s="1">
        <v>5</v>
      </c>
      <c r="D77" s="14">
        <f>'4X4'!$B$5</f>
        <v>0.31094503807676849</v>
      </c>
      <c r="E77" s="14">
        <f>'4X4'!$B$6</f>
        <v>0.26083194993689707</v>
      </c>
      <c r="F77" s="14">
        <f>'4X4'!$B$7</f>
        <v>53.481775131606362</v>
      </c>
    </row>
    <row r="78" spans="1:6" x14ac:dyDescent="0.25">
      <c r="A78" s="1" t="s">
        <v>99</v>
      </c>
      <c r="B78" s="72">
        <f>((1 - D78) * $B$8)/$B$5 - $B$6 + 2 * C78</f>
        <v>3.64862079312487</v>
      </c>
      <c r="C78" s="1">
        <v>5</v>
      </c>
      <c r="D78" s="14">
        <f>'4X5'!$B$5</f>
        <v>0.59481219714352307</v>
      </c>
      <c r="E78" s="14">
        <f>'4X5'!$B$6</f>
        <v>0.56534399329941576</v>
      </c>
      <c r="F78" s="14">
        <f>'4X5'!$B$7</f>
        <v>41.011633079718145</v>
      </c>
    </row>
    <row r="79" spans="1:6" x14ac:dyDescent="0.25">
      <c r="A79" s="1" t="s">
        <v>103</v>
      </c>
      <c r="B79" s="72">
        <f>((1 - D79) * $B$8)/$B$5 - $B$6 + 2 * C79</f>
        <v>36.38923610075625</v>
      </c>
      <c r="C79" s="1">
        <v>5</v>
      </c>
      <c r="D79" s="14">
        <f>'4X6'!$B$5</f>
        <v>0.34753467566121199</v>
      </c>
      <c r="E79" s="14">
        <f>'4X6'!$B$6</f>
        <v>0.3000826520729365</v>
      </c>
      <c r="F79" s="14">
        <f>'4X6'!$B$7</f>
        <v>52.042433904226726</v>
      </c>
    </row>
    <row r="80" spans="1:6" x14ac:dyDescent="0.25">
      <c r="A80" s="1" t="s">
        <v>105</v>
      </c>
      <c r="B80" s="72">
        <f>((1 - D80) * $B$8)/$B$5 - $B$6 + 2 * C80</f>
        <v>38.245168394980894</v>
      </c>
      <c r="C80" s="1">
        <v>5</v>
      </c>
      <c r="D80" s="14">
        <f>'4X7'!$B$5</f>
        <v>0.33351751888383524</v>
      </c>
      <c r="E80" s="14">
        <f>'4X7'!$B$6</f>
        <v>0.28504606571175062</v>
      </c>
      <c r="F80" s="14">
        <f>'4X7'!$B$7</f>
        <v>52.598486844130363</v>
      </c>
    </row>
    <row r="81" spans="1:6" x14ac:dyDescent="0.25">
      <c r="A81" s="1" t="s">
        <v>107</v>
      </c>
      <c r="B81" s="72">
        <f>((1 - D81) * $B$8)/$B$5 - $B$6 + 2 * C81</f>
        <v>7.6272524977930729</v>
      </c>
      <c r="C81" s="1">
        <v>5</v>
      </c>
      <c r="D81" s="14">
        <f>'4X8'!$B$5</f>
        <v>0.56476309215336795</v>
      </c>
      <c r="E81" s="14">
        <f>'4X8'!$B$6</f>
        <v>0.53310949885543102</v>
      </c>
      <c r="F81" s="14">
        <f>'4X8'!$B$7</f>
        <v>42.505168241069633</v>
      </c>
    </row>
    <row r="82" spans="1:6" x14ac:dyDescent="0.25">
      <c r="A82" s="1" t="s">
        <v>109</v>
      </c>
      <c r="B82" s="72">
        <f>((1 - D82) * $B$8)/$B$5 - $B$6 + 2 * C82</f>
        <v>7.0365089968988528</v>
      </c>
      <c r="C82" s="1">
        <v>5</v>
      </c>
      <c r="D82" s="14">
        <f>'4X9'!$B$5</f>
        <v>0.56922475505616799</v>
      </c>
      <c r="E82" s="14">
        <f>'4X9'!$B$6</f>
        <v>0.53789564633298026</v>
      </c>
      <c r="F82" s="14">
        <f>'4X9'!$B$7</f>
        <v>42.286744377060181</v>
      </c>
    </row>
    <row r="83" spans="1:6" x14ac:dyDescent="0.25">
      <c r="A83" s="1" t="s">
        <v>111</v>
      </c>
      <c r="B83" s="72">
        <f>((1 - D83) * $B$8)/$B$5 - $B$6 + 2 * C83</f>
        <v>41.040922981890958</v>
      </c>
      <c r="C83" s="1">
        <v>5</v>
      </c>
      <c r="D83" s="14">
        <f>'4X10'!$B$5</f>
        <v>0.31240223872100997</v>
      </c>
      <c r="E83" s="14">
        <f>'4X10'!$B$6</f>
        <v>0.26239512880981064</v>
      </c>
      <c r="F83" s="14">
        <f>'4X10'!$B$7</f>
        <v>53.425194068930068</v>
      </c>
    </row>
    <row r="84" spans="1:6" x14ac:dyDescent="0.25">
      <c r="A84" s="1" t="s">
        <v>116</v>
      </c>
      <c r="B84" s="72">
        <f>((1 - D84) * $B$8)/$B$5 - $B$6 + 2 * C84</f>
        <v>9.3631840968788538</v>
      </c>
      <c r="C84" s="1">
        <v>5</v>
      </c>
      <c r="D84" s="14">
        <f>'4X11'!$B$5</f>
        <v>0.55165225537612805</v>
      </c>
      <c r="E84" s="14">
        <f>'4X11'!$B$6</f>
        <v>0.51904514667621005</v>
      </c>
      <c r="F84" s="14">
        <f>'4X11'!$B$7</f>
        <v>43.140619385084797</v>
      </c>
    </row>
    <row r="85" spans="1:6" x14ac:dyDescent="0.25">
      <c r="A85" s="1" t="s">
        <v>120</v>
      </c>
      <c r="B85" s="72">
        <f>((1 - D85) * $B$8)/$B$5 - $B$6 + 2 * C85</f>
        <v>34.142289916848256</v>
      </c>
      <c r="C85" s="1">
        <v>5</v>
      </c>
      <c r="D85" s="14">
        <f>'4X12'!$B$5</f>
        <v>0.36450501290259552</v>
      </c>
      <c r="E85" s="14">
        <f>'4X12'!$B$6</f>
        <v>0.31828719565914787</v>
      </c>
      <c r="F85" s="14">
        <f>'4X12'!$B$7</f>
        <v>51.361174451018236</v>
      </c>
    </row>
    <row r="86" spans="1:6" x14ac:dyDescent="0.25">
      <c r="A86" s="1" t="s">
        <v>122</v>
      </c>
      <c r="B86" s="72">
        <f>((1 - D86) * $B$8)/$B$5 - $B$6 + 2 * C86</f>
        <v>34.110360605825306</v>
      </c>
      <c r="C86" s="1">
        <v>5</v>
      </c>
      <c r="D86" s="14">
        <f>'4X13'!$B$5</f>
        <v>0.36474616294874479</v>
      </c>
      <c r="E86" s="14">
        <f>'4X13'!$B$6</f>
        <v>0.31854588389047178</v>
      </c>
      <c r="F86" s="14">
        <f>'4X13'!$B$7</f>
        <v>51.351428563904491</v>
      </c>
    </row>
    <row r="87" spans="1:6" x14ac:dyDescent="0.25">
      <c r="A87" s="1" t="s">
        <v>124</v>
      </c>
      <c r="B87" s="72">
        <f>((1 - D87) * $B$8)/$B$5 - $B$6 + 2 * C87</f>
        <v>15.806670518567415</v>
      </c>
      <c r="C87" s="1">
        <v>5</v>
      </c>
      <c r="D87" s="14">
        <f>'4X14'!$B$5</f>
        <v>0.50298703216364038</v>
      </c>
      <c r="E87" s="14">
        <f>'4X14'!$B$6</f>
        <v>0.46684063450281421</v>
      </c>
      <c r="F87" s="14">
        <f>'4X14'!$B$7</f>
        <v>45.421632752696368</v>
      </c>
    </row>
    <row r="88" spans="1:6" x14ac:dyDescent="0.25">
      <c r="A88" s="1" t="s">
        <v>126</v>
      </c>
      <c r="B88" s="72">
        <f>((1 - D88) * $B$8)/$B$5 - $B$6 + 2 * C88</f>
        <v>22.082414646855824</v>
      </c>
      <c r="C88" s="1">
        <v>5</v>
      </c>
      <c r="D88" s="14">
        <f>'4X15'!$B$5</f>
        <v>0.45558870324040207</v>
      </c>
      <c r="E88" s="14">
        <f>'4X15'!$B$6</f>
        <v>0.41599515438515866</v>
      </c>
      <c r="F88" s="14">
        <f>'4X15'!$B$7</f>
        <v>47.538168494547676</v>
      </c>
    </row>
    <row r="89" spans="1:6" x14ac:dyDescent="0.25">
      <c r="A89" s="1" t="s">
        <v>128</v>
      </c>
      <c r="B89" s="72">
        <f>((1 - D89) * $B$8)/$B$5 - $B$6 + 2 * C89</f>
        <v>51.758970275448505</v>
      </c>
      <c r="C89" s="1">
        <v>5</v>
      </c>
      <c r="D89" s="14">
        <f>'4X16'!$B$5</f>
        <v>0.23145286910841917</v>
      </c>
      <c r="E89" s="14">
        <f>'4X16'!$B$6</f>
        <v>0.17555853231630425</v>
      </c>
      <c r="F89" s="14">
        <f>'4X16'!$B$7</f>
        <v>56.48252903302776</v>
      </c>
    </row>
    <row r="90" spans="1:6" x14ac:dyDescent="0.25">
      <c r="A90" s="1" t="s">
        <v>133</v>
      </c>
      <c r="B90" s="72">
        <f>((1 - D90) * $B$8)/$B$5 - $B$6 + 2 * C90</f>
        <v>7.9575073702914025</v>
      </c>
      <c r="C90" s="1">
        <v>5</v>
      </c>
      <c r="D90" s="14">
        <f>'4X17'!$B$5</f>
        <v>0.56226880163495463</v>
      </c>
      <c r="E90" s="14">
        <f>'4X17'!$B$6</f>
        <v>0.530433805390224</v>
      </c>
      <c r="F90" s="14">
        <f>'4X17'!$B$7</f>
        <v>42.626790250372196</v>
      </c>
    </row>
    <row r="91" spans="1:6" x14ac:dyDescent="0.25">
      <c r="A91" s="1" t="s">
        <v>135</v>
      </c>
      <c r="B91" s="72">
        <f>((1 - D91) * $B$8)/$B$5 - $B$6 + 2 * C91</f>
        <v>12.051059686730738</v>
      </c>
      <c r="C91" s="1">
        <v>5</v>
      </c>
      <c r="D91" s="14">
        <f>'4X18'!$B$5</f>
        <v>0.53135174459872503</v>
      </c>
      <c r="E91" s="14">
        <f>'4X18'!$B$6</f>
        <v>0.49726823511499585</v>
      </c>
      <c r="F91" s="14">
        <f>'4X18'!$B$7</f>
        <v>44.106478402304091</v>
      </c>
    </row>
    <row r="92" spans="1:6" x14ac:dyDescent="0.25">
      <c r="A92" s="1" t="s">
        <v>137</v>
      </c>
      <c r="B92" s="72">
        <f>((1 - D92) * $B$8)/$B$5 - $B$6 + 2 * C92</f>
        <v>48.579056652472815</v>
      </c>
      <c r="C92" s="1">
        <v>5</v>
      </c>
      <c r="D92" s="14">
        <f>'4X19'!$B$5</f>
        <v>0.25546955761072671</v>
      </c>
      <c r="E92" s="14">
        <f>'4X19'!$B$6</f>
        <v>0.20132188907332504</v>
      </c>
      <c r="F92" s="14">
        <f>'4X19'!$B$7</f>
        <v>55.593000076109419</v>
      </c>
    </row>
    <row r="93" spans="1:6" x14ac:dyDescent="0.25">
      <c r="A93" s="1" t="s">
        <v>142</v>
      </c>
      <c r="B93" s="72">
        <f>((1 - D93) * $B$8)/$B$5 - $B$6 + 2 * C93</f>
        <v>14.572873045252805</v>
      </c>
      <c r="C93" s="1">
        <v>5</v>
      </c>
      <c r="D93" s="14">
        <f>'4X20'!$B$5</f>
        <v>0.51230543923527716</v>
      </c>
      <c r="E93" s="14">
        <f>'4X20'!$B$6</f>
        <v>0.47683674390693365</v>
      </c>
      <c r="F93" s="14">
        <f>'4X20'!$B$7</f>
        <v>44.993816977575122</v>
      </c>
    </row>
    <row r="94" spans="1:6" x14ac:dyDescent="0.25">
      <c r="A94" s="1" t="s">
        <v>154</v>
      </c>
      <c r="B94" s="72">
        <f>((1 - D94) * $B$8)/$B$5 - $B$6 + 2 * C94</f>
        <v>3.3879255516452886</v>
      </c>
      <c r="C94" s="1">
        <v>5</v>
      </c>
      <c r="D94" s="14">
        <f>'4X21'!$B$5</f>
        <v>0.59678112999862054</v>
      </c>
      <c r="E94" s="14">
        <f>'4X21'!$B$6</f>
        <v>0.56745612127124745</v>
      </c>
      <c r="F94" s="14">
        <f>'4X21'!$B$7</f>
        <v>40.911867629494559</v>
      </c>
    </row>
    <row r="95" spans="1:6" x14ac:dyDescent="0.25">
      <c r="A95" s="1" t="s">
        <v>158</v>
      </c>
      <c r="B95" s="72">
        <f>((1 - D95) * $B$8)/$B$5 - $B$6 + 2 * C95</f>
        <v>36.603124131625833</v>
      </c>
      <c r="C95" s="1">
        <v>5</v>
      </c>
      <c r="D95" s="14">
        <f>'4X22'!$B$5</f>
        <v>0.3459192600176389</v>
      </c>
      <c r="E95" s="14">
        <f>'4X22'!$B$6</f>
        <v>0.29834975165528543</v>
      </c>
      <c r="F95" s="14">
        <f>'4X22'!$B$7</f>
        <v>52.10681908031443</v>
      </c>
    </row>
    <row r="96" spans="1:6" x14ac:dyDescent="0.25">
      <c r="A96" s="1" t="s">
        <v>160</v>
      </c>
      <c r="B96" s="72">
        <f>((1 - D96) * $B$8)/$B$5 - $B$6 + 2 * C96</f>
        <v>36.735666598652443</v>
      </c>
      <c r="C96" s="1">
        <v>5</v>
      </c>
      <c r="D96" s="14">
        <f>'4X23'!$B$5</f>
        <v>0.34491821674372536</v>
      </c>
      <c r="E96" s="14">
        <f>'4X23'!$B$6</f>
        <v>0.29727590523417813</v>
      </c>
      <c r="F96" s="14">
        <f>'4X23'!$B$7</f>
        <v>52.146677491675703</v>
      </c>
    </row>
    <row r="97" spans="1:6" x14ac:dyDescent="0.25">
      <c r="A97" s="1" t="s">
        <v>162</v>
      </c>
      <c r="B97" s="72">
        <f>((1 - D97) * $B$8)/$B$5 - $B$6 + 2 * C97</f>
        <v>7.7970168259397141</v>
      </c>
      <c r="C97" s="1">
        <v>5</v>
      </c>
      <c r="D97" s="14">
        <f>'4X24'!$B$5</f>
        <v>0.56348092619815371</v>
      </c>
      <c r="E97" s="14">
        <f>'4X24'!$B$6</f>
        <v>0.53173408446711035</v>
      </c>
      <c r="F97" s="14">
        <f>'4X24'!$B$7</f>
        <v>42.567730262701041</v>
      </c>
    </row>
    <row r="98" spans="1:6" x14ac:dyDescent="0.25">
      <c r="A98" s="1" t="s">
        <v>164</v>
      </c>
      <c r="B98" s="72">
        <f>((1 - D98) * $B$8)/$B$5 - $B$6 + 2 * C98</f>
        <v>7.260997696494357</v>
      </c>
      <c r="C98" s="1">
        <v>5</v>
      </c>
      <c r="D98" s="14">
        <f>'4X25'!$B$5</f>
        <v>0.56752927655904195</v>
      </c>
      <c r="E98" s="14">
        <f>'4X25'!$B$6</f>
        <v>0.53607686030879043</v>
      </c>
      <c r="F98" s="14">
        <f>'4X25'!$B$7</f>
        <v>42.369880372235265</v>
      </c>
    </row>
    <row r="99" spans="1:6" x14ac:dyDescent="0.25">
      <c r="A99" s="1" t="s">
        <v>166</v>
      </c>
      <c r="B99" s="72">
        <f>((1 - D99) * $B$8)/$B$5 - $B$6 + 2 * C99</f>
        <v>42.727554623967634</v>
      </c>
      <c r="C99" s="1">
        <v>5</v>
      </c>
      <c r="D99" s="14">
        <f>'4X26'!$B$5</f>
        <v>0.2996637459288739</v>
      </c>
      <c r="E99" s="14">
        <f>'4X26'!$B$6</f>
        <v>0.24873020017824654</v>
      </c>
      <c r="F99" s="14">
        <f>'4X26'!$B$7</f>
        <v>53.917802785800312</v>
      </c>
    </row>
    <row r="100" spans="1:6" x14ac:dyDescent="0.25">
      <c r="A100" s="1" t="s">
        <v>171</v>
      </c>
      <c r="B100" s="72">
        <f>((1 - D100) * $B$8)/$B$5 - $B$6 + 2 * C100</f>
        <v>3.3818073281461878</v>
      </c>
      <c r="C100" s="1">
        <v>5</v>
      </c>
      <c r="D100" s="14">
        <f>'4X27'!$B$5</f>
        <v>0.59682733863362991</v>
      </c>
      <c r="E100" s="14">
        <f>'4X27'!$B$6</f>
        <v>0.56750569053425748</v>
      </c>
      <c r="F100" s="14">
        <f>'4X27'!$B$7</f>
        <v>40.909523324869191</v>
      </c>
    </row>
    <row r="101" spans="1:6" x14ac:dyDescent="0.25">
      <c r="A101" s="1" t="s">
        <v>173</v>
      </c>
      <c r="B101" s="72">
        <f>((1 - D101) * $B$8)/$B$5 - $B$6 + 2 * C101</f>
        <v>2.5943733594985972</v>
      </c>
      <c r="C101" s="1">
        <v>5</v>
      </c>
      <c r="D101" s="14">
        <f>'4X28'!$B$5</f>
        <v>0.60277453047069873</v>
      </c>
      <c r="E101" s="14">
        <f>'4X28'!$B$6</f>
        <v>0.57388540541402222</v>
      </c>
      <c r="F101" s="14">
        <f>'4X28'!$B$7</f>
        <v>40.606674567842205</v>
      </c>
    </row>
    <row r="102" spans="1:6" x14ac:dyDescent="0.25">
      <c r="A102" s="1" t="s">
        <v>175</v>
      </c>
      <c r="B102" s="72">
        <f>((1 - D102) * $B$8)/$B$5 - $B$6 + 2 * C102</f>
        <v>43.777261928290045</v>
      </c>
      <c r="C102" s="1">
        <v>5</v>
      </c>
      <c r="D102" s="14">
        <f>'4X29'!$B$5</f>
        <v>0.29173570248632391</v>
      </c>
      <c r="E102" s="14">
        <f>'4X29'!$B$6</f>
        <v>0.24022557175805648</v>
      </c>
      <c r="F102" s="14">
        <f>'4X29'!$B$7</f>
        <v>54.222127832608891</v>
      </c>
    </row>
    <row r="103" spans="1:6" x14ac:dyDescent="0.25">
      <c r="A103" s="1" t="s">
        <v>180</v>
      </c>
      <c r="B103" s="72">
        <f>((1 - D103) * $B$8)/$B$5 - $B$6 + 2 * C103</f>
        <v>7.5351303739567683</v>
      </c>
      <c r="C103" s="1">
        <v>5</v>
      </c>
      <c r="D103" s="14">
        <f>'4X30'!$B$5</f>
        <v>0.56545885581699762</v>
      </c>
      <c r="E103" s="14">
        <f>'4X30'!$B$6</f>
        <v>0.53385586351277925</v>
      </c>
      <c r="F103" s="14">
        <f>'4X30'!$B$7</f>
        <v>42.471180567381474</v>
      </c>
    </row>
    <row r="104" spans="1:6" x14ac:dyDescent="0.25">
      <c r="A104" s="1" t="s">
        <v>192</v>
      </c>
      <c r="B104" s="72">
        <f>((1 - D104) * $B$8)/$B$5 - $B$6 + 2 * C104</f>
        <v>5.3661055281353498</v>
      </c>
      <c r="C104" s="1">
        <v>5</v>
      </c>
      <c r="D104" s="14">
        <f>'4X31'!$B$5</f>
        <v>0.58184068257464128</v>
      </c>
      <c r="E104" s="14">
        <f>'4X31'!$B$6</f>
        <v>0.55142909585279698</v>
      </c>
      <c r="F104" s="14">
        <f>'4X31'!$B$7</f>
        <v>41.662926306347622</v>
      </c>
    </row>
    <row r="105" spans="1:6" x14ac:dyDescent="0.25">
      <c r="A105" s="1" t="s">
        <v>194</v>
      </c>
      <c r="B105" s="72">
        <f>((1 - D105) * $B$8)/$B$5 - $B$6 + 2 * C105</f>
        <v>8.9901171075190192</v>
      </c>
      <c r="C105" s="1">
        <v>5</v>
      </c>
      <c r="D105" s="14">
        <f>'4X32'!$B$5</f>
        <v>0.55446988966946598</v>
      </c>
      <c r="E105" s="14">
        <f>'4X32'!$B$6</f>
        <v>0.52206769982724532</v>
      </c>
      <c r="F105" s="14">
        <f>'4X32'!$B$7</f>
        <v>43.004847465461992</v>
      </c>
    </row>
    <row r="106" spans="1:6" x14ac:dyDescent="0.25">
      <c r="A106" s="1" t="s">
        <v>196</v>
      </c>
      <c r="B106" s="72">
        <f>((1 - D106) * $B$8)/$B$5 - $B$6 + 2 * C106</f>
        <v>40.3632259539404</v>
      </c>
      <c r="C106" s="1">
        <v>5</v>
      </c>
      <c r="D106" s="14">
        <f>'4X33'!$B$5</f>
        <v>0.31752062882495175</v>
      </c>
      <c r="E106" s="14">
        <f>'4X33'!$B$6</f>
        <v>0.26788576546676635</v>
      </c>
      <c r="F106" s="14">
        <f>'4X33'!$B$7</f>
        <v>53.22597747275173</v>
      </c>
    </row>
    <row r="107" spans="1:6" x14ac:dyDescent="0.25">
      <c r="A107" s="1" t="s">
        <v>201</v>
      </c>
      <c r="B107" s="72">
        <f>((1 - D107) * $B$8)/$B$5 - $B$6 + 2 * C107</f>
        <v>15.280221553338379</v>
      </c>
      <c r="C107" s="1">
        <v>5</v>
      </c>
      <c r="D107" s="14">
        <f>'4X34'!$B$5</f>
        <v>0.50696310268295097</v>
      </c>
      <c r="E107" s="14">
        <f>'4X34'!$B$6</f>
        <v>0.47110587378716551</v>
      </c>
      <c r="F107" s="14">
        <f>'4X34'!$B$7</f>
        <v>45.239582912061664</v>
      </c>
    </row>
    <row r="108" spans="1:6" x14ac:dyDescent="0.25">
      <c r="A108" s="1" t="s">
        <v>213</v>
      </c>
      <c r="B108" s="72">
        <f>((1 - D108) * $B$8)/$B$5 - $B$6 + 2 * C108</f>
        <v>5.4274633578567233</v>
      </c>
      <c r="C108" s="1">
        <v>5</v>
      </c>
      <c r="D108" s="14">
        <f>'4X35'!$B$5</f>
        <v>0.58137727002376294</v>
      </c>
      <c r="E108" s="14">
        <f>'4X35'!$B$6</f>
        <v>0.55093198057094561</v>
      </c>
      <c r="F108" s="14">
        <f>'4X35'!$B$7</f>
        <v>41.686005759535661</v>
      </c>
    </row>
    <row r="109" spans="1:6" x14ac:dyDescent="0.25">
      <c r="A109" s="1" t="s">
        <v>82</v>
      </c>
      <c r="B109" s="72">
        <f>((1 - D109) * $B$8)/$B$5 - $B$6 + 2 * C109</f>
        <v>5.3485902328220547</v>
      </c>
      <c r="C109" s="1">
        <v>6</v>
      </c>
      <c r="D109" s="14">
        <f>'5X'!$B$5</f>
        <v>0.59707821482900425</v>
      </c>
      <c r="E109" s="14">
        <f>'5X'!$B$6</f>
        <v>0.55977064212798622</v>
      </c>
      <c r="F109" s="14">
        <f>'5X'!$B$7</f>
        <v>41.273730205392965</v>
      </c>
    </row>
    <row r="110" spans="1:6" x14ac:dyDescent="0.25">
      <c r="A110" s="1" t="s">
        <v>88</v>
      </c>
      <c r="B110" s="72">
        <f>((1 - D110) * $B$8)/$B$5 - $B$6 + 2 * C110</f>
        <v>33.147878604534156</v>
      </c>
      <c r="C110" s="1">
        <v>6</v>
      </c>
      <c r="D110" s="14">
        <f>'5X2'!$B$5</f>
        <v>0.38712067240228215</v>
      </c>
      <c r="E110" s="14">
        <f>'5X2'!$B$6</f>
        <v>0.33037258651360468</v>
      </c>
      <c r="F110" s="14">
        <f>'5X2'!$B$7</f>
        <v>50.903873700611065</v>
      </c>
    </row>
    <row r="111" spans="1:6" x14ac:dyDescent="0.25">
      <c r="A111" s="1" t="s">
        <v>90</v>
      </c>
      <c r="B111" s="72">
        <f>((1 - D111) * $B$8)/$B$5 - $B$6 + 2 * C111</f>
        <v>33.634063512505762</v>
      </c>
      <c r="C111" s="1">
        <v>6</v>
      </c>
      <c r="D111" s="14">
        <f>'5X3'!$B$5</f>
        <v>0.38344870112453705</v>
      </c>
      <c r="E111" s="14">
        <f>'5X3'!$B$6</f>
        <v>0.32636061789532744</v>
      </c>
      <c r="F111" s="14">
        <f>'5X3'!$B$7</f>
        <v>51.056137300836347</v>
      </c>
    </row>
    <row r="112" spans="1:6" x14ac:dyDescent="0.25">
      <c r="A112" s="1" t="s">
        <v>92</v>
      </c>
      <c r="B112" s="72">
        <f>((1 - D112) * $B$8)/$B$5 - $B$6 + 2 * C112</f>
        <v>9.5705727053129621</v>
      </c>
      <c r="C112" s="1">
        <v>6</v>
      </c>
      <c r="D112" s="14">
        <f>'5X4'!$B$5</f>
        <v>0.5651911732529723</v>
      </c>
      <c r="E112" s="14">
        <f>'5X4'!$B$6</f>
        <v>0.52493109670232152</v>
      </c>
      <c r="F112" s="14">
        <f>'5X4'!$B$7</f>
        <v>42.875828208999891</v>
      </c>
    </row>
    <row r="113" spans="1:6" x14ac:dyDescent="0.25">
      <c r="A113" s="1" t="s">
        <v>94</v>
      </c>
      <c r="B113" s="72">
        <f>((1 - D113) * $B$8)/$B$5 - $B$6 + 2 * C113</f>
        <v>8.7710132682473656</v>
      </c>
      <c r="C113" s="1">
        <v>6</v>
      </c>
      <c r="D113" s="14">
        <f>'5X5'!$B$5</f>
        <v>0.57122994418069184</v>
      </c>
      <c r="E113" s="14">
        <f>'5X5'!$B$6</f>
        <v>0.53152901308631151</v>
      </c>
      <c r="F113" s="14">
        <f>'5X5'!$B$7</f>
        <v>42.577050253123005</v>
      </c>
    </row>
    <row r="114" spans="1:6" x14ac:dyDescent="0.25">
      <c r="A114" s="1" t="s">
        <v>96</v>
      </c>
      <c r="B114" s="72">
        <f>((1 - D114) * $B$8)/$B$5 - $B$6 + 2 * C114</f>
        <v>40.977831753766537</v>
      </c>
      <c r="C114" s="1">
        <v>6</v>
      </c>
      <c r="D114" s="14">
        <f>'5X6'!$B$5</f>
        <v>0.32798398880997653</v>
      </c>
      <c r="E114" s="14">
        <f>'5X6'!$B$6</f>
        <v>0.26576028407015961</v>
      </c>
      <c r="F114" s="14">
        <f>'5X6'!$B$7</f>
        <v>53.303184572369375</v>
      </c>
    </row>
    <row r="115" spans="1:6" x14ac:dyDescent="0.25">
      <c r="A115" s="1" t="s">
        <v>100</v>
      </c>
      <c r="B115" s="72">
        <f>((1 - D115) * $B$8)/$B$5 - $B$6 + 2 * C115</f>
        <v>5.3796433540165509</v>
      </c>
      <c r="C115" s="1">
        <v>6</v>
      </c>
      <c r="D115" s="14">
        <f>'5X7'!$B$5</f>
        <v>0.59684368231423279</v>
      </c>
      <c r="E115" s="14">
        <f>'5X7'!$B$6</f>
        <v>0.55951439363962474</v>
      </c>
      <c r="F115" s="14">
        <f>'5X7'!$B$7</f>
        <v>41.285740754174483</v>
      </c>
    </row>
    <row r="116" spans="1:6" x14ac:dyDescent="0.25">
      <c r="A116" s="1" t="s">
        <v>102</v>
      </c>
      <c r="B116" s="72">
        <f>((1 - D116) * $B$8)/$B$5 - $B$6 + 2 * C116</f>
        <v>4.5785850300022375</v>
      </c>
      <c r="C116" s="1">
        <v>6</v>
      </c>
      <c r="D116" s="14">
        <f>'5X8'!$B$5</f>
        <v>0.60289377376987086</v>
      </c>
      <c r="E116" s="14">
        <f>'5X8'!$B$6</f>
        <v>0.56612467874856254</v>
      </c>
      <c r="F116" s="14">
        <f>'5X8'!$B$7</f>
        <v>40.974786039604304</v>
      </c>
    </row>
    <row r="117" spans="1:6" x14ac:dyDescent="0.25">
      <c r="A117" s="1" t="s">
        <v>104</v>
      </c>
      <c r="B117" s="72">
        <f>((1 - D117) * $B$8)/$B$5 - $B$6 + 2 * C117</f>
        <v>38.380508055822162</v>
      </c>
      <c r="C117" s="1">
        <v>6</v>
      </c>
      <c r="D117" s="14">
        <f>'5X9'!$B$5</f>
        <v>0.34760059529340009</v>
      </c>
      <c r="E117" s="14">
        <f>'5X9'!$B$6</f>
        <v>0.28719324300575189</v>
      </c>
      <c r="F117" s="14">
        <f>'5X9'!$B$7</f>
        <v>52.51944454927105</v>
      </c>
    </row>
    <row r="118" spans="1:6" x14ac:dyDescent="0.25">
      <c r="A118" s="1" t="s">
        <v>108</v>
      </c>
      <c r="B118" s="72">
        <f>((1 - D118) * $B$8)/$B$5 - $B$6 + 2 * C118</f>
        <v>8.8970746108181871</v>
      </c>
      <c r="C118" s="1">
        <v>6</v>
      </c>
      <c r="D118" s="14">
        <f>'5X10'!$B$5</f>
        <v>0.57027785039586976</v>
      </c>
      <c r="E118" s="14">
        <f>'5X10'!$B$6</f>
        <v>0.53048876246956134</v>
      </c>
      <c r="F118" s="14">
        <f>'5X10'!$B$7</f>
        <v>42.624295700648247</v>
      </c>
    </row>
    <row r="119" spans="1:6" x14ac:dyDescent="0.25">
      <c r="A119" s="1" t="s">
        <v>117</v>
      </c>
      <c r="B119" s="72">
        <f>((1 - D119) * $B$8)/$B$5 - $B$6 + 2 * C119</f>
        <v>7.349635051816847</v>
      </c>
      <c r="C119" s="1">
        <v>6</v>
      </c>
      <c r="D119" s="14">
        <f>'5X11'!$B$5</f>
        <v>0.58196507787153484</v>
      </c>
      <c r="E119" s="14">
        <f>'5X11'!$B$6</f>
        <v>0.54325814063741773</v>
      </c>
      <c r="F119" s="14">
        <f>'5X11'!$B$7</f>
        <v>42.040669939796835</v>
      </c>
    </row>
    <row r="120" spans="1:6" x14ac:dyDescent="0.25">
      <c r="A120" s="1" t="s">
        <v>119</v>
      </c>
      <c r="B120" s="72">
        <f>((1 - D120) * $B$8)/$B$5 - $B$6 + 2 * C120</f>
        <v>10.478452851365844</v>
      </c>
      <c r="C120" s="1">
        <v>6</v>
      </c>
      <c r="D120" s="14">
        <f>'5X12'!$B$5</f>
        <v>0.55833429685619218</v>
      </c>
      <c r="E120" s="14">
        <f>'5X12'!$B$6</f>
        <v>0.51743932434287665</v>
      </c>
      <c r="F120" s="14">
        <f>'5X12'!$B$7</f>
        <v>43.212578780803661</v>
      </c>
    </row>
    <row r="121" spans="1:6" x14ac:dyDescent="0.25">
      <c r="A121" s="1" t="s">
        <v>121</v>
      </c>
      <c r="B121" s="72">
        <f>((1 - D121) * $B$8)/$B$5 - $B$6 + 2 * C121</f>
        <v>35.987146301892579</v>
      </c>
      <c r="C121" s="1">
        <v>6</v>
      </c>
      <c r="D121" s="14">
        <f>'5X13'!$B$5</f>
        <v>0.36567675412430373</v>
      </c>
      <c r="E121" s="14">
        <f>'5X13'!$B$6</f>
        <v>0.30694312024692449</v>
      </c>
      <c r="F121" s="14">
        <f>'5X13'!$B$7</f>
        <v>51.786750374809671</v>
      </c>
    </row>
    <row r="122" spans="1:6" x14ac:dyDescent="0.25">
      <c r="A122" s="1" t="s">
        <v>125</v>
      </c>
      <c r="B122" s="72">
        <f>((1 - D122) * $B$8)/$B$5 - $B$6 + 2 * C122</f>
        <v>16.314338600471416</v>
      </c>
      <c r="C122" s="1">
        <v>6</v>
      </c>
      <c r="D122" s="14">
        <f>'5X14'!$B$5</f>
        <v>0.5142580524077135</v>
      </c>
      <c r="E122" s="14">
        <f>'5X14'!$B$6</f>
        <v>0.46928194614916852</v>
      </c>
      <c r="F122" s="14">
        <f>'5X14'!$B$7</f>
        <v>45.317521676512648</v>
      </c>
    </row>
    <row r="123" spans="1:6" x14ac:dyDescent="0.25">
      <c r="A123" s="1" t="s">
        <v>134</v>
      </c>
      <c r="B123" s="72">
        <f>((1 - D123) * $B$8)/$B$5 - $B$6 + 2 * C123</f>
        <v>7.329637319622833</v>
      </c>
      <c r="C123" s="1">
        <v>6</v>
      </c>
      <c r="D123" s="14">
        <f>'5X15'!$B$5</f>
        <v>0.58211611320198731</v>
      </c>
      <c r="E123" s="14">
        <f>'5X15'!$B$6</f>
        <v>0.54342316072068986</v>
      </c>
      <c r="F123" s="14">
        <f>'5X15'!$B$7</f>
        <v>42.033074641208501</v>
      </c>
    </row>
    <row r="124" spans="1:6" x14ac:dyDescent="0.25">
      <c r="A124" s="1" t="s">
        <v>155</v>
      </c>
      <c r="B124" s="72">
        <f>((1 - D124) * $B$8)/$B$5 - $B$6 + 2 * C124</f>
        <v>5.0048557500598818</v>
      </c>
      <c r="C124" s="1">
        <v>6</v>
      </c>
      <c r="D124" s="14">
        <f>'5X16'!$B$5</f>
        <v>0.59967431176080577</v>
      </c>
      <c r="E124" s="14">
        <f>'5X16'!$B$6</f>
        <v>0.56260711840532496</v>
      </c>
      <c r="F124" s="14">
        <f>'5X16'!$B$7</f>
        <v>41.140548327169732</v>
      </c>
    </row>
    <row r="125" spans="1:6" x14ac:dyDescent="0.25">
      <c r="A125" s="1" t="s">
        <v>157</v>
      </c>
      <c r="B125" s="72">
        <f>((1 - D125) * $B$8)/$B$5 - $B$6 + 2 * C125</f>
        <v>4.5151204557112479</v>
      </c>
      <c r="C125" s="1">
        <v>6</v>
      </c>
      <c r="D125" s="14">
        <f>'5X17'!$B$5</f>
        <v>0.60337309776806547</v>
      </c>
      <c r="E125" s="14">
        <f>'5X17'!$B$6</f>
        <v>0.5666483845984418</v>
      </c>
      <c r="F125" s="14">
        <f>'5X17'!$B$7</f>
        <v>40.950049423569503</v>
      </c>
    </row>
    <row r="126" spans="1:6" x14ac:dyDescent="0.25">
      <c r="A126" s="1" t="s">
        <v>159</v>
      </c>
      <c r="B126" s="72">
        <f>((1 - D126) * $B$8)/$B$5 - $B$6 + 2 * C126</f>
        <v>38.598202508606292</v>
      </c>
      <c r="C126" s="1">
        <v>6</v>
      </c>
      <c r="D126" s="14">
        <f>'5X18'!$B$5</f>
        <v>0.34595643118044395</v>
      </c>
      <c r="E126" s="14">
        <f>'5X18'!$B$6</f>
        <v>0.2853968414749295</v>
      </c>
      <c r="F126" s="14">
        <f>'5X18'!$B$7</f>
        <v>52.585582140004519</v>
      </c>
    </row>
    <row r="127" spans="1:6" x14ac:dyDescent="0.25">
      <c r="A127" s="1" t="s">
        <v>163</v>
      </c>
      <c r="B127" s="72">
        <f>((1 - D127) * $B$8)/$B$5 - $B$6 + 2 * C127</f>
        <v>9.2532605965418497</v>
      </c>
      <c r="C127" s="1">
        <v>6</v>
      </c>
      <c r="D127" s="14">
        <f>'5X19'!$B$5</f>
        <v>0.56758771195745283</v>
      </c>
      <c r="E127" s="14">
        <f>'5X19'!$B$6</f>
        <v>0.52754953713869845</v>
      </c>
      <c r="F127" s="14">
        <f>'5X19'!$B$7</f>
        <v>42.757505449775365</v>
      </c>
    </row>
    <row r="128" spans="1:6" x14ac:dyDescent="0.25">
      <c r="A128" s="1" t="s">
        <v>172</v>
      </c>
      <c r="B128" s="72">
        <f>((1 - D128) * $B$8)/$B$5 - $B$6 + 2 * C128</f>
        <v>4.2209283512062044</v>
      </c>
      <c r="C128" s="1">
        <v>6</v>
      </c>
      <c r="D128" s="14">
        <f>'5X20'!$B$5</f>
        <v>0.60559501979848973</v>
      </c>
      <c r="E128" s="14">
        <f>'5X20'!$B$6</f>
        <v>0.56907604015020175</v>
      </c>
      <c r="F128" s="14">
        <f>'5X20'!$B$7</f>
        <v>40.835186306477517</v>
      </c>
    </row>
    <row r="129" spans="1:6" x14ac:dyDescent="0.25">
      <c r="A129" s="1" t="s">
        <v>193</v>
      </c>
      <c r="B129" s="72">
        <f>((1 - D129) * $B$8)/$B$5 - $B$6 + 2 * C129</f>
        <v>6.1376384934583896</v>
      </c>
      <c r="C129" s="1">
        <v>6</v>
      </c>
      <c r="D129" s="14">
        <f>'5X21'!$B$5</f>
        <v>0.59111883085326689</v>
      </c>
      <c r="E129" s="14">
        <f>'5X21'!$B$6</f>
        <v>0.55325946333968057</v>
      </c>
      <c r="F129" s="14">
        <f>'5X21'!$B$7</f>
        <v>41.577837844087469</v>
      </c>
    </row>
    <row r="130" spans="1:6" x14ac:dyDescent="0.25">
      <c r="A130" s="1" t="s">
        <v>85</v>
      </c>
      <c r="B130" s="72">
        <f>((1 - D130) * $B$8)/$B$5 - $B$6 + 2 * C130</f>
        <v>7.0044356739669098</v>
      </c>
      <c r="C130" s="1">
        <v>7</v>
      </c>
      <c r="D130" s="14">
        <f>'6X'!$B$5</f>
        <v>0.59967748443713231</v>
      </c>
      <c r="E130" s="14">
        <f>'6X'!$B$6</f>
        <v>0.5543579543734114</v>
      </c>
      <c r="F130" s="14">
        <f>'6X'!$B$7</f>
        <v>41.526688475297384</v>
      </c>
    </row>
    <row r="131" spans="1:6" x14ac:dyDescent="0.25">
      <c r="A131" s="1" t="s">
        <v>87</v>
      </c>
      <c r="B131" s="72">
        <f>((1 - D131) * $B$8)/$B$5 - $B$6 + 2 * C131</f>
        <v>6.5043846152709222</v>
      </c>
      <c r="C131" s="1">
        <v>7</v>
      </c>
      <c r="D131" s="14">
        <f>'6X2'!$B$5</f>
        <v>0.6034541815226061</v>
      </c>
      <c r="E131" s="14">
        <f>'6X2'!$B$6</f>
        <v>0.55856220207233509</v>
      </c>
      <c r="F131" s="14">
        <f>'6X2'!$B$7</f>
        <v>41.330340068596129</v>
      </c>
    </row>
    <row r="132" spans="1:6" x14ac:dyDescent="0.25">
      <c r="A132" s="1" t="s">
        <v>89</v>
      </c>
      <c r="B132" s="72">
        <f>((1 - D132) * $B$8)/$B$5 - $B$6 + 2 * C132</f>
        <v>34.873274038212941</v>
      </c>
      <c r="C132" s="1">
        <v>7</v>
      </c>
      <c r="D132" s="14">
        <f>'6X3'!$B$5</f>
        <v>0.38919465714293577</v>
      </c>
      <c r="E132" s="14">
        <f>'6X3'!$B$6</f>
        <v>0.3200468824798719</v>
      </c>
      <c r="F132" s="14">
        <f>'6X3'!$B$7</f>
        <v>51.294843013357763</v>
      </c>
    </row>
    <row r="133" spans="1:6" x14ac:dyDescent="0.25">
      <c r="A133" s="1" t="s">
        <v>93</v>
      </c>
      <c r="B133" s="72">
        <f>((1 - D133) * $B$8)/$B$5 - $B$6 + 2 * C133</f>
        <v>10.638791858842865</v>
      </c>
      <c r="C133" s="1">
        <v>7</v>
      </c>
      <c r="D133" s="14">
        <f>'6X4'!$B$5</f>
        <v>0.57222856262745081</v>
      </c>
      <c r="E133" s="14">
        <f>'6X4'!$B$6</f>
        <v>0.52380160745320004</v>
      </c>
      <c r="F133" s="14">
        <f>'6X4'!$B$7</f>
        <v>42.926767174111212</v>
      </c>
    </row>
    <row r="134" spans="1:6" x14ac:dyDescent="0.25">
      <c r="A134" s="1" t="s">
        <v>101</v>
      </c>
      <c r="B134" s="72">
        <f>((1 - D134) * $B$8)/$B$5 - $B$6 + 2 * C134</f>
        <v>6.1069281961755379</v>
      </c>
      <c r="C134" s="1">
        <v>7</v>
      </c>
      <c r="D134" s="14">
        <f>'6X5'!$B$5</f>
        <v>0.60645601998189225</v>
      </c>
      <c r="E134" s="14">
        <f>'6X5'!$B$6</f>
        <v>0.56190387130059705</v>
      </c>
      <c r="F134" s="14">
        <f>'6X5'!$B$7</f>
        <v>41.173608251937125</v>
      </c>
    </row>
    <row r="135" spans="1:6" x14ac:dyDescent="0.25">
      <c r="A135" s="1" t="s">
        <v>118</v>
      </c>
      <c r="B135" s="72">
        <f>((1 - D135) * $B$8)/$B$5 - $B$6 + 2 * C135</f>
        <v>8.0651818429964521</v>
      </c>
      <c r="C135" s="1">
        <v>7</v>
      </c>
      <c r="D135" s="14">
        <f>'6X6'!$B$5</f>
        <v>0.59166606861201976</v>
      </c>
      <c r="E135" s="14">
        <f>'6X6'!$B$6</f>
        <v>0.54543958581338048</v>
      </c>
      <c r="F135" s="14">
        <f>'6X6'!$B$7</f>
        <v>41.940154538821055</v>
      </c>
    </row>
    <row r="136" spans="1:6" x14ac:dyDescent="0.25">
      <c r="A136" s="1" t="s">
        <v>156</v>
      </c>
      <c r="B136" s="72">
        <f>((1 - D136) * $B$8)/$B$5 - $B$6 + 2 * C136</f>
        <v>6.1027767925067593</v>
      </c>
      <c r="C136" s="1">
        <v>7</v>
      </c>
      <c r="D136" s="14">
        <f>'6X7'!$B$5</f>
        <v>0.60648737396837793</v>
      </c>
      <c r="E136" s="14">
        <f>'6X7'!$B$6</f>
        <v>0.56193877479498677</v>
      </c>
      <c r="F136" s="14">
        <f>'6X7'!$B$7</f>
        <v>41.17196805092253</v>
      </c>
    </row>
    <row r="137" spans="1:6" x14ac:dyDescent="0.25">
      <c r="A137" s="1" t="s">
        <v>86</v>
      </c>
      <c r="B137" s="72">
        <f>((1 - D137) * $B$8)/$B$5 - $B$6 + 2 * C137</f>
        <v>8</v>
      </c>
      <c r="C137" s="1">
        <v>8</v>
      </c>
      <c r="D137" s="14">
        <f>'7X'!$B$5</f>
        <v>0.60726360832677895</v>
      </c>
      <c r="E137" s="14">
        <f>'7X'!$B$6</f>
        <v>0.55439524790923</v>
      </c>
      <c r="F137" s="14">
        <f>'7X'!$B$7</f>
        <v>41.524950859355535</v>
      </c>
    </row>
  </sheetData>
  <sortState ref="A11:G137">
    <sortCondition ref="A11"/>
  </sortState>
  <mergeCells count="1">
    <mergeCell ref="A3:B3"/>
  </mergeCells>
  <pageMargins left="0.75" right="0.75" top="1" bottom="1" header="0.5" footer="0.5"/>
  <pageSetup orientation="portrait" horizontalDpi="0" verticalDpi="0" r:id="rId1"/>
  <headerFooter alignWithMargins="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opLeftCell="A41" workbookViewId="0">
      <selection activeCell="D1" sqref="D1:J6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36</v>
      </c>
      <c r="B2">
        <v>27</v>
      </c>
      <c r="C2">
        <v>71</v>
      </c>
      <c r="D2">
        <v>3.34</v>
      </c>
      <c r="E2">
        <v>11.4</v>
      </c>
      <c r="F2">
        <v>81.5</v>
      </c>
      <c r="G2">
        <v>3243</v>
      </c>
      <c r="H2">
        <v>8.8000000000000007</v>
      </c>
      <c r="I2">
        <v>42.6</v>
      </c>
      <c r="J2">
        <v>21</v>
      </c>
      <c r="K2">
        <v>59</v>
      </c>
      <c r="L2">
        <v>59</v>
      </c>
      <c r="M2">
        <v>921.87</v>
      </c>
    </row>
    <row r="3" spans="1:13" x14ac:dyDescent="0.25">
      <c r="A3">
        <v>35</v>
      </c>
      <c r="B3">
        <v>23</v>
      </c>
      <c r="C3">
        <v>72</v>
      </c>
      <c r="D3">
        <v>3.14</v>
      </c>
      <c r="E3">
        <v>11</v>
      </c>
      <c r="F3">
        <v>78.8</v>
      </c>
      <c r="G3">
        <v>4281</v>
      </c>
      <c r="H3">
        <v>3.5</v>
      </c>
      <c r="I3">
        <v>50.7</v>
      </c>
      <c r="J3">
        <v>8</v>
      </c>
      <c r="K3">
        <v>39</v>
      </c>
      <c r="L3">
        <v>57</v>
      </c>
      <c r="M3">
        <v>997.875</v>
      </c>
    </row>
    <row r="4" spans="1:13" x14ac:dyDescent="0.25">
      <c r="A4">
        <v>44</v>
      </c>
      <c r="B4">
        <v>29</v>
      </c>
      <c r="C4">
        <v>74</v>
      </c>
      <c r="D4">
        <v>3.21</v>
      </c>
      <c r="E4">
        <v>9.8000000000000007</v>
      </c>
      <c r="F4">
        <v>81.599999999999994</v>
      </c>
      <c r="G4">
        <v>4260</v>
      </c>
      <c r="H4">
        <v>0.8</v>
      </c>
      <c r="I4">
        <v>39.4</v>
      </c>
      <c r="J4">
        <v>6</v>
      </c>
      <c r="K4">
        <v>33</v>
      </c>
      <c r="L4">
        <v>54</v>
      </c>
      <c r="M4">
        <v>962.35400000000004</v>
      </c>
    </row>
    <row r="5" spans="1:13" x14ac:dyDescent="0.25">
      <c r="A5">
        <v>47</v>
      </c>
      <c r="B5">
        <v>45</v>
      </c>
      <c r="C5">
        <v>79</v>
      </c>
      <c r="D5">
        <v>3.41</v>
      </c>
      <c r="E5">
        <v>11.1</v>
      </c>
      <c r="F5">
        <v>77.5</v>
      </c>
      <c r="G5">
        <v>3125</v>
      </c>
      <c r="H5">
        <v>27.1</v>
      </c>
      <c r="I5">
        <v>50.2</v>
      </c>
      <c r="J5">
        <v>18</v>
      </c>
      <c r="K5">
        <v>24</v>
      </c>
      <c r="L5">
        <v>56</v>
      </c>
      <c r="M5">
        <v>982.29100000000005</v>
      </c>
    </row>
    <row r="6" spans="1:13" x14ac:dyDescent="0.25">
      <c r="A6">
        <v>43</v>
      </c>
      <c r="B6">
        <v>35</v>
      </c>
      <c r="C6">
        <v>77</v>
      </c>
      <c r="D6">
        <v>3.44</v>
      </c>
      <c r="E6">
        <v>9.6</v>
      </c>
      <c r="F6">
        <v>84.6</v>
      </c>
      <c r="G6">
        <v>6441</v>
      </c>
      <c r="H6">
        <v>24.4</v>
      </c>
      <c r="I6">
        <v>43.7</v>
      </c>
      <c r="J6">
        <v>43</v>
      </c>
      <c r="K6">
        <v>206</v>
      </c>
      <c r="L6">
        <v>55</v>
      </c>
      <c r="M6">
        <v>1071.289</v>
      </c>
    </row>
    <row r="7" spans="1:13" x14ac:dyDescent="0.25">
      <c r="A7">
        <v>53</v>
      </c>
      <c r="B7">
        <v>45</v>
      </c>
      <c r="C7">
        <v>80</v>
      </c>
      <c r="D7">
        <v>3.45</v>
      </c>
      <c r="E7">
        <v>10.199999999999999</v>
      </c>
      <c r="F7">
        <v>66.8</v>
      </c>
      <c r="G7">
        <v>3325</v>
      </c>
      <c r="H7">
        <v>38.5</v>
      </c>
      <c r="I7">
        <v>43.1</v>
      </c>
      <c r="J7">
        <v>30</v>
      </c>
      <c r="K7">
        <v>72</v>
      </c>
      <c r="L7">
        <v>54</v>
      </c>
      <c r="M7">
        <v>1030.3800000000001</v>
      </c>
    </row>
    <row r="8" spans="1:13" x14ac:dyDescent="0.25">
      <c r="A8">
        <v>43</v>
      </c>
      <c r="B8">
        <v>30</v>
      </c>
      <c r="C8">
        <v>74</v>
      </c>
      <c r="D8">
        <v>3.23</v>
      </c>
      <c r="E8">
        <v>12.1</v>
      </c>
      <c r="F8">
        <v>83.9</v>
      </c>
      <c r="G8">
        <v>4679</v>
      </c>
      <c r="H8">
        <v>3.5</v>
      </c>
      <c r="I8">
        <v>49.2</v>
      </c>
      <c r="J8">
        <v>21</v>
      </c>
      <c r="K8">
        <v>62</v>
      </c>
      <c r="L8">
        <v>56</v>
      </c>
      <c r="M8">
        <v>934.7</v>
      </c>
    </row>
    <row r="9" spans="1:13" x14ac:dyDescent="0.25">
      <c r="A9">
        <v>45</v>
      </c>
      <c r="B9">
        <v>30</v>
      </c>
      <c r="C9">
        <v>73</v>
      </c>
      <c r="D9">
        <v>3.29</v>
      </c>
      <c r="E9">
        <v>10.6</v>
      </c>
      <c r="F9">
        <v>86</v>
      </c>
      <c r="G9">
        <v>2140</v>
      </c>
      <c r="H9">
        <v>5.3</v>
      </c>
      <c r="I9">
        <v>40.4</v>
      </c>
      <c r="J9">
        <v>6</v>
      </c>
      <c r="K9">
        <v>4</v>
      </c>
      <c r="L9">
        <v>56</v>
      </c>
      <c r="M9">
        <v>899.529</v>
      </c>
    </row>
    <row r="10" spans="1:13" x14ac:dyDescent="0.25">
      <c r="A10">
        <v>36</v>
      </c>
      <c r="B10">
        <v>24</v>
      </c>
      <c r="C10">
        <v>70</v>
      </c>
      <c r="D10">
        <v>3.31</v>
      </c>
      <c r="E10">
        <v>10.5</v>
      </c>
      <c r="F10">
        <v>83.2</v>
      </c>
      <c r="G10">
        <v>6582</v>
      </c>
      <c r="H10">
        <v>8.1</v>
      </c>
      <c r="I10">
        <v>42.5</v>
      </c>
      <c r="J10">
        <v>18</v>
      </c>
      <c r="K10">
        <v>37</v>
      </c>
      <c r="L10">
        <v>61</v>
      </c>
      <c r="M10">
        <v>1001.902</v>
      </c>
    </row>
    <row r="11" spans="1:13" x14ac:dyDescent="0.25">
      <c r="A11">
        <v>36</v>
      </c>
      <c r="B11">
        <v>27</v>
      </c>
      <c r="C11">
        <v>72</v>
      </c>
      <c r="D11">
        <v>3.36</v>
      </c>
      <c r="E11">
        <v>10.7</v>
      </c>
      <c r="F11">
        <v>79.3</v>
      </c>
      <c r="G11">
        <v>4213</v>
      </c>
      <c r="H11">
        <v>6.7</v>
      </c>
      <c r="I11">
        <v>41</v>
      </c>
      <c r="J11">
        <v>12</v>
      </c>
      <c r="K11">
        <v>20</v>
      </c>
      <c r="L11">
        <v>59</v>
      </c>
      <c r="M11">
        <v>912.34699999999998</v>
      </c>
    </row>
    <row r="12" spans="1:13" x14ac:dyDescent="0.25">
      <c r="A12">
        <v>52</v>
      </c>
      <c r="B12">
        <v>42</v>
      </c>
      <c r="C12">
        <v>79</v>
      </c>
      <c r="D12">
        <v>3.39</v>
      </c>
      <c r="E12">
        <v>9.6</v>
      </c>
      <c r="F12">
        <v>69.2</v>
      </c>
      <c r="G12">
        <v>2302</v>
      </c>
      <c r="H12">
        <v>22.2</v>
      </c>
      <c r="I12">
        <v>41.3</v>
      </c>
      <c r="J12">
        <v>18</v>
      </c>
      <c r="K12">
        <v>27</v>
      </c>
      <c r="L12">
        <v>56</v>
      </c>
      <c r="M12">
        <v>1017.6130000000001</v>
      </c>
    </row>
    <row r="13" spans="1:13" x14ac:dyDescent="0.25">
      <c r="A13">
        <v>33</v>
      </c>
      <c r="B13">
        <v>26</v>
      </c>
      <c r="C13">
        <v>76</v>
      </c>
      <c r="D13">
        <v>3.2</v>
      </c>
      <c r="E13">
        <v>10.9</v>
      </c>
      <c r="F13">
        <v>83.4</v>
      </c>
      <c r="G13">
        <v>6122</v>
      </c>
      <c r="H13">
        <v>16.3</v>
      </c>
      <c r="I13">
        <v>44.9</v>
      </c>
      <c r="J13">
        <v>88</v>
      </c>
      <c r="K13">
        <v>278</v>
      </c>
      <c r="L13">
        <v>58</v>
      </c>
      <c r="M13">
        <v>1024.885</v>
      </c>
    </row>
    <row r="14" spans="1:13" x14ac:dyDescent="0.25">
      <c r="A14">
        <v>40</v>
      </c>
      <c r="B14">
        <v>34</v>
      </c>
      <c r="C14">
        <v>77</v>
      </c>
      <c r="D14">
        <v>3.21</v>
      </c>
      <c r="E14">
        <v>10.199999999999999</v>
      </c>
      <c r="F14">
        <v>77</v>
      </c>
      <c r="G14">
        <v>4101</v>
      </c>
      <c r="H14">
        <v>13</v>
      </c>
      <c r="I14">
        <v>45.7</v>
      </c>
      <c r="J14">
        <v>26</v>
      </c>
      <c r="K14">
        <v>146</v>
      </c>
      <c r="L14">
        <v>57</v>
      </c>
      <c r="M14">
        <v>970.46699999999998</v>
      </c>
    </row>
    <row r="15" spans="1:13" x14ac:dyDescent="0.25">
      <c r="A15">
        <v>35</v>
      </c>
      <c r="B15">
        <v>28</v>
      </c>
      <c r="C15">
        <v>71</v>
      </c>
      <c r="D15">
        <v>3.29</v>
      </c>
      <c r="E15">
        <v>11.1</v>
      </c>
      <c r="F15">
        <v>86.3</v>
      </c>
      <c r="G15">
        <v>3042</v>
      </c>
      <c r="H15">
        <v>14.7</v>
      </c>
      <c r="I15">
        <v>44.6</v>
      </c>
      <c r="J15">
        <v>31</v>
      </c>
      <c r="K15">
        <v>64</v>
      </c>
      <c r="L15">
        <v>60</v>
      </c>
      <c r="M15">
        <v>985.95</v>
      </c>
    </row>
    <row r="16" spans="1:13" x14ac:dyDescent="0.25">
      <c r="A16">
        <v>37</v>
      </c>
      <c r="B16">
        <v>31</v>
      </c>
      <c r="C16">
        <v>75</v>
      </c>
      <c r="D16">
        <v>3.26</v>
      </c>
      <c r="E16">
        <v>11.9</v>
      </c>
      <c r="F16">
        <v>78.400000000000006</v>
      </c>
      <c r="G16">
        <v>4259</v>
      </c>
      <c r="H16">
        <v>13.1</v>
      </c>
      <c r="I16">
        <v>49.6</v>
      </c>
      <c r="J16">
        <v>23</v>
      </c>
      <c r="K16">
        <v>15</v>
      </c>
      <c r="L16">
        <v>58</v>
      </c>
      <c r="M16">
        <v>958.83900000000006</v>
      </c>
    </row>
    <row r="17" spans="1:13" x14ac:dyDescent="0.25">
      <c r="A17">
        <v>35</v>
      </c>
      <c r="B17">
        <v>46</v>
      </c>
      <c r="C17">
        <v>85</v>
      </c>
      <c r="D17">
        <v>3.22</v>
      </c>
      <c r="E17">
        <v>11.8</v>
      </c>
      <c r="F17">
        <v>79.900000000000006</v>
      </c>
      <c r="G17">
        <v>1441</v>
      </c>
      <c r="H17">
        <v>14.8</v>
      </c>
      <c r="I17">
        <v>51.2</v>
      </c>
      <c r="J17">
        <v>1</v>
      </c>
      <c r="K17">
        <v>1</v>
      </c>
      <c r="L17">
        <v>54</v>
      </c>
      <c r="M17">
        <v>860.101</v>
      </c>
    </row>
    <row r="18" spans="1:13" x14ac:dyDescent="0.25">
      <c r="A18">
        <v>36</v>
      </c>
      <c r="B18">
        <v>30</v>
      </c>
      <c r="C18">
        <v>75</v>
      </c>
      <c r="D18">
        <v>3.35</v>
      </c>
      <c r="E18">
        <v>11.4</v>
      </c>
      <c r="F18">
        <v>81.900000000000006</v>
      </c>
      <c r="G18">
        <v>4029</v>
      </c>
      <c r="H18">
        <v>12.4</v>
      </c>
      <c r="I18">
        <v>44</v>
      </c>
      <c r="J18">
        <v>6</v>
      </c>
      <c r="K18">
        <v>16</v>
      </c>
      <c r="L18">
        <v>58</v>
      </c>
      <c r="M18">
        <v>936.23400000000004</v>
      </c>
    </row>
    <row r="19" spans="1:13" x14ac:dyDescent="0.25">
      <c r="A19">
        <v>15</v>
      </c>
      <c r="B19">
        <v>30</v>
      </c>
      <c r="C19">
        <v>73</v>
      </c>
      <c r="D19">
        <v>3.15</v>
      </c>
      <c r="E19">
        <v>12.2</v>
      </c>
      <c r="F19">
        <v>84.2</v>
      </c>
      <c r="G19">
        <v>4824</v>
      </c>
      <c r="H19">
        <v>4.7</v>
      </c>
      <c r="I19">
        <v>53.1</v>
      </c>
      <c r="J19">
        <v>17</v>
      </c>
      <c r="K19">
        <v>28</v>
      </c>
      <c r="L19">
        <v>38</v>
      </c>
      <c r="M19">
        <v>871.76599999999996</v>
      </c>
    </row>
    <row r="20" spans="1:13" x14ac:dyDescent="0.25">
      <c r="A20">
        <v>31</v>
      </c>
      <c r="B20">
        <v>27</v>
      </c>
      <c r="C20">
        <v>74</v>
      </c>
      <c r="D20">
        <v>3.44</v>
      </c>
      <c r="E20">
        <v>10.8</v>
      </c>
      <c r="F20">
        <v>87</v>
      </c>
      <c r="G20">
        <v>4834</v>
      </c>
      <c r="H20">
        <v>15.8</v>
      </c>
      <c r="I20">
        <v>43.5</v>
      </c>
      <c r="J20">
        <v>52</v>
      </c>
      <c r="K20">
        <v>124</v>
      </c>
      <c r="L20">
        <v>59</v>
      </c>
      <c r="M20">
        <v>959.221</v>
      </c>
    </row>
    <row r="21" spans="1:13" x14ac:dyDescent="0.25">
      <c r="A21">
        <v>30</v>
      </c>
      <c r="B21">
        <v>24</v>
      </c>
      <c r="C21">
        <v>72</v>
      </c>
      <c r="D21">
        <v>3.53</v>
      </c>
      <c r="E21">
        <v>10.8</v>
      </c>
      <c r="F21">
        <v>79.5</v>
      </c>
      <c r="G21">
        <v>3694</v>
      </c>
      <c r="H21">
        <v>13.1</v>
      </c>
      <c r="I21">
        <v>33.799999999999997</v>
      </c>
      <c r="J21">
        <v>11</v>
      </c>
      <c r="K21">
        <v>11</v>
      </c>
      <c r="L21">
        <v>61</v>
      </c>
      <c r="M21">
        <v>941.18100000000004</v>
      </c>
    </row>
    <row r="22" spans="1:13" x14ac:dyDescent="0.25">
      <c r="A22">
        <v>31</v>
      </c>
      <c r="B22">
        <v>45</v>
      </c>
      <c r="C22">
        <v>85</v>
      </c>
      <c r="D22">
        <v>3.22</v>
      </c>
      <c r="E22">
        <v>11.4</v>
      </c>
      <c r="F22">
        <v>80.7</v>
      </c>
      <c r="G22">
        <v>1844</v>
      </c>
      <c r="H22">
        <v>11.5</v>
      </c>
      <c r="I22">
        <v>48.1</v>
      </c>
      <c r="J22">
        <v>1</v>
      </c>
      <c r="K22">
        <v>1</v>
      </c>
      <c r="L22">
        <v>53</v>
      </c>
      <c r="M22">
        <v>891.70799999999997</v>
      </c>
    </row>
    <row r="23" spans="1:13" x14ac:dyDescent="0.25">
      <c r="A23">
        <v>31</v>
      </c>
      <c r="B23">
        <v>24</v>
      </c>
      <c r="C23">
        <v>72</v>
      </c>
      <c r="D23">
        <v>3.37</v>
      </c>
      <c r="E23">
        <v>10.9</v>
      </c>
      <c r="F23">
        <v>82.8</v>
      </c>
      <c r="G23">
        <v>3226</v>
      </c>
      <c r="H23">
        <v>5.0999999999999996</v>
      </c>
      <c r="I23">
        <v>45.2</v>
      </c>
      <c r="J23">
        <v>5</v>
      </c>
      <c r="K23">
        <v>10</v>
      </c>
      <c r="L23">
        <v>61</v>
      </c>
      <c r="M23">
        <v>871.33799999999997</v>
      </c>
    </row>
    <row r="24" spans="1:13" x14ac:dyDescent="0.25">
      <c r="A24">
        <v>42</v>
      </c>
      <c r="B24">
        <v>40</v>
      </c>
      <c r="C24">
        <v>77</v>
      </c>
      <c r="D24">
        <v>3.45</v>
      </c>
      <c r="E24">
        <v>10.4</v>
      </c>
      <c r="F24">
        <v>71.8</v>
      </c>
      <c r="G24">
        <v>2269</v>
      </c>
      <c r="H24">
        <v>22.7</v>
      </c>
      <c r="I24">
        <v>41.4</v>
      </c>
      <c r="J24">
        <v>8</v>
      </c>
      <c r="K24">
        <v>5</v>
      </c>
      <c r="L24">
        <v>53</v>
      </c>
      <c r="M24">
        <v>971.12199999999996</v>
      </c>
    </row>
    <row r="25" spans="1:13" x14ac:dyDescent="0.25">
      <c r="A25">
        <v>43</v>
      </c>
      <c r="B25">
        <v>27</v>
      </c>
      <c r="C25">
        <v>72</v>
      </c>
      <c r="D25">
        <v>3.25</v>
      </c>
      <c r="E25">
        <v>11.5</v>
      </c>
      <c r="F25">
        <v>87.1</v>
      </c>
      <c r="G25">
        <v>2909</v>
      </c>
      <c r="H25">
        <v>7.2</v>
      </c>
      <c r="I25">
        <v>51.6</v>
      </c>
      <c r="J25">
        <v>7</v>
      </c>
      <c r="K25">
        <v>10</v>
      </c>
      <c r="L25">
        <v>56</v>
      </c>
      <c r="M25">
        <v>887.46600000000001</v>
      </c>
    </row>
    <row r="26" spans="1:13" x14ac:dyDescent="0.25">
      <c r="A26">
        <v>46</v>
      </c>
      <c r="B26">
        <v>55</v>
      </c>
      <c r="C26">
        <v>84</v>
      </c>
      <c r="D26">
        <v>3.35</v>
      </c>
      <c r="E26">
        <v>11.4</v>
      </c>
      <c r="F26">
        <v>79.7</v>
      </c>
      <c r="G26">
        <v>2647</v>
      </c>
      <c r="H26">
        <v>21</v>
      </c>
      <c r="I26">
        <v>46.9</v>
      </c>
      <c r="J26">
        <v>6</v>
      </c>
      <c r="K26">
        <v>1</v>
      </c>
      <c r="L26">
        <v>59</v>
      </c>
      <c r="M26">
        <v>952.529</v>
      </c>
    </row>
    <row r="27" spans="1:13" x14ac:dyDescent="0.25">
      <c r="A27">
        <v>39</v>
      </c>
      <c r="B27">
        <v>29</v>
      </c>
      <c r="C27">
        <v>75</v>
      </c>
      <c r="D27">
        <v>3.23</v>
      </c>
      <c r="E27">
        <v>11.4</v>
      </c>
      <c r="F27">
        <v>78.599999999999994</v>
      </c>
      <c r="G27">
        <v>4412</v>
      </c>
      <c r="H27">
        <v>15.6</v>
      </c>
      <c r="I27">
        <v>46.6</v>
      </c>
      <c r="J27">
        <v>13</v>
      </c>
      <c r="K27">
        <v>33</v>
      </c>
      <c r="L27">
        <v>60</v>
      </c>
      <c r="M27">
        <v>968.66499999999996</v>
      </c>
    </row>
    <row r="28" spans="1:13" x14ac:dyDescent="0.25">
      <c r="A28">
        <v>35</v>
      </c>
      <c r="B28">
        <v>31</v>
      </c>
      <c r="C28">
        <v>81</v>
      </c>
      <c r="D28">
        <v>3.1</v>
      </c>
      <c r="E28">
        <v>12</v>
      </c>
      <c r="F28">
        <v>78.3</v>
      </c>
      <c r="G28">
        <v>3262</v>
      </c>
      <c r="H28">
        <v>12.6</v>
      </c>
      <c r="I28">
        <v>48.6</v>
      </c>
      <c r="J28">
        <v>7</v>
      </c>
      <c r="K28">
        <v>4</v>
      </c>
      <c r="L28">
        <v>55</v>
      </c>
      <c r="M28">
        <v>919.72900000000004</v>
      </c>
    </row>
    <row r="29" spans="1:13" x14ac:dyDescent="0.25">
      <c r="A29">
        <v>43</v>
      </c>
      <c r="B29">
        <v>32</v>
      </c>
      <c r="C29">
        <v>74</v>
      </c>
      <c r="D29">
        <v>3.38</v>
      </c>
      <c r="E29">
        <v>9.5</v>
      </c>
      <c r="F29">
        <v>79.2</v>
      </c>
      <c r="G29">
        <v>3214</v>
      </c>
      <c r="H29">
        <v>2.9</v>
      </c>
      <c r="I29">
        <v>43.7</v>
      </c>
      <c r="J29">
        <v>11</v>
      </c>
      <c r="K29">
        <v>32</v>
      </c>
      <c r="L29">
        <v>54</v>
      </c>
      <c r="M29">
        <v>844.053</v>
      </c>
    </row>
    <row r="30" spans="1:13" x14ac:dyDescent="0.25">
      <c r="A30">
        <v>11</v>
      </c>
      <c r="B30">
        <v>53</v>
      </c>
      <c r="C30">
        <v>68</v>
      </c>
      <c r="D30">
        <v>2.99</v>
      </c>
      <c r="E30">
        <v>12.1</v>
      </c>
      <c r="F30">
        <v>90.6</v>
      </c>
      <c r="G30">
        <v>4700</v>
      </c>
      <c r="H30">
        <v>7.8</v>
      </c>
      <c r="I30">
        <v>48.9</v>
      </c>
      <c r="J30">
        <v>648</v>
      </c>
      <c r="K30">
        <v>130</v>
      </c>
      <c r="L30">
        <v>47</v>
      </c>
      <c r="M30">
        <v>861.83299999999997</v>
      </c>
    </row>
    <row r="31" spans="1:13" x14ac:dyDescent="0.25">
      <c r="A31">
        <v>30</v>
      </c>
      <c r="B31">
        <v>35</v>
      </c>
      <c r="C31">
        <v>71</v>
      </c>
      <c r="D31">
        <v>3.37</v>
      </c>
      <c r="E31">
        <v>9.9</v>
      </c>
      <c r="F31">
        <v>77.400000000000006</v>
      </c>
      <c r="G31">
        <v>4474</v>
      </c>
      <c r="H31">
        <v>13.1</v>
      </c>
      <c r="I31">
        <v>42.6</v>
      </c>
      <c r="J31">
        <v>38</v>
      </c>
      <c r="K31">
        <v>193</v>
      </c>
      <c r="L31">
        <v>57</v>
      </c>
      <c r="M31">
        <v>989.26499999999999</v>
      </c>
    </row>
    <row r="32" spans="1:13" x14ac:dyDescent="0.25">
      <c r="A32">
        <v>50</v>
      </c>
      <c r="B32">
        <v>42</v>
      </c>
      <c r="C32">
        <v>82</v>
      </c>
      <c r="D32">
        <v>3.49</v>
      </c>
      <c r="E32">
        <v>10.4</v>
      </c>
      <c r="F32">
        <v>72.5</v>
      </c>
      <c r="G32">
        <v>3497</v>
      </c>
      <c r="H32">
        <v>36.700000000000003</v>
      </c>
      <c r="I32">
        <v>43.3</v>
      </c>
      <c r="J32">
        <v>15</v>
      </c>
      <c r="K32">
        <v>34</v>
      </c>
      <c r="L32">
        <v>59</v>
      </c>
      <c r="M32">
        <v>1006.49</v>
      </c>
    </row>
    <row r="33" spans="1:13" x14ac:dyDescent="0.25">
      <c r="A33">
        <v>60</v>
      </c>
      <c r="B33">
        <v>67</v>
      </c>
      <c r="C33">
        <v>82</v>
      </c>
      <c r="D33">
        <v>2.98</v>
      </c>
      <c r="E33">
        <v>11.5</v>
      </c>
      <c r="F33">
        <v>88.6</v>
      </c>
      <c r="G33">
        <v>4657</v>
      </c>
      <c r="H33">
        <v>13.5</v>
      </c>
      <c r="I33">
        <v>47.3</v>
      </c>
      <c r="J33">
        <v>3</v>
      </c>
      <c r="K33">
        <v>1</v>
      </c>
      <c r="L33">
        <v>60</v>
      </c>
      <c r="M33">
        <v>861.43899999999996</v>
      </c>
    </row>
    <row r="34" spans="1:13" x14ac:dyDescent="0.25">
      <c r="A34">
        <v>30</v>
      </c>
      <c r="B34">
        <v>20</v>
      </c>
      <c r="C34">
        <v>69</v>
      </c>
      <c r="D34">
        <v>3.26</v>
      </c>
      <c r="E34">
        <v>11.1</v>
      </c>
      <c r="F34">
        <v>85.4</v>
      </c>
      <c r="G34">
        <v>2934</v>
      </c>
      <c r="H34">
        <v>5.8</v>
      </c>
      <c r="I34">
        <v>44</v>
      </c>
      <c r="J34">
        <v>33</v>
      </c>
      <c r="K34">
        <v>125</v>
      </c>
      <c r="L34">
        <v>64</v>
      </c>
      <c r="M34">
        <v>929.15</v>
      </c>
    </row>
    <row r="35" spans="1:13" x14ac:dyDescent="0.25">
      <c r="A35">
        <v>25</v>
      </c>
      <c r="B35">
        <v>12</v>
      </c>
      <c r="C35">
        <v>73</v>
      </c>
      <c r="D35">
        <v>3.28</v>
      </c>
      <c r="E35">
        <v>12.1</v>
      </c>
      <c r="F35">
        <v>83.1</v>
      </c>
      <c r="G35">
        <v>2095</v>
      </c>
      <c r="H35">
        <v>2</v>
      </c>
      <c r="I35">
        <v>51.9</v>
      </c>
      <c r="J35">
        <v>20</v>
      </c>
      <c r="K35">
        <v>26</v>
      </c>
      <c r="L35">
        <v>58</v>
      </c>
      <c r="M35">
        <v>857.62199999999996</v>
      </c>
    </row>
    <row r="36" spans="1:13" x14ac:dyDescent="0.25">
      <c r="A36">
        <v>45</v>
      </c>
      <c r="B36">
        <v>40</v>
      </c>
      <c r="C36">
        <v>80</v>
      </c>
      <c r="D36">
        <v>3.32</v>
      </c>
      <c r="E36">
        <v>10.1</v>
      </c>
      <c r="F36">
        <v>70.3</v>
      </c>
      <c r="G36">
        <v>2682</v>
      </c>
      <c r="H36">
        <v>21</v>
      </c>
      <c r="I36">
        <v>46.1</v>
      </c>
      <c r="J36">
        <v>17</v>
      </c>
      <c r="K36">
        <v>78</v>
      </c>
      <c r="L36">
        <v>56</v>
      </c>
      <c r="M36">
        <v>961.00900000000001</v>
      </c>
    </row>
    <row r="37" spans="1:13" x14ac:dyDescent="0.25">
      <c r="A37">
        <v>46</v>
      </c>
      <c r="B37">
        <v>30</v>
      </c>
      <c r="C37">
        <v>72</v>
      </c>
      <c r="D37">
        <v>3.16</v>
      </c>
      <c r="E37">
        <v>11.3</v>
      </c>
      <c r="F37">
        <v>83.2</v>
      </c>
      <c r="G37">
        <v>3327</v>
      </c>
      <c r="H37">
        <v>8.8000000000000007</v>
      </c>
      <c r="I37">
        <v>45.3</v>
      </c>
      <c r="J37">
        <v>4</v>
      </c>
      <c r="K37">
        <v>8</v>
      </c>
      <c r="L37">
        <v>58</v>
      </c>
      <c r="M37">
        <v>923.23400000000004</v>
      </c>
    </row>
    <row r="38" spans="1:13" x14ac:dyDescent="0.25">
      <c r="A38">
        <v>54</v>
      </c>
      <c r="B38">
        <v>54</v>
      </c>
      <c r="C38">
        <v>81</v>
      </c>
      <c r="D38">
        <v>3.36</v>
      </c>
      <c r="E38">
        <v>9.6999999999999993</v>
      </c>
      <c r="F38">
        <v>72.8</v>
      </c>
      <c r="G38">
        <v>3172</v>
      </c>
      <c r="H38">
        <v>31.4</v>
      </c>
      <c r="I38">
        <v>45.5</v>
      </c>
      <c r="J38">
        <v>20</v>
      </c>
      <c r="K38">
        <v>1</v>
      </c>
      <c r="L38">
        <v>62</v>
      </c>
      <c r="M38">
        <v>1113.1559999999999</v>
      </c>
    </row>
    <row r="39" spans="1:13" x14ac:dyDescent="0.25">
      <c r="A39">
        <v>42</v>
      </c>
      <c r="B39">
        <v>33</v>
      </c>
      <c r="C39">
        <v>77</v>
      </c>
      <c r="D39">
        <v>3.03</v>
      </c>
      <c r="E39">
        <v>10.7</v>
      </c>
      <c r="F39">
        <v>83.5</v>
      </c>
      <c r="G39">
        <v>7462</v>
      </c>
      <c r="H39">
        <v>11.3</v>
      </c>
      <c r="I39">
        <v>48.7</v>
      </c>
      <c r="J39">
        <v>41</v>
      </c>
      <c r="K39">
        <v>108</v>
      </c>
      <c r="L39">
        <v>58</v>
      </c>
      <c r="M39">
        <v>994.64800000000002</v>
      </c>
    </row>
    <row r="40" spans="1:13" x14ac:dyDescent="0.25">
      <c r="A40">
        <v>42</v>
      </c>
      <c r="B40">
        <v>32</v>
      </c>
      <c r="C40">
        <v>76</v>
      </c>
      <c r="D40">
        <v>3.32</v>
      </c>
      <c r="E40">
        <v>10.5</v>
      </c>
      <c r="F40">
        <v>87.5</v>
      </c>
      <c r="G40">
        <v>6092</v>
      </c>
      <c r="H40">
        <v>17.5</v>
      </c>
      <c r="I40">
        <v>45.3</v>
      </c>
      <c r="J40">
        <v>29</v>
      </c>
      <c r="K40">
        <v>161</v>
      </c>
      <c r="L40">
        <v>54</v>
      </c>
      <c r="M40">
        <v>1015.023</v>
      </c>
    </row>
    <row r="41" spans="1:13" x14ac:dyDescent="0.25">
      <c r="A41">
        <v>36</v>
      </c>
      <c r="B41">
        <v>29</v>
      </c>
      <c r="C41">
        <v>72</v>
      </c>
      <c r="D41">
        <v>3.32</v>
      </c>
      <c r="E41">
        <v>10.6</v>
      </c>
      <c r="F41">
        <v>77.599999999999994</v>
      </c>
      <c r="G41">
        <v>3437</v>
      </c>
      <c r="H41">
        <v>8.1</v>
      </c>
      <c r="I41">
        <v>45.5</v>
      </c>
      <c r="J41">
        <v>45</v>
      </c>
      <c r="K41">
        <v>263</v>
      </c>
      <c r="L41">
        <v>56</v>
      </c>
      <c r="M41">
        <v>991.29</v>
      </c>
    </row>
    <row r="42" spans="1:13" x14ac:dyDescent="0.25">
      <c r="A42">
        <v>37</v>
      </c>
      <c r="B42">
        <v>38</v>
      </c>
      <c r="C42">
        <v>67</v>
      </c>
      <c r="D42">
        <v>2.99</v>
      </c>
      <c r="E42">
        <v>12</v>
      </c>
      <c r="F42">
        <v>81.5</v>
      </c>
      <c r="G42">
        <v>3387</v>
      </c>
      <c r="H42">
        <v>3.6</v>
      </c>
      <c r="I42">
        <v>50.3</v>
      </c>
      <c r="J42">
        <v>56</v>
      </c>
      <c r="K42">
        <v>44</v>
      </c>
      <c r="L42">
        <v>73</v>
      </c>
      <c r="M42">
        <v>893.99099999999999</v>
      </c>
    </row>
    <row r="43" spans="1:13" x14ac:dyDescent="0.25">
      <c r="A43">
        <v>42</v>
      </c>
      <c r="B43">
        <v>29</v>
      </c>
      <c r="C43">
        <v>72</v>
      </c>
      <c r="D43">
        <v>3.19</v>
      </c>
      <c r="E43">
        <v>10.1</v>
      </c>
      <c r="F43">
        <v>79.5</v>
      </c>
      <c r="G43">
        <v>3508</v>
      </c>
      <c r="H43">
        <v>2.2000000000000002</v>
      </c>
      <c r="I43">
        <v>38.799999999999997</v>
      </c>
      <c r="J43">
        <v>6</v>
      </c>
      <c r="K43">
        <v>18</v>
      </c>
      <c r="L43">
        <v>56</v>
      </c>
      <c r="M43">
        <v>938.5</v>
      </c>
    </row>
    <row r="44" spans="1:13" x14ac:dyDescent="0.25">
      <c r="A44">
        <v>41</v>
      </c>
      <c r="B44">
        <v>33</v>
      </c>
      <c r="C44">
        <v>77</v>
      </c>
      <c r="D44">
        <v>3.08</v>
      </c>
      <c r="E44">
        <v>9.6</v>
      </c>
      <c r="F44">
        <v>79.900000000000006</v>
      </c>
      <c r="G44">
        <v>4843</v>
      </c>
      <c r="H44">
        <v>2.7</v>
      </c>
      <c r="I44">
        <v>38.6</v>
      </c>
      <c r="J44">
        <v>11</v>
      </c>
      <c r="K44">
        <v>89</v>
      </c>
      <c r="L44">
        <v>54</v>
      </c>
      <c r="M44">
        <v>946.18499999999995</v>
      </c>
    </row>
    <row r="45" spans="1:13" x14ac:dyDescent="0.25">
      <c r="A45">
        <v>44</v>
      </c>
      <c r="B45">
        <v>39</v>
      </c>
      <c r="C45">
        <v>78</v>
      </c>
      <c r="D45">
        <v>3.32</v>
      </c>
      <c r="E45">
        <v>11</v>
      </c>
      <c r="F45">
        <v>79.900000000000006</v>
      </c>
      <c r="G45">
        <v>3768</v>
      </c>
      <c r="H45">
        <v>28.6</v>
      </c>
      <c r="I45">
        <v>49.5</v>
      </c>
      <c r="J45">
        <v>12</v>
      </c>
      <c r="K45">
        <v>48</v>
      </c>
      <c r="L45">
        <v>53</v>
      </c>
      <c r="M45">
        <v>1025.502</v>
      </c>
    </row>
    <row r="46" spans="1:13" x14ac:dyDescent="0.25">
      <c r="A46">
        <v>32</v>
      </c>
      <c r="B46">
        <v>25</v>
      </c>
      <c r="C46">
        <v>72</v>
      </c>
      <c r="D46">
        <v>3.21</v>
      </c>
      <c r="E46">
        <v>11.1</v>
      </c>
      <c r="F46">
        <v>82.5</v>
      </c>
      <c r="G46">
        <v>4355</v>
      </c>
      <c r="H46">
        <v>5</v>
      </c>
      <c r="I46">
        <v>46.4</v>
      </c>
      <c r="J46">
        <v>7</v>
      </c>
      <c r="K46">
        <v>18</v>
      </c>
      <c r="L46">
        <v>60</v>
      </c>
      <c r="M46">
        <v>874.28099999999995</v>
      </c>
    </row>
    <row r="47" spans="1:13" x14ac:dyDescent="0.25">
      <c r="A47">
        <v>34</v>
      </c>
      <c r="B47">
        <v>32</v>
      </c>
      <c r="C47">
        <v>79</v>
      </c>
      <c r="D47">
        <v>3.23</v>
      </c>
      <c r="E47">
        <v>9.6999999999999993</v>
      </c>
      <c r="F47">
        <v>76.8</v>
      </c>
      <c r="G47">
        <v>5160</v>
      </c>
      <c r="H47">
        <v>17.2</v>
      </c>
      <c r="I47">
        <v>45.1</v>
      </c>
      <c r="J47">
        <v>31</v>
      </c>
      <c r="K47">
        <v>68</v>
      </c>
      <c r="L47">
        <v>57</v>
      </c>
      <c r="M47">
        <v>953.56</v>
      </c>
    </row>
    <row r="48" spans="1:13" x14ac:dyDescent="0.25">
      <c r="A48">
        <v>10</v>
      </c>
      <c r="B48">
        <v>55</v>
      </c>
      <c r="C48">
        <v>70</v>
      </c>
      <c r="D48">
        <v>3.11</v>
      </c>
      <c r="E48">
        <v>12.1</v>
      </c>
      <c r="F48">
        <v>88.9</v>
      </c>
      <c r="G48">
        <v>3033</v>
      </c>
      <c r="H48">
        <v>5.9</v>
      </c>
      <c r="I48">
        <v>51</v>
      </c>
      <c r="J48">
        <v>144</v>
      </c>
      <c r="K48">
        <v>20</v>
      </c>
      <c r="L48">
        <v>61</v>
      </c>
      <c r="M48">
        <v>839.70899999999995</v>
      </c>
    </row>
    <row r="49" spans="1:13" x14ac:dyDescent="0.25">
      <c r="A49">
        <v>18</v>
      </c>
      <c r="B49">
        <v>48</v>
      </c>
      <c r="C49">
        <v>63</v>
      </c>
      <c r="D49">
        <v>2.92</v>
      </c>
      <c r="E49">
        <v>12.2</v>
      </c>
      <c r="F49">
        <v>87.7</v>
      </c>
      <c r="G49">
        <v>4253</v>
      </c>
      <c r="H49">
        <v>13.7</v>
      </c>
      <c r="I49">
        <v>51.2</v>
      </c>
      <c r="J49">
        <v>311</v>
      </c>
      <c r="K49">
        <v>86</v>
      </c>
      <c r="L49">
        <v>71</v>
      </c>
      <c r="M49">
        <v>911.70100000000002</v>
      </c>
    </row>
    <row r="50" spans="1:13" x14ac:dyDescent="0.25">
      <c r="A50">
        <v>13</v>
      </c>
      <c r="B50">
        <v>49</v>
      </c>
      <c r="C50">
        <v>68</v>
      </c>
      <c r="D50">
        <v>3.36</v>
      </c>
      <c r="E50">
        <v>12.2</v>
      </c>
      <c r="F50">
        <v>90.7</v>
      </c>
      <c r="G50">
        <v>2702</v>
      </c>
      <c r="H50">
        <v>3</v>
      </c>
      <c r="I50">
        <v>51.9</v>
      </c>
      <c r="J50">
        <v>105</v>
      </c>
      <c r="K50">
        <v>3</v>
      </c>
      <c r="L50">
        <v>71</v>
      </c>
      <c r="M50">
        <v>790.73299999999995</v>
      </c>
    </row>
    <row r="51" spans="1:13" x14ac:dyDescent="0.25">
      <c r="A51">
        <v>35</v>
      </c>
      <c r="B51">
        <v>40</v>
      </c>
      <c r="C51">
        <v>64</v>
      </c>
      <c r="D51">
        <v>3.02</v>
      </c>
      <c r="E51">
        <v>12.2</v>
      </c>
      <c r="F51">
        <v>82.5</v>
      </c>
      <c r="G51">
        <v>3626</v>
      </c>
      <c r="H51">
        <v>5.7</v>
      </c>
      <c r="I51">
        <v>54.3</v>
      </c>
      <c r="J51">
        <v>20</v>
      </c>
      <c r="K51">
        <v>20</v>
      </c>
      <c r="L51">
        <v>72</v>
      </c>
      <c r="M51">
        <v>899.26400000000001</v>
      </c>
    </row>
    <row r="52" spans="1:13" x14ac:dyDescent="0.25">
      <c r="A52">
        <v>45</v>
      </c>
      <c r="B52">
        <v>28</v>
      </c>
      <c r="C52">
        <v>74</v>
      </c>
      <c r="D52">
        <v>3.21</v>
      </c>
      <c r="E52">
        <v>11.1</v>
      </c>
      <c r="F52">
        <v>82.6</v>
      </c>
      <c r="G52">
        <v>1883</v>
      </c>
      <c r="H52">
        <v>3.4</v>
      </c>
      <c r="I52">
        <v>41.9</v>
      </c>
      <c r="J52">
        <v>5</v>
      </c>
      <c r="K52">
        <v>20</v>
      </c>
      <c r="L52">
        <v>56</v>
      </c>
      <c r="M52">
        <v>904.15499999999997</v>
      </c>
    </row>
    <row r="53" spans="1:13" x14ac:dyDescent="0.25">
      <c r="A53">
        <v>38</v>
      </c>
      <c r="B53">
        <v>24</v>
      </c>
      <c r="C53">
        <v>72</v>
      </c>
      <c r="D53">
        <v>3.34</v>
      </c>
      <c r="E53">
        <v>11.4</v>
      </c>
      <c r="F53">
        <v>78</v>
      </c>
      <c r="G53">
        <v>4923</v>
      </c>
      <c r="H53">
        <v>3.8</v>
      </c>
      <c r="I53">
        <v>50.5</v>
      </c>
      <c r="J53">
        <v>8</v>
      </c>
      <c r="K53">
        <v>25</v>
      </c>
      <c r="L53">
        <v>61</v>
      </c>
      <c r="M53">
        <v>950.67200000000003</v>
      </c>
    </row>
    <row r="54" spans="1:13" x14ac:dyDescent="0.25">
      <c r="A54">
        <v>31</v>
      </c>
      <c r="B54">
        <v>26</v>
      </c>
      <c r="C54">
        <v>73</v>
      </c>
      <c r="D54">
        <v>3.22</v>
      </c>
      <c r="E54">
        <v>10.7</v>
      </c>
      <c r="F54">
        <v>81.3</v>
      </c>
      <c r="G54">
        <v>3249</v>
      </c>
      <c r="H54">
        <v>9.5</v>
      </c>
      <c r="I54">
        <v>43.9</v>
      </c>
      <c r="J54">
        <v>11</v>
      </c>
      <c r="K54">
        <v>25</v>
      </c>
      <c r="L54">
        <v>59</v>
      </c>
      <c r="M54">
        <v>972.46400000000006</v>
      </c>
    </row>
    <row r="55" spans="1:13" x14ac:dyDescent="0.25">
      <c r="A55">
        <v>40</v>
      </c>
      <c r="B55">
        <v>23</v>
      </c>
      <c r="C55">
        <v>71</v>
      </c>
      <c r="D55">
        <v>3.28</v>
      </c>
      <c r="E55">
        <v>10.3</v>
      </c>
      <c r="F55">
        <v>73.8</v>
      </c>
      <c r="G55">
        <v>1671</v>
      </c>
      <c r="H55">
        <v>2.5</v>
      </c>
      <c r="I55">
        <v>47.4</v>
      </c>
      <c r="J55">
        <v>5</v>
      </c>
      <c r="K55">
        <v>11</v>
      </c>
      <c r="L55">
        <v>60</v>
      </c>
      <c r="M55">
        <v>912.202</v>
      </c>
    </row>
    <row r="56" spans="1:13" x14ac:dyDescent="0.25">
      <c r="A56">
        <v>41</v>
      </c>
      <c r="B56">
        <v>37</v>
      </c>
      <c r="C56">
        <v>78</v>
      </c>
      <c r="D56">
        <v>3.25</v>
      </c>
      <c r="E56">
        <v>12.3</v>
      </c>
      <c r="F56">
        <v>89.5</v>
      </c>
      <c r="G56">
        <v>5308</v>
      </c>
      <c r="H56">
        <v>25.9</v>
      </c>
      <c r="I56">
        <v>59.7</v>
      </c>
      <c r="J56">
        <v>65</v>
      </c>
      <c r="K56">
        <v>102</v>
      </c>
      <c r="L56">
        <v>52</v>
      </c>
      <c r="M56">
        <v>967.803</v>
      </c>
    </row>
    <row r="57" spans="1:13" x14ac:dyDescent="0.25">
      <c r="A57">
        <v>28</v>
      </c>
      <c r="B57">
        <v>32</v>
      </c>
      <c r="C57">
        <v>81</v>
      </c>
      <c r="D57">
        <v>3.27</v>
      </c>
      <c r="E57">
        <v>12.1</v>
      </c>
      <c r="F57">
        <v>81</v>
      </c>
      <c r="G57">
        <v>3665</v>
      </c>
      <c r="H57">
        <v>7.5</v>
      </c>
      <c r="I57">
        <v>51.6</v>
      </c>
      <c r="J57">
        <v>4</v>
      </c>
      <c r="K57">
        <v>1</v>
      </c>
      <c r="L57">
        <v>54</v>
      </c>
      <c r="M57">
        <v>823.76400000000001</v>
      </c>
    </row>
    <row r="58" spans="1:13" x14ac:dyDescent="0.25">
      <c r="A58">
        <v>45</v>
      </c>
      <c r="B58">
        <v>33</v>
      </c>
      <c r="C58">
        <v>76</v>
      </c>
      <c r="D58">
        <v>3.39</v>
      </c>
      <c r="E58">
        <v>11.3</v>
      </c>
      <c r="F58">
        <v>82.2</v>
      </c>
      <c r="G58">
        <v>3152</v>
      </c>
      <c r="H58">
        <v>12.1</v>
      </c>
      <c r="I58">
        <v>47.3</v>
      </c>
      <c r="J58">
        <v>14</v>
      </c>
      <c r="K58">
        <v>42</v>
      </c>
      <c r="L58">
        <v>56</v>
      </c>
      <c r="M58">
        <v>1003.502</v>
      </c>
    </row>
    <row r="59" spans="1:13" x14ac:dyDescent="0.25">
      <c r="A59">
        <v>45</v>
      </c>
      <c r="B59">
        <v>24</v>
      </c>
      <c r="C59">
        <v>70</v>
      </c>
      <c r="D59">
        <v>3.25</v>
      </c>
      <c r="E59">
        <v>11.1</v>
      </c>
      <c r="F59">
        <v>79.8</v>
      </c>
      <c r="G59">
        <v>3678</v>
      </c>
      <c r="H59">
        <v>1</v>
      </c>
      <c r="I59">
        <v>44.8</v>
      </c>
      <c r="J59">
        <v>7</v>
      </c>
      <c r="K59">
        <v>8</v>
      </c>
      <c r="L59">
        <v>56</v>
      </c>
      <c r="M59">
        <v>895.69600000000003</v>
      </c>
    </row>
    <row r="60" spans="1:13" x14ac:dyDescent="0.25">
      <c r="A60">
        <v>42</v>
      </c>
      <c r="B60">
        <v>33</v>
      </c>
      <c r="C60">
        <v>76</v>
      </c>
      <c r="D60">
        <v>3.22</v>
      </c>
      <c r="E60">
        <v>9</v>
      </c>
      <c r="F60">
        <v>76.2</v>
      </c>
      <c r="G60">
        <v>9699</v>
      </c>
      <c r="H60">
        <v>4.8</v>
      </c>
      <c r="I60">
        <v>42.2</v>
      </c>
      <c r="J60">
        <v>8</v>
      </c>
      <c r="K60">
        <v>49</v>
      </c>
      <c r="L60">
        <v>54</v>
      </c>
      <c r="M60">
        <v>911.81700000000001</v>
      </c>
    </row>
    <row r="61" spans="1:13" x14ac:dyDescent="0.25">
      <c r="A61">
        <v>38</v>
      </c>
      <c r="B61">
        <v>28</v>
      </c>
      <c r="C61">
        <v>72</v>
      </c>
      <c r="D61">
        <v>3.48</v>
      </c>
      <c r="E61">
        <v>10.7</v>
      </c>
      <c r="F61">
        <v>79.8</v>
      </c>
      <c r="G61">
        <v>3451</v>
      </c>
      <c r="H61">
        <v>11.7</v>
      </c>
      <c r="I61">
        <v>37.5</v>
      </c>
      <c r="J61">
        <v>14</v>
      </c>
      <c r="K61">
        <v>39</v>
      </c>
      <c r="L61">
        <v>58</v>
      </c>
      <c r="M61">
        <v>954.44200000000001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131</vt:i4>
      </vt:variant>
    </vt:vector>
  </HeadingPairs>
  <TitlesOfParts>
    <vt:vector size="131" baseType="lpstr">
      <vt:lpstr>X7</vt:lpstr>
      <vt:lpstr>2X21</vt:lpstr>
      <vt:lpstr>X6</vt:lpstr>
      <vt:lpstr>2X20</vt:lpstr>
      <vt:lpstr>3X35</vt:lpstr>
      <vt:lpstr>2X19</vt:lpstr>
      <vt:lpstr>X5</vt:lpstr>
      <vt:lpstr>2X18</vt:lpstr>
      <vt:lpstr>3X34</vt:lpstr>
      <vt:lpstr>2X17</vt:lpstr>
      <vt:lpstr>3X33</vt:lpstr>
      <vt:lpstr>4X35</vt:lpstr>
      <vt:lpstr>3X32</vt:lpstr>
      <vt:lpstr>2X16</vt:lpstr>
      <vt:lpstr>X4</vt:lpstr>
      <vt:lpstr>2X15</vt:lpstr>
      <vt:lpstr>3X31</vt:lpstr>
      <vt:lpstr>2X14</vt:lpstr>
      <vt:lpstr>3X30</vt:lpstr>
      <vt:lpstr>4X34</vt:lpstr>
      <vt:lpstr>3X29</vt:lpstr>
      <vt:lpstr>2X13</vt:lpstr>
      <vt:lpstr>3X28</vt:lpstr>
      <vt:lpstr>4X33</vt:lpstr>
      <vt:lpstr>3X27</vt:lpstr>
      <vt:lpstr>4X32</vt:lpstr>
      <vt:lpstr>5X21</vt:lpstr>
      <vt:lpstr>4X31</vt:lpstr>
      <vt:lpstr>3X26</vt:lpstr>
      <vt:lpstr>2X12</vt:lpstr>
      <vt:lpstr>X3</vt:lpstr>
      <vt:lpstr>2X11</vt:lpstr>
      <vt:lpstr>3X25</vt:lpstr>
      <vt:lpstr>2X10</vt:lpstr>
      <vt:lpstr>3X24</vt:lpstr>
      <vt:lpstr>4X30</vt:lpstr>
      <vt:lpstr>3X23</vt:lpstr>
      <vt:lpstr>2X9</vt:lpstr>
      <vt:lpstr>3X22</vt:lpstr>
      <vt:lpstr>4X29</vt:lpstr>
      <vt:lpstr>3X21</vt:lpstr>
      <vt:lpstr>4X28</vt:lpstr>
      <vt:lpstr>5X20</vt:lpstr>
      <vt:lpstr>4X27</vt:lpstr>
      <vt:lpstr>3X20</vt:lpstr>
      <vt:lpstr>2X8</vt:lpstr>
      <vt:lpstr>3X19</vt:lpstr>
      <vt:lpstr>4X26</vt:lpstr>
      <vt:lpstr>3X18</vt:lpstr>
      <vt:lpstr>4X25</vt:lpstr>
      <vt:lpstr>5X19</vt:lpstr>
      <vt:lpstr>4X24</vt:lpstr>
      <vt:lpstr>3X17</vt:lpstr>
      <vt:lpstr>4X23</vt:lpstr>
      <vt:lpstr>5X18</vt:lpstr>
      <vt:lpstr>4X22</vt:lpstr>
      <vt:lpstr>5X17</vt:lpstr>
      <vt:lpstr>6X7</vt:lpstr>
      <vt:lpstr>5X16</vt:lpstr>
      <vt:lpstr>4X21</vt:lpstr>
      <vt:lpstr>3X16</vt:lpstr>
      <vt:lpstr>2X7</vt:lpstr>
      <vt:lpstr>X2</vt:lpstr>
      <vt:lpstr>2X6</vt:lpstr>
      <vt:lpstr>3X15</vt:lpstr>
      <vt:lpstr>2X5</vt:lpstr>
      <vt:lpstr>3X14</vt:lpstr>
      <vt:lpstr>4X20</vt:lpstr>
      <vt:lpstr>3X13</vt:lpstr>
      <vt:lpstr>2X4</vt:lpstr>
      <vt:lpstr>3X12</vt:lpstr>
      <vt:lpstr>4X19</vt:lpstr>
      <vt:lpstr>3X11</vt:lpstr>
      <vt:lpstr>4X18</vt:lpstr>
      <vt:lpstr>5X15</vt:lpstr>
      <vt:lpstr>4X17</vt:lpstr>
      <vt:lpstr>3X10</vt:lpstr>
      <vt:lpstr>2X3</vt:lpstr>
      <vt:lpstr>3X9</vt:lpstr>
      <vt:lpstr>4X16</vt:lpstr>
      <vt:lpstr>3X8</vt:lpstr>
      <vt:lpstr>4X15</vt:lpstr>
      <vt:lpstr>5X14</vt:lpstr>
      <vt:lpstr>4X14</vt:lpstr>
      <vt:lpstr>3X7</vt:lpstr>
      <vt:lpstr>4X13</vt:lpstr>
      <vt:lpstr>5X13</vt:lpstr>
      <vt:lpstr>4X12</vt:lpstr>
      <vt:lpstr>5X12</vt:lpstr>
      <vt:lpstr>6X6</vt:lpstr>
      <vt:lpstr>5X11</vt:lpstr>
      <vt:lpstr>4X11</vt:lpstr>
      <vt:lpstr>3X6</vt:lpstr>
      <vt:lpstr>2X2</vt:lpstr>
      <vt:lpstr>3X5</vt:lpstr>
      <vt:lpstr>4X10</vt:lpstr>
      <vt:lpstr>3X4</vt:lpstr>
      <vt:lpstr>4X9</vt:lpstr>
      <vt:lpstr>5X10</vt:lpstr>
      <vt:lpstr>4X8</vt:lpstr>
      <vt:lpstr>3X3</vt:lpstr>
      <vt:lpstr>4X7</vt:lpstr>
      <vt:lpstr>5X9</vt:lpstr>
      <vt:lpstr>4X6</vt:lpstr>
      <vt:lpstr>5X8</vt:lpstr>
      <vt:lpstr>6X5</vt:lpstr>
      <vt:lpstr>5X7</vt:lpstr>
      <vt:lpstr>4X5</vt:lpstr>
      <vt:lpstr>3X2</vt:lpstr>
      <vt:lpstr>4X4</vt:lpstr>
      <vt:lpstr>5X6</vt:lpstr>
      <vt:lpstr>4X3</vt:lpstr>
      <vt:lpstr>5X5</vt:lpstr>
      <vt:lpstr>6X4</vt:lpstr>
      <vt:lpstr>5X4</vt:lpstr>
      <vt:lpstr>4X2</vt:lpstr>
      <vt:lpstr>5X3</vt:lpstr>
      <vt:lpstr>6X3</vt:lpstr>
      <vt:lpstr>5X2</vt:lpstr>
      <vt:lpstr>6X2</vt:lpstr>
      <vt:lpstr>7X</vt:lpstr>
      <vt:lpstr>6X</vt:lpstr>
      <vt:lpstr>5X</vt:lpstr>
      <vt:lpstr>4X</vt:lpstr>
      <vt:lpstr>3X</vt:lpstr>
      <vt:lpstr>2X</vt:lpstr>
      <vt:lpstr>X1</vt:lpstr>
      <vt:lpstr>MRData</vt:lpstr>
      <vt:lpstr>AllX</vt:lpstr>
      <vt:lpstr>BestSubsets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2016-03-27T18:58:25Z</dcterms:modified>
</cp:coreProperties>
</file>