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384" windowWidth="4476" windowHeight="1092"/>
  </bookViews>
  <sheets>
    <sheet name="Sheet1" sheetId="1" r:id="rId1"/>
    <sheet name="Sheet2" sheetId="2" r:id="rId2"/>
  </sheets>
  <calcPr calcId="124519"/>
  <pivotCaches>
    <pivotCache cacheId="4" r:id="rId3"/>
  </pivotCaches>
</workbook>
</file>

<file path=xl/calcChain.xml><?xml version="1.0" encoding="utf-8"?>
<calcChain xmlns="http://schemas.openxmlformats.org/spreadsheetml/2006/main">
  <c r="O83" i="1"/>
  <c r="L84"/>
  <c r="L83"/>
  <c r="L82"/>
  <c r="L81"/>
  <c r="L80"/>
  <c r="L79"/>
  <c r="L78"/>
  <c r="L77"/>
  <c r="L76"/>
  <c r="L75"/>
  <c r="L74"/>
  <c r="L73"/>
  <c r="L72"/>
  <c r="L71"/>
  <c r="L70"/>
  <c r="L61"/>
  <c r="M61" s="1"/>
  <c r="L60"/>
  <c r="M60" s="1"/>
  <c r="L59"/>
  <c r="L58"/>
  <c r="L57"/>
  <c r="L56"/>
  <c r="L55"/>
  <c r="L54"/>
  <c r="M54" s="1"/>
  <c r="L53"/>
  <c r="M53" s="1"/>
  <c r="L52"/>
  <c r="L51"/>
  <c r="M51" s="1"/>
  <c r="L50"/>
  <c r="L49"/>
  <c r="L48"/>
  <c r="L47"/>
  <c r="M47" s="1"/>
  <c r="L38"/>
  <c r="M38" s="1"/>
  <c r="L37"/>
  <c r="M37" s="1"/>
  <c r="L36"/>
  <c r="L35"/>
  <c r="L34"/>
  <c r="L33"/>
  <c r="L32"/>
  <c r="L31"/>
  <c r="L30"/>
  <c r="M30" s="1"/>
  <c r="L29"/>
  <c r="M29" s="1"/>
  <c r="L28"/>
  <c r="L27"/>
  <c r="L26"/>
  <c r="L25"/>
  <c r="L24"/>
  <c r="E14" i="2"/>
  <c r="E12"/>
  <c r="M58" i="1"/>
  <c r="M57"/>
  <c r="M56"/>
  <c r="M55"/>
  <c r="M52"/>
  <c r="M50"/>
  <c r="M49"/>
  <c r="M48"/>
  <c r="M59"/>
  <c r="M36"/>
  <c r="M35"/>
  <c r="M34"/>
  <c r="M33"/>
  <c r="M32"/>
  <c r="M31"/>
  <c r="M28"/>
  <c r="M27"/>
  <c r="M26"/>
  <c r="M25"/>
  <c r="M24"/>
</calcChain>
</file>

<file path=xl/sharedStrings.xml><?xml version="1.0" encoding="utf-8"?>
<sst xmlns="http://schemas.openxmlformats.org/spreadsheetml/2006/main" count="170" uniqueCount="121">
  <si>
    <t>TM_KEY_WK</t>
  </si>
  <si>
    <t>WK_LABEL</t>
  </si>
  <si>
    <t>ACT_POST</t>
  </si>
  <si>
    <t>ACT_POST_DTAC</t>
  </si>
  <si>
    <t>ACT_POST_TMH</t>
  </si>
  <si>
    <t>ACT_PRE</t>
  </si>
  <si>
    <t>ACT_PRE_DTAC</t>
  </si>
  <si>
    <t>ACT_PRE_TMH</t>
  </si>
  <si>
    <t>ACT_TDG</t>
  </si>
  <si>
    <t>ACT_TOL</t>
  </si>
  <si>
    <t>ACT_TVS</t>
  </si>
  <si>
    <t>TGT_POST</t>
  </si>
  <si>
    <t>TGT_POST_DTAC</t>
  </si>
  <si>
    <t>TGT_POST_TMH</t>
  </si>
  <si>
    <t>TGT_PRE</t>
  </si>
  <si>
    <t>TGT_PRE_DTAC</t>
  </si>
  <si>
    <t>TGT_PRE_TMH</t>
  </si>
  <si>
    <t>TGT_TDG</t>
  </si>
  <si>
    <t>TGT_TOL</t>
  </si>
  <si>
    <t>TGT_TVS</t>
  </si>
  <si>
    <t>%ACHV_POST</t>
  </si>
  <si>
    <t>%ACHV_POST_DTAC</t>
  </si>
  <si>
    <t>%ACHV_POST_TMH</t>
  </si>
  <si>
    <t>%ACHV_PRE</t>
  </si>
  <si>
    <t>%ACHV_PRE_DTAC</t>
  </si>
  <si>
    <t>%ACHV_PRE_TMH</t>
  </si>
  <si>
    <t>%ACHV_TDG</t>
  </si>
  <si>
    <t>%ACHV_TOL</t>
  </si>
  <si>
    <t>%ACHV_TVS</t>
  </si>
  <si>
    <t>GAP_POST</t>
  </si>
  <si>
    <t>GAP_POST_DTAC</t>
  </si>
  <si>
    <t>GAP_POST_TMH</t>
  </si>
  <si>
    <t>GAP_PRE</t>
  </si>
  <si>
    <t>GAP_PRE_DTAC</t>
  </si>
  <si>
    <t>GAP_PRE_TMH</t>
  </si>
  <si>
    <t>GAP_TDG</t>
  </si>
  <si>
    <t>GAP_TOL</t>
  </si>
  <si>
    <t>GAP_TVS</t>
  </si>
  <si>
    <t>LAST_ACT_POST</t>
  </si>
  <si>
    <t>LAST_ACT_POST_DTAC</t>
  </si>
  <si>
    <t>LAST_ACT_POST_TMH</t>
  </si>
  <si>
    <t>LAST_ACT_PRE</t>
  </si>
  <si>
    <t>LAST_ACT_PRE_DTAC</t>
  </si>
  <si>
    <t>LAST_ACT_PRE_TMH</t>
  </si>
  <si>
    <t>LAST_ACT_TDG</t>
  </si>
  <si>
    <t>LAST_ACT_TOL</t>
  </si>
  <si>
    <t>LAST_ACT_TVS</t>
  </si>
  <si>
    <t>DIFF_POST</t>
  </si>
  <si>
    <t>DIFF_POST_DTAC</t>
  </si>
  <si>
    <t>DIFF_POST_TMH</t>
  </si>
  <si>
    <t>DIFF_PRE</t>
  </si>
  <si>
    <t>DIFF_PRE_DTAC</t>
  </si>
  <si>
    <t>DIFF_PRE_TMH</t>
  </si>
  <si>
    <t>DIFF_TDG</t>
  </si>
  <si>
    <t>DIFF_TOL</t>
  </si>
  <si>
    <t>DIFF_TVS</t>
  </si>
  <si>
    <t>%WOW_POST</t>
  </si>
  <si>
    <t>%WOW_POST_DTAC</t>
  </si>
  <si>
    <t>%WOW_POST_TMH</t>
  </si>
  <si>
    <t>%WOW_PRE</t>
  </si>
  <si>
    <t>%WOW_PRE_DTAC</t>
  </si>
  <si>
    <t>%WOW_PRE_TMH</t>
  </si>
  <si>
    <t>%WOW_TDG</t>
  </si>
  <si>
    <t>%WOW_TOL</t>
  </si>
  <si>
    <t>%WOW_TVS</t>
  </si>
  <si>
    <t>ACT_BG</t>
  </si>
  <si>
    <t>TGT_BG</t>
  </si>
  <si>
    <t>%ACHV_BG</t>
  </si>
  <si>
    <t>GAP_BG</t>
  </si>
  <si>
    <t>LAST_ACT_BG</t>
  </si>
  <si>
    <t>DIFF_BG</t>
  </si>
  <si>
    <t>%WOW_BG</t>
  </si>
  <si>
    <t>inf</t>
  </si>
  <si>
    <t>Grand Total</t>
  </si>
  <si>
    <t>Sum of ACT_POST</t>
  </si>
  <si>
    <t>Sum of ACT_PRE</t>
  </si>
  <si>
    <t>Values</t>
  </si>
  <si>
    <t>Row Labels</t>
  </si>
  <si>
    <t>Sum of ACT_TDG</t>
  </si>
  <si>
    <t>Sum of ACT_TOL</t>
  </si>
  <si>
    <t>Sum of ACT_TVS</t>
  </si>
  <si>
    <t>Sum of ACT_POST_DTAC</t>
  </si>
  <si>
    <t>Sum of ACT_POST_TMH</t>
  </si>
  <si>
    <t>Sum of ACT_PRE_DTAC</t>
  </si>
  <si>
    <t>Sum of ACT_PRE_TMH</t>
  </si>
  <si>
    <t>METRIC_CD</t>
  </si>
  <si>
    <t>METRIC_NAME</t>
  </si>
  <si>
    <t>TM_KEY_YR</t>
  </si>
  <si>
    <t>ACTUAL_SNAP</t>
  </si>
  <si>
    <t>TARGET_SNAP</t>
  </si>
  <si>
    <t>%ACHV</t>
  </si>
  <si>
    <t>GAP</t>
  </si>
  <si>
    <t>LAST_ACT</t>
  </si>
  <si>
    <t>DIFF</t>
  </si>
  <si>
    <t>%YOY</t>
  </si>
  <si>
    <t>B1R000100</t>
  </si>
  <si>
    <t>Prepaid Revenue</t>
  </si>
  <si>
    <t>NaN</t>
  </si>
  <si>
    <t>B2R000100</t>
  </si>
  <si>
    <t>Postpaid Revenue</t>
  </si>
  <si>
    <t>DB1R000100</t>
  </si>
  <si>
    <t>Prepaid Revenue : DTAC</t>
  </si>
  <si>
    <t>DB2R000100</t>
  </si>
  <si>
    <t>Postpaid Revenue : DTAC</t>
  </si>
  <si>
    <t>TB1R000100</t>
  </si>
  <si>
    <t>Prepaid Revenue : TMH</t>
  </si>
  <si>
    <t>TB2R000100</t>
  </si>
  <si>
    <t>Postpaid Revenue : TMH</t>
  </si>
  <si>
    <t>TB3R000100</t>
  </si>
  <si>
    <t>TOL Revenue</t>
  </si>
  <si>
    <t>TB4R000100</t>
  </si>
  <si>
    <t>TVS Revenue</t>
  </si>
  <si>
    <t>TNSC00142</t>
  </si>
  <si>
    <t>TDG Revenue (Performance View)</t>
  </si>
  <si>
    <t>Sum of TGT_PRE_TMH</t>
  </si>
  <si>
    <t>Sum of TGT_PRE_DTAC</t>
  </si>
  <si>
    <t>Sum of TGT_POST_TMH</t>
  </si>
  <si>
    <t>Sum of TGT_POST_DTAC</t>
  </si>
  <si>
    <t>Sum of TGT_TOL</t>
  </si>
  <si>
    <t>Sum of TGT_TVS</t>
  </si>
  <si>
    <t>Sum of TGT_TDG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</si>
</sst>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2" borderId="0" xfId="0" applyFill="1" applyAlignment="1">
      <alignment horizontal="left"/>
    </xf>
    <xf numFmtId="43" fontId="0" fillId="2" borderId="0" xfId="0" applyNumberFormat="1" applyFill="1"/>
    <xf numFmtId="43" fontId="0" fillId="2" borderId="0" xfId="1" applyFont="1" applyFill="1"/>
    <xf numFmtId="0" fontId="0" fillId="2" borderId="0" xfId="0" applyFill="1"/>
    <xf numFmtId="0" fontId="0" fillId="3" borderId="0" xfId="0" applyFill="1" applyAlignment="1">
      <alignment horizontal="left"/>
    </xf>
    <xf numFmtId="43" fontId="0" fillId="3" borderId="0" xfId="0" applyNumberFormat="1" applyFill="1"/>
    <xf numFmtId="43" fontId="0" fillId="3" borderId="0" xfId="1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7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ut4" refreshedDate="45085.52334039352" createdVersion="3" refreshedVersion="3" minRefreshableVersion="3" recordCount="15">
  <cacheSource type="worksheet">
    <worksheetSource ref="B1:BU16" sheet="Sheet1"/>
  </cacheSource>
  <cacheFields count="72">
    <cacheField name="TM_KEY_WK" numFmtId="0">
      <sharedItems containsSemiMixedTypes="0" containsString="0" containsNumber="1" containsInteger="1" minValue="2023009" maxValue="2023023"/>
    </cacheField>
    <cacheField name="WK_LABEL" numFmtId="0">
      <sharedItems containsSemiMixedTypes="0" containsString="0" containsNumber="1" containsInteger="1" minValue="9" maxValue="23" count="15"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ACT_POST" numFmtId="43">
      <sharedItems containsSemiMixedTypes="0" containsString="0" containsNumber="1" minValue="0" maxValue="1941.96571953482"/>
    </cacheField>
    <cacheField name="ACT_POST_DTAC" numFmtId="43">
      <sharedItems containsSemiMixedTypes="0" containsString="0" containsNumber="1" minValue="94.137850423499998" maxValue="770.75900839309998"/>
    </cacheField>
    <cacheField name="ACT_POST_TMH" numFmtId="43">
      <sharedItems containsSemiMixedTypes="0" containsString="0" containsNumber="1" minValue="0" maxValue="1302.8271086795201"/>
    </cacheField>
    <cacheField name="ACT_PRE" numFmtId="43">
      <sharedItems containsSemiMixedTypes="0" containsString="0" containsNumber="1" minValue="74.096502056387962" maxValue="942.8005266954051"/>
    </cacheField>
    <cacheField name="ACT_PRE_DTAC" numFmtId="43">
      <sharedItems containsSemiMixedTypes="0" containsString="0" containsNumber="1" minValue="53.768565196200001" maxValue="402.41498293789999"/>
    </cacheField>
    <cacheField name="ACT_PRE_TMH" numFmtId="43">
      <sharedItems containsSemiMixedTypes="0" containsString="0" containsNumber="1" minValue="20.327936860187961" maxValue="540.38554375750505"/>
    </cacheField>
    <cacheField name="ACT_TDG" numFmtId="43">
      <sharedItems containsSemiMixedTypes="0" containsString="0" containsNumber="1" minValue="0" maxValue="573.73720120000007"/>
    </cacheField>
    <cacheField name="ACT_TOL" numFmtId="43">
      <sharedItems containsSemiMixedTypes="0" containsString="0" containsNumber="1" minValue="0" maxValue="513.95525440385154"/>
    </cacheField>
    <cacheField name="ACT_TVS" numFmtId="43">
      <sharedItems containsSemiMixedTypes="0" containsString="0" containsNumber="1" minValue="0" maxValue="93.376091600000024"/>
    </cacheField>
    <cacheField name="TGT_POST" numFmtId="43">
      <sharedItems containsSemiMixedTypes="0" containsString="0" containsNumber="1" minValue="0" maxValue="1918.275167297204"/>
    </cacheField>
    <cacheField name="TGT_POST_DTAC" numFmtId="43">
      <sharedItems containsSemiMixedTypes="0" containsString="0" containsNumber="1" minValue="96.836864104626002" maxValue="809.65726240253503"/>
    </cacheField>
    <cacheField name="TGT_POST_TMH" numFmtId="43">
      <sharedItems containsSemiMixedTypes="0" containsString="0" containsNumber="1" minValue="0" maxValue="1281.7953675550909"/>
    </cacheField>
    <cacheField name="TGT_PRE" numFmtId="43">
      <sharedItems containsSemiMixedTypes="0" containsString="0" containsNumber="1" minValue="124.2360370232343" maxValue="873.3892523301605"/>
    </cacheField>
    <cacheField name="TGT_PRE_DTAC" numFmtId="43">
      <sharedItems containsSemiMixedTypes="0" containsString="0" containsNumber="1" minValue="55.473988697901" maxValue="399.375159409795"/>
    </cacheField>
    <cacheField name="TGT_PRE_TMH" numFmtId="43">
      <sharedItems containsSemiMixedTypes="0" containsString="0" containsNumber="1" minValue="68.762048325333296" maxValue="478.12344433233318"/>
    </cacheField>
    <cacheField name="TGT_TDG" numFmtId="43">
      <sharedItems containsSemiMixedTypes="0" containsString="0" containsNumber="1" containsInteger="1" minValue="0" maxValue="535"/>
    </cacheField>
    <cacheField name="TGT_TOL" numFmtId="43">
      <sharedItems containsSemiMixedTypes="0" containsString="0" containsNumber="1" minValue="0" maxValue="553.02101572501419"/>
    </cacheField>
    <cacheField name="TGT_TVS" numFmtId="43">
      <sharedItems containsSemiMixedTypes="0" containsString="0" containsNumber="1" minValue="0" maxValue="211.99554507781821"/>
    </cacheField>
    <cacheField name="%ACHV_POST" numFmtId="43">
      <sharedItems containsString="0" containsBlank="1" containsNumber="1" minValue="0.9565726516372095" maxValue="1.0123499238490361"/>
    </cacheField>
    <cacheField name="%ACHV_POST_DTAC" numFmtId="43">
      <sharedItems containsSemiMixedTypes="0" containsString="0" containsNumber="1" minValue="0.9413958068182624" maxValue="1.004177369202077"/>
    </cacheField>
    <cacheField name="%ACHV_POST_TMH" numFmtId="43">
      <sharedItems containsString="0" containsBlank="1" containsNumber="1" minValue="0.94811960778290993" maxValue="1.033446180319354"/>
    </cacheField>
    <cacheField name="%ACHV_PRE" numFmtId="43">
      <sharedItems containsSemiMixedTypes="0" containsString="0" containsNumber="1" minValue="0.59641714136881729" maxValue="1.0794734697960371"/>
    </cacheField>
    <cacheField name="%ACHV_PRE_DTAC" numFmtId="43">
      <sharedItems containsSemiMixedTypes="0" containsString="0" containsNumber="1" minValue="0.95717906350608395" maxValue="1.0246001095596631"/>
    </cacheField>
    <cacheField name="%ACHV_PRE_TMH" numFmtId="43">
      <sharedItems containsSemiMixedTypes="0" containsString="0" containsNumber="1" minValue="0.29562727340539019" maxValue="1.1400199948238461"/>
    </cacheField>
    <cacheField name="%ACHV_TDG" numFmtId="43">
      <sharedItems containsString="0" containsBlank="1" containsNumber="1" minValue="0.96297781327102816" maxValue="1.1153081510934391"/>
    </cacheField>
    <cacheField name="%ACHV_TOL" numFmtId="43">
      <sharedItems containsString="0" containsBlank="1" containsNumber="1" minValue="0.62160241544183525" maxValue="0.95716638416656064"/>
    </cacheField>
    <cacheField name="%ACHV_TVS" numFmtId="43">
      <sharedItems containsString="0" containsBlank="1" containsNumber="1" minValue="9.7563039067637119E-3" maxValue="1.073654548257619"/>
    </cacheField>
    <cacheField name="GAP_POST" numFmtId="43">
      <sharedItems containsSemiMixedTypes="0" containsString="0" containsNumber="1" minValue="-53.086602348190809" maxValue="23.69055223761643"/>
    </cacheField>
    <cacheField name="GAP_POST_DTAC" numFmtId="43">
      <sharedItems containsSemiMixedTypes="0" containsString="0" containsNumber="1" minValue="-47.449310616834957" maxValue="2.6588111131870851"/>
    </cacheField>
    <cacheField name="GAP_POST_TMH" numFmtId="43">
      <sharedItems containsSemiMixedTypes="0" containsString="0" containsNumber="1" minValue="-32.802172160156942" maxValue="21.031741124429121"/>
    </cacheField>
    <cacheField name="GAP_PRE" numFmtId="43">
      <sharedItems containsSemiMixedTypes="0" containsString="0" containsNumber="1" minValue="-50.139534966846362" maxValue="69.411274365244594"/>
    </cacheField>
    <cacheField name="GAP_PRE_DTAC" numFmtId="43">
      <sharedItems containsSemiMixedTypes="0" containsString="0" containsNumber="1" minValue="-16.671396323290029" maxValue="9.0836765025380259"/>
    </cacheField>
    <cacheField name="GAP_PRE_TMH" numFmtId="43">
      <sharedItems containsSemiMixedTypes="0" containsString="0" containsNumber="1" minValue="-48.434111465145342" maxValue="66.371450837139548"/>
    </cacheField>
    <cacheField name="GAP_TDG" numFmtId="43">
      <sharedItems containsSemiMixedTypes="0" containsString="0" containsNumber="1" minValue="-19.806869899999921" maxValue="58"/>
    </cacheField>
    <cacheField name="GAP_TOL" numFmtId="43">
      <sharedItems containsSemiMixedTypes="0" containsString="0" containsNumber="1" minValue="-182.7785825198261" maxValue="0"/>
    </cacheField>
    <cacheField name="GAP_TVS" numFmtId="43">
      <sharedItems containsSemiMixedTypes="0" containsString="0" containsNumber="1" minValue="-146.39749308134779" maxValue="5.480191874672272"/>
    </cacheField>
    <cacheField name="LAST_ACT_POST" numFmtId="43">
      <sharedItems containsString="0" containsBlank="1" containsNumber="1" minValue="919.21410405920869" maxValue="1941.96571953482"/>
    </cacheField>
    <cacheField name="LAST_ACT_POST_DTAC" numFmtId="43">
      <sharedItems containsString="0" containsBlank="1" containsNumber="1" minValue="557.05887035490002" maxValue="770.75900839309998"/>
    </cacheField>
    <cacheField name="LAST_ACT_POST_TMH" numFmtId="43">
      <sharedItems containsString="0" containsBlank="1" containsNumber="1" minValue="242.7064948542087" maxValue="1302.8271086795201"/>
    </cacheField>
    <cacheField name="LAST_ACT_PRE" numFmtId="43">
      <sharedItems containsString="0" containsBlank="1" containsNumber="1" minValue="669.90100849625549" maxValue="942.8005266954051"/>
    </cacheField>
    <cacheField name="LAST_ACT_PRE_DTAC" numFmtId="43">
      <sharedItems containsString="0" containsBlank="1" containsNumber="1" minValue="297.03185030420002" maxValue="402.41498293789999"/>
    </cacheField>
    <cacheField name="LAST_ACT_PRE_TMH" numFmtId="43">
      <sharedItems containsString="0" containsBlank="1" containsNumber="1" minValue="372.86915819205552" maxValue="540.38554375750505"/>
    </cacheField>
    <cacheField name="LAST_ACT_TDG" numFmtId="43">
      <sharedItems containsString="0" containsBlank="1" containsNumber="1" minValue="0" maxValue="573.73720120000007"/>
    </cacheField>
    <cacheField name="LAST_ACT_TOL" numFmtId="43">
      <sharedItems containsString="0" containsBlank="1" containsNumber="1" minValue="0" maxValue="513.95525440385154"/>
    </cacheField>
    <cacheField name="LAST_ACT_TVS" numFmtId="43">
      <sharedItems containsString="0" containsBlank="1" containsNumber="1" minValue="1.44237064" maxValue="93.376091600000024"/>
    </cacheField>
    <cacheField name="DIFF_POST" numFmtId="43">
      <sharedItems containsString="0" containsBlank="1" containsNumber="1" minValue="-1169.3366942507" maxValue="1022.751615475612"/>
    </cacheField>
    <cacheField name="DIFF_POST_DTAC" numFmtId="43">
      <sharedItems containsString="0" containsBlank="1" containsNumber="1" minValue="-670.82972478900001" maxValue="153.97468549909999"/>
    </cacheField>
    <cacheField name="DIFF_POST_TMH" numFmtId="43">
      <sharedItems containsString="0" containsBlank="1" containsNumber="1" minValue="-784.94326625698329" maxValue="1060.120613825311"/>
    </cacheField>
    <cacheField name="DIFF_PRE" numFmtId="43">
      <sharedItems containsString="0" containsBlank="1" containsNumber="1" minValue="-868.70402463901712" maxValue="149.22064937720839"/>
    </cacheField>
    <cacheField name="DIFF_PRE_DTAC" numFmtId="43">
      <sharedItems containsString="0" containsBlank="1" containsNumber="1" minValue="-348.64641774170002" maxValue="71.051997817399979"/>
    </cacheField>
    <cacheField name="DIFF_PRE_TMH" numFmtId="43">
      <sharedItems containsString="0" containsBlank="1" containsNumber="1" minValue="-520.0576068973171" maxValue="78.168651559808325"/>
    </cacheField>
    <cacheField name="DIFF_TDG" numFmtId="43">
      <sharedItems containsString="0" containsBlank="1" containsNumber="1" minValue="-542" maxValue="573.73720120000007"/>
    </cacheField>
    <cacheField name="DIFF_TOL" numFmtId="43">
      <sharedItems containsString="0" containsBlank="1" containsNumber="1" minValue="-300.25458148212488" maxValue="409.67365991931098"/>
    </cacheField>
    <cacheField name="DIFF_TVS" numFmtId="43">
      <sharedItems containsString="0" containsBlank="1" containsNumber="1" minValue="-80.287853010000049" maxValue="82.149082340000035"/>
    </cacheField>
    <cacheField name="%WOW_POST" numFmtId="43">
      <sharedItems containsString="0" containsBlank="1" containsNumber="1" minValue="-1" maxValue="1.1126369917075749"/>
    </cacheField>
    <cacheField name="%WOW_POST_DTAC" numFmtId="43">
      <sharedItems containsString="0" containsBlank="1" containsNumber="1" minValue="-0.87693877038206558" maxValue="0.24964104920280539"/>
    </cacheField>
    <cacheField name="%WOW_POST_TMH" numFmtId="43">
      <sharedItems containsString="0" containsBlank="1" containsNumber="1" minValue="-1" maxValue="4.3679120101920432"/>
    </cacheField>
    <cacheField name="%WOW_PRE" numFmtId="43">
      <sharedItems containsString="0" containsBlank="1" containsNumber="1" minValue="-0.92140808160544585" maxValue="0.2227502981554961"/>
    </cacheField>
    <cacheField name="%WOW_PRE_DTAC" numFmtId="43">
      <sharedItems containsString="0" containsBlank="1" containsNumber="1" minValue="-0.86638528018103766" maxValue="0.23920666334143401"/>
    </cacheField>
    <cacheField name="%WOW_PRE_TMH" numFmtId="43">
      <sharedItems containsString="0" containsBlank="1" containsNumber="1" minValue="-0.96238253022306974" maxValue="0.20964096880210639"/>
    </cacheField>
    <cacheField name="%WOW_TDG" numFmtId="43">
      <sharedItems containsBlank="1" containsMixedTypes="1" containsNumber="1" minValue="-1" maxValue="8.8912035552781266E-2"/>
    </cacheField>
    <cacheField name="%WOW_TOL" numFmtId="43">
      <sharedItems containsString="0" containsBlank="1" containsNumber="1" minValue="-1" maxValue="3.9285327573318209"/>
    </cacheField>
    <cacheField name="%WOW_TVS" numFmtId="43">
      <sharedItems containsString="0" containsBlank="1" containsNumber="1" minValue="-1" maxValue="7.317094021885584"/>
    </cacheField>
    <cacheField name="ACT_BG" numFmtId="43">
      <sharedItems containsSemiMixedTypes="0" containsString="0" containsNumber="1" minValue="74.096502056387962" maxValue="3860.1651368718108"/>
    </cacheField>
    <cacheField name="TGT_BG" numFmtId="43">
      <sharedItems containsSemiMixedTypes="0" containsString="0" containsNumber="1" minValue="124.2360370232343" maxValue="3953.7134291679831"/>
    </cacheField>
    <cacheField name="%ACHV_BG" numFmtId="43">
      <sharedItems containsSemiMixedTypes="0" containsString="0" containsNumber="1" minValue="0.59641714136881729" maxValue="1.016294543883371"/>
    </cacheField>
    <cacheField name="GAP_BG" numFmtId="43">
      <sharedItems containsSemiMixedTypes="0" containsString="0" containsNumber="1" minValue="-141.02892421651219" maxValue="54.479590318526327"/>
    </cacheField>
    <cacheField name="LAST_ACT_BG" numFmtId="43">
      <sharedItems containsSemiMixedTypes="0" containsString="0" containsNumber="1" minValue="0" maxValue="3860.1651368718108"/>
    </cacheField>
    <cacheField name="DIFF_BG" numFmtId="43">
      <sharedItems containsSemiMixedTypes="0" containsString="0" containsNumber="1" minValue="-2581.4830895297168" maxValue="1464.476475757185"/>
    </cacheField>
    <cacheField name="%WOW_BG" numFmtId="43">
      <sharedItems containsSemiMixedTypes="0" containsString="0" containsNumber="1" minValue="-0.97209780407593349" maxValue="0.6112966595065896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2023009"/>
    <x v="0"/>
    <n v="1157.2261103543719"/>
    <n v="557.05887035490002"/>
    <n v="600.16723999947249"/>
    <n v="669.90100849625549"/>
    <n v="297.03185030420002"/>
    <n v="372.86915819205552"/>
    <n v="0"/>
    <n v="189.71316646338721"/>
    <n v="42.43064600000001"/>
    <n v="1165.6118508345589"/>
    <n v="555.79781198232297"/>
    <n v="609.81403885223631"/>
    <n v="626.21933453124529"/>
    <n v="296.79433390060001"/>
    <n v="329.42500063064529"/>
    <n v="0"/>
    <n v="205.17335632294211"/>
    <n v="47.555946321317151"/>
    <n v="0.99280571789469818"/>
    <n v="1.0022689156837079"/>
    <n v="0.98418075308511987"/>
    <n v="1.069754591652313"/>
    <n v="1.00080027270224"/>
    <n v="1.1318787507877099"/>
    <m/>
    <n v="0.92464816028441532"/>
    <n v="0.89222587882727711"/>
    <n v="-8.3857404801867688"/>
    <n v="1.2610583725770541"/>
    <n v="-9.6467988527638227"/>
    <n v="43.681673965010191"/>
    <n v="0.2375164036000115"/>
    <n v="43.444157561410179"/>
    <n v="0"/>
    <n v="-15.46018985955487"/>
    <n v="-5.1253003213171411"/>
    <m/>
    <m/>
    <m/>
    <m/>
    <m/>
    <m/>
    <m/>
    <m/>
    <m/>
    <m/>
    <m/>
    <m/>
    <m/>
    <m/>
    <m/>
    <m/>
    <m/>
    <m/>
    <m/>
    <m/>
    <m/>
    <m/>
    <m/>
    <m/>
    <m/>
    <m/>
    <m/>
    <n v="2059.2709313140149"/>
    <n v="2044.5604880100641"/>
    <n v="1.0071949171424459"/>
    <n v="14.71044330395171"/>
    <n v="0"/>
    <n v="0"/>
    <n v="0"/>
  </r>
  <r>
    <n v="2023010"/>
    <x v="1"/>
    <n v="1385.478491326882"/>
    <n v="660.46276685550004"/>
    <n v="725.01572447138187"/>
    <n v="819.12165787346385"/>
    <n v="368.0838481216"/>
    <n v="451.03780975186379"/>
    <n v="573.73720120000007"/>
    <n v="305.6323832849024"/>
    <n v="47.695261619999997"/>
    <n v="1394.608070218959"/>
    <n v="669.00752189237505"/>
    <n v="725.60054832658352"/>
    <n v="838.69757073612834"/>
    <n v="377.502569853225"/>
    <n v="461.1950008829034"/>
    <n v="522"/>
    <n v="326.57806324522028"/>
    <n v="53.25349347794824"/>
    <n v="0.99345365978654965"/>
    <n v="0.98722771455139235"/>
    <n v="0.99919401403905994"/>
    <n v="0.97665915158728478"/>
    <n v="0.97504991360645032"/>
    <n v="0.97797636333525972"/>
    <n v="1.099113412260537"/>
    <n v="0.93586317540076081"/>
    <n v="0.89562690642539999"/>
    <n v="-9.1295788920767791"/>
    <n v="-8.5447550368750171"/>
    <n v="-0.58482385520164826"/>
    <n v="-19.575912862664499"/>
    <n v="-9.4187217316249985"/>
    <n v="-10.15719113103961"/>
    <n v="51.737201200000072"/>
    <n v="-20.945679960317928"/>
    <n v="-5.5582318579482433"/>
    <n v="1157.2261103543719"/>
    <n v="557.05887035490002"/>
    <n v="600.16723999947249"/>
    <n v="669.90100849625549"/>
    <n v="297.03185030420002"/>
    <n v="372.86915819205552"/>
    <n v="0"/>
    <n v="189.71316646338721"/>
    <n v="42.43064600000001"/>
    <n v="228.2523809725094"/>
    <n v="103.4038965006"/>
    <n v="124.8484844719094"/>
    <n v="149.22064937720839"/>
    <n v="71.051997817399979"/>
    <n v="78.168651559808325"/>
    <n v="573.73720120000007"/>
    <n v="115.91921682151521"/>
    <n v="5.2646156199999874"/>
    <n v="0.19724095311210421"/>
    <n v="0.18562471940303521"/>
    <n v="0.20802282455806659"/>
    <n v="0.2227502981554961"/>
    <n v="0.23920666334143401"/>
    <n v="0.20964096880210639"/>
    <s v="inf"/>
    <n v="0.61102357302062327"/>
    <n v="0.1240757828669397"/>
    <n v="3131.6649953052479"/>
    <n v="3135.1371976782548"/>
    <n v="0.99889248790273732"/>
    <n v="-3.472202373006894"/>
    <n v="2059.2709313140149"/>
    <n v="1072.394063991233"/>
    <n v="0.52076394984458951"/>
  </r>
  <r>
    <n v="2023011"/>
    <x v="2"/>
    <n v="1777.409228394321"/>
    <n v="627.16135069619997"/>
    <n v="1150.2478776981211"/>
    <n v="776.80102266038205"/>
    <n v="343.88087824740001"/>
    <n v="432.92014441298198"/>
    <n v="573.73720120000007"/>
    <n v="457.52922554808077"/>
    <n v="81.536304439999981"/>
    <n v="1805.279330150641"/>
    <n v="646.72881344235896"/>
    <n v="1158.550516708282"/>
    <n v="816.54727371195236"/>
    <n v="355.35227282904901"/>
    <n v="461.1950008829034"/>
    <n v="522"/>
    <n v="488.72153960466159"/>
    <n v="90.563057604059225"/>
    <n v="0.98456188951435308"/>
    <n v="0.96974394469606695"/>
    <n v="0.99283359776684477"/>
    <n v="0.95132400495211089"/>
    <n v="0.9677182462058781"/>
    <n v="0.93869218786892206"/>
    <n v="1.099113412260537"/>
    <n v="0.93617569202738027"/>
    <n v="0.90032632065577867"/>
    <n v="-27.87010175632031"/>
    <n v="-19.567462746158981"/>
    <n v="-8.3026390101613288"/>
    <n v="-39.746251051570312"/>
    <n v="-11.47139458164901"/>
    <n v="-28.27485646992136"/>
    <n v="51.737201200000072"/>
    <n v="-31.192314056580809"/>
    <n v="-9.0267531640592438"/>
    <n v="1385.478491326882"/>
    <n v="660.46276685550004"/>
    <n v="725.01572447138187"/>
    <n v="819.12165787346385"/>
    <n v="368.0838481216"/>
    <n v="451.03780975186379"/>
    <n v="573.73720120000007"/>
    <n v="305.6323832849024"/>
    <n v="47.695261619999997"/>
    <n v="391.9307370674394"/>
    <n v="-33.301416159300061"/>
    <n v="425.23215322673917"/>
    <n v="-42.3206352130818"/>
    <n v="-24.20296987419999"/>
    <n v="-18.11766533888175"/>
    <n v="0"/>
    <n v="151.8968422631784"/>
    <n v="33.841042819999977"/>
    <n v="0.2828847503017422"/>
    <n v="-5.0421337629447227E-2"/>
    <n v="0.5865143870317866"/>
    <n v="-5.1665872592053241E-2"/>
    <n v="-6.575395795743888E-2"/>
    <n v="-4.0168839390314237E-2"/>
    <n v="0"/>
    <n v="0.49699197653929289"/>
    <n v="0.70952630660923899"/>
    <n v="3667.0129822427839"/>
    <n v="3723.111201071315"/>
    <n v="0.98493243532119357"/>
    <n v="-56.098218828530662"/>
    <n v="3131.6649953052479"/>
    <n v="535.34798693753601"/>
    <n v="0.1709467608253401"/>
  </r>
  <r>
    <n v="2023012"/>
    <x v="3"/>
    <n v="1370.3171989475429"/>
    <n v="634.36240878490003"/>
    <n v="735.95479016264312"/>
    <n v="789.37432829982072"/>
    <n v="343.4536927131"/>
    <n v="445.92063558672072"/>
    <n v="573.73720120000007"/>
    <n v="293.16305118154997"/>
    <n v="51.741878900000003"/>
    <n v="1374.44646385857"/>
    <n v="642.02489360131904"/>
    <n v="732.42157025725146"/>
    <n v="809.37701319619839"/>
    <n v="348.18201231329499"/>
    <n v="461.1950008829034"/>
    <n v="522"/>
    <n v="311.88445021433728"/>
    <n v="57.804249570174569"/>
    <n v="0.99699568879573885"/>
    <n v="0.98806512817059522"/>
    <n v="1.0048240249179861"/>
    <n v="0.97528631951457601"/>
    <n v="0.98641997738831944"/>
    <n v="0.9668808957882421"/>
    <n v="1.099113412260537"/>
    <n v="0.93997328491394394"/>
    <n v="0.89512240509558338"/>
    <n v="-4.1292649110273487"/>
    <n v="-7.6624848164190098"/>
    <n v="3.5332199053916611"/>
    <n v="-20.002684896377669"/>
    <n v="-4.7283196001949932"/>
    <n v="-15.27436529618268"/>
    <n v="51.737201200000072"/>
    <n v="-18.72139903278725"/>
    <n v="-6.0623706701745661"/>
    <n v="1777.409228394321"/>
    <n v="627.16135069619997"/>
    <n v="1150.2478776981211"/>
    <n v="776.80102266038205"/>
    <n v="343.88087824740001"/>
    <n v="432.92014441298198"/>
    <n v="573.73720120000007"/>
    <n v="457.52922554808077"/>
    <n v="81.536304439999981"/>
    <n v="-407.09202944677799"/>
    <n v="7.2010580887000506"/>
    <n v="-414.29308753547798"/>
    <n v="12.57330563943867"/>
    <n v="-0.42718553430000838"/>
    <n v="13.000491173738681"/>
    <n v="0"/>
    <n v="-164.3661743665308"/>
    <n v="-29.794425539999981"/>
    <n v="-0.22903674794945081"/>
    <n v="1.14819863830995E-2"/>
    <n v="-0.3601772240297999"/>
    <n v="1.618600551834715E-2"/>
    <n v="-1.242248584676142E-3"/>
    <n v="3.0029767248106909E-2"/>
    <n v="0"/>
    <n v="-0.35924737740990031"/>
    <n v="-0.36541299908833569"/>
    <n v="3078.3336585289139"/>
    <n v="3075.512176839281"/>
    <n v="1.0009174022170619"/>
    <n v="2.8214816896329471"/>
    <n v="3667.0129822427839"/>
    <n v="-588.67932371387042"/>
    <n v="-0.160533744103035"/>
  </r>
  <r>
    <n v="2023013"/>
    <x v="4"/>
    <n v="1789.8577128968921"/>
    <n v="762.20795178570006"/>
    <n v="1027.649761111192"/>
    <n v="902.23280855088751"/>
    <n v="386.90516930050001"/>
    <n v="515.32763925038751"/>
    <n v="573.73720120000007"/>
    <n v="348.44093886241808"/>
    <n v="91.514862270000037"/>
    <n v="1826.736029226553"/>
    <n v="809.65726240253503"/>
    <n v="1017.078766824018"/>
    <n v="861.85090579807786"/>
    <n v="395.81920678676602"/>
    <n v="466.03169901131201"/>
    <n v="522"/>
    <n v="371.73534923932118"/>
    <n v="211.99554507781821"/>
    <n v="0.97981190728182221"/>
    <n v="0.9413958068182624"/>
    <n v="1.01039348635719"/>
    <n v="1.046854859095862"/>
    <n v="0.9774795226370403"/>
    <n v="1.105778084073803"/>
    <n v="1.099113412260537"/>
    <n v="0.93733603644482488"/>
    <n v="0.43168294992428852"/>
    <n v="-36.878316329661629"/>
    <n v="-47.449310616834957"/>
    <n v="10.57099428717356"/>
    <n v="40.381902752809651"/>
    <n v="-8.914037486266011"/>
    <n v="49.295940239075549"/>
    <n v="51.737201200000072"/>
    <n v="-23.294410376903102"/>
    <n v="-120.4806828078181"/>
    <n v="1370.3171989475429"/>
    <n v="634.36240878490003"/>
    <n v="735.95479016264312"/>
    <n v="789.37432829982072"/>
    <n v="343.4536927131"/>
    <n v="445.92063558672072"/>
    <n v="573.73720120000007"/>
    <n v="293.16305118154997"/>
    <n v="51.741878900000003"/>
    <n v="419.54051394934868"/>
    <n v="127.84554300080001"/>
    <n v="291.69497094854893"/>
    <n v="112.85848025106679"/>
    <n v="43.451476587400009"/>
    <n v="69.407003663666785"/>
    <n v="0"/>
    <n v="55.277887680868048"/>
    <n v="39.772983370000027"/>
    <n v="0.30616306521699638"/>
    <n v="0.20153392009101531"/>
    <n v="0.39634903508690461"/>
    <n v="0.14297206813672919"/>
    <n v="0.12651334811443321"/>
    <n v="0.15564878169933641"/>
    <n v="0"/>
    <n v="0.18855680297390401"/>
    <n v="0.76868069377356973"/>
    <n v="3705.7835237801969"/>
    <n v="3794.31782934177"/>
    <n v="0.97666660792700866"/>
    <n v="-88.534305561573092"/>
    <n v="3078.3336585289139"/>
    <n v="627.44986525128343"/>
    <n v="0.20382776360608409"/>
  </r>
  <r>
    <n v="2023014"/>
    <x v="5"/>
    <n v="919.21410405920869"/>
    <n v="676.50760920499999"/>
    <n v="242.7064948542087"/>
    <n v="845.77282321087637"/>
    <n v="372.6567615431"/>
    <n v="473.11606166777642"/>
    <n v="515.19313010000008"/>
    <n v="104.28159448454061"/>
    <n v="11.22700925999999"/>
    <n v="920.29427306765024"/>
    <n v="685.44266736602799"/>
    <n v="234.85160570162239"/>
    <n v="867.45160219872332"/>
    <n v="389.32815786638997"/>
    <n v="478.12344433233318"/>
    <n v="535"/>
    <n v="108.94824161145431"/>
    <n v="12.00052260822074"/>
    <n v="0.99882627868057794"/>
    <n v="0.98696454337258721"/>
    <n v="1.033446180319354"/>
    <n v="0.97500865877370224"/>
    <n v="0.95717906350608395"/>
    <n v="0.98952700871727939"/>
    <n v="0.96297781327102816"/>
    <n v="0.95716638416656064"/>
    <n v="0.93554336144570349"/>
    <n v="-1.0801690084415441"/>
    <n v="-8.935058161027996"/>
    <n v="7.8548891525863382"/>
    <n v="-21.67877898784695"/>
    <n v="-16.671396323290029"/>
    <n v="-5.0073826645568724"/>
    <n v="-19.806869899999921"/>
    <n v="-4.666647126913773"/>
    <n v="-0.77351334822074769"/>
    <n v="1789.8577128968921"/>
    <n v="762.20795178570006"/>
    <n v="1027.649761111192"/>
    <n v="902.23280855088751"/>
    <n v="386.90516930050001"/>
    <n v="515.32763925038751"/>
    <n v="573.73720120000007"/>
    <n v="348.44093886241808"/>
    <n v="91.514862270000037"/>
    <n v="-870.64360883768313"/>
    <n v="-85.700342580700067"/>
    <n v="-784.94326625698329"/>
    <n v="-56.459985340011137"/>
    <n v="-14.248407757400001"/>
    <n v="-42.211577582611142"/>
    <n v="-58.544071099999996"/>
    <n v="-244.15934437787749"/>
    <n v="-80.287853010000049"/>
    <n v="-0.4864317440231285"/>
    <n v="-0.1124369568434984"/>
    <n v="-0.7638237227907575"/>
    <n v="-6.2578067218253541E-2"/>
    <n v="-3.6826615119048937E-2"/>
    <n v="-8.1912116423666914E-2"/>
    <n v="-0.1020398729201316"/>
    <n v="-0.70071945384776912"/>
    <n v="-0.87732037199732116"/>
    <n v="2395.688661114626"/>
    <n v="2443.6946394860479"/>
    <n v="0.9803551648410872"/>
    <n v="-48.005978371422323"/>
    <n v="3705.7835237801969"/>
    <n v="-1310.0948626655711"/>
    <n v="-0.35352708928047938"/>
  </r>
  <r>
    <n v="2023015"/>
    <x v="6"/>
    <n v="1941.96571953482"/>
    <n v="639.13861085530004"/>
    <n v="1302.8271086795201"/>
    <n v="795.67494123313929"/>
    <n v="350.04819434199999"/>
    <n v="445.62674689113919"/>
    <n v="515.19313010000008"/>
    <n v="513.95525440385154"/>
    <n v="93.376091600000024"/>
    <n v="1918.275167297204"/>
    <n v="636.47979974211296"/>
    <n v="1281.7953675550909"/>
    <n v="843.71722646784724"/>
    <n v="365.593782135514"/>
    <n v="478.12344433233318"/>
    <n v="535"/>
    <n v="553.02101572501419"/>
    <n v="103.70001967791799"/>
    <n v="1.0123499238490361"/>
    <n v="1.004177369202077"/>
    <n v="1.016408033338851"/>
    <n v="0.94305878352652228"/>
    <n v="0.95747852246635923"/>
    <n v="0.93203282995969083"/>
    <n v="0.96297781327102816"/>
    <n v="0.92935935487018118"/>
    <n v="0.90044429972160978"/>
    <n v="23.69055223761643"/>
    <n v="2.6588111131870851"/>
    <n v="21.031741124429121"/>
    <n v="-48.042285234707947"/>
    <n v="-15.54558779351402"/>
    <n v="-32.496697441193987"/>
    <n v="-19.806869899999921"/>
    <n v="-39.065761321162647"/>
    <n v="-10.323928077917969"/>
    <n v="919.21410405920869"/>
    <n v="676.50760920499999"/>
    <n v="242.7064948542087"/>
    <n v="845.77282321087637"/>
    <n v="372.6567615431"/>
    <n v="473.11606166777642"/>
    <n v="515.19313010000008"/>
    <n v="104.28159448454061"/>
    <n v="11.22700925999999"/>
    <n v="1022.751615475612"/>
    <n v="-37.36899834969995"/>
    <n v="1060.120613825311"/>
    <n v="-50.097881977737067"/>
    <n v="-22.608567201100019"/>
    <n v="-27.489314776637119"/>
    <n v="0"/>
    <n v="409.67365991931098"/>
    <n v="82.149082340000035"/>
    <n v="1.1126369917075749"/>
    <n v="-5.5238104998721622E-2"/>
    <n v="4.3679120101920432"/>
    <n v="-5.923326051970601E-2"/>
    <n v="-6.0668608580942703E-2"/>
    <n v="-5.8102687699366662E-2"/>
    <n v="0"/>
    <n v="3.9285327573318209"/>
    <n v="7.317094021885584"/>
    <n v="3860.1651368718108"/>
    <n v="3953.7134291679831"/>
    <n v="0.97633913181313747"/>
    <n v="-93.548292296171894"/>
    <n v="2395.688661114626"/>
    <n v="1464.476475757185"/>
    <n v="0.61129665950658962"/>
  </r>
  <r>
    <n v="2023016"/>
    <x v="7"/>
    <n v="1356.0671603319511"/>
    <n v="616.78432289399996"/>
    <n v="739.28283743795077"/>
    <n v="792.87578745694907"/>
    <n v="349.41930123880002"/>
    <n v="443.45648621814911"/>
    <n v="515.19313010000008"/>
    <n v="293.47520995040242"/>
    <n v="51.691788749999994"/>
    <n v="1361.8649813919119"/>
    <n v="624.80251175095702"/>
    <n v="737.06246964095476"/>
    <n v="825.97628538367519"/>
    <n v="347.85284105134201"/>
    <n v="478.12344433233318"/>
    <n v="535"/>
    <n v="315.46493399439618"/>
    <n v="56.98097933306326"/>
    <n v="0.99574273430980276"/>
    <n v="0.98716684279247413"/>
    <n v="1.003012455373121"/>
    <n v="0.95992560741456323"/>
    <n v="1.0045032266596521"/>
    <n v="0.92749370790090779"/>
    <n v="0.96297781327102816"/>
    <n v="0.93029423661907085"/>
    <n v="0.9071762078333705"/>
    <n v="-5.7978210599608246"/>
    <n v="-8.0181888569570674"/>
    <n v="2.2203677969960149"/>
    <n v="-33.100497926726121"/>
    <n v="1.566460187458006"/>
    <n v="-34.666958114184183"/>
    <n v="-19.806869899999921"/>
    <n v="-21.989724043993821"/>
    <n v="-5.2891905830632737"/>
    <n v="1941.96571953482"/>
    <n v="639.13861085530004"/>
    <n v="1302.8271086795201"/>
    <n v="795.67494123313929"/>
    <n v="350.04819434199999"/>
    <n v="445.62674689113919"/>
    <n v="515.19313010000008"/>
    <n v="513.95525440385154"/>
    <n v="93.376091600000024"/>
    <n v="-585.89855920286959"/>
    <n v="-22.354287961300091"/>
    <n v="-563.5442712415695"/>
    <n v="-2.7991537761902241"/>
    <n v="-0.62889310319997094"/>
    <n v="-2.1702606729901959"/>
    <n v="0"/>
    <n v="-220.48004445344921"/>
    <n v="-41.684302850000037"/>
    <n v="-0.30170386289991569"/>
    <n v="-3.4975649384388463E-2"/>
    <n v="-0.43255491652514783"/>
    <n v="-3.5179614577933731E-3"/>
    <n v="-1.7965900506418111E-3"/>
    <n v="-4.870131086454621E-3"/>
    <n v="0"/>
    <n v="-0.42898684771535028"/>
    <n v="-0.44641301789075982"/>
    <n v="3009.3030765893018"/>
    <n v="3095.287180103046"/>
    <n v="0.972220960928452"/>
    <n v="-85.98410351374423"/>
    <n v="3860.1651368718108"/>
    <n v="-850.86206028250899"/>
    <n v="-0.22042115560165601"/>
  </r>
  <r>
    <n v="2023017"/>
    <x v="8"/>
    <n v="1559.7195569011751"/>
    <n v="770.75900839309998"/>
    <n v="788.96054850807502"/>
    <n v="876.48055843317627"/>
    <n v="378.3371743582"/>
    <n v="498.14338407497638"/>
    <n v="515.19313010000008"/>
    <n v="300.72764341501272"/>
    <n v="74.610301389999989"/>
    <n v="1567.9987209279971"/>
    <n v="791.2237583440359"/>
    <n v="776.77496258396127"/>
    <n v="847.37694218799527"/>
    <n v="369.25349785566198"/>
    <n v="478.12344433233318"/>
    <n v="535"/>
    <n v="322.96851352265332"/>
    <n v="193.3788777894809"/>
    <n v="0.99471991659411418"/>
    <n v="0.97413531920001128"/>
    <n v="1.0156874082083931"/>
    <n v="1.034345537146707"/>
    <n v="1.0246001095596631"/>
    <n v="1.041871905634328"/>
    <n v="0.96297781327102816"/>
    <n v="0.93113610405838954"/>
    <n v="0.38582446150723548"/>
    <n v="-8.2791640268221727"/>
    <n v="-20.464749950935921"/>
    <n v="12.185585924113751"/>
    <n v="29.103616245181001"/>
    <n v="9.0836765025380259"/>
    <n v="20.01993974264315"/>
    <n v="-19.806869899999921"/>
    <n v="-22.2408701076406"/>
    <n v="-118.76857639948091"/>
    <n v="1356.0671603319511"/>
    <n v="616.78432289399996"/>
    <n v="739.28283743795077"/>
    <n v="792.87578745694907"/>
    <n v="349.41930123880002"/>
    <n v="443.45648621814911"/>
    <n v="515.19313010000008"/>
    <n v="293.47520995040242"/>
    <n v="51.691788749999994"/>
    <n v="203.65239656922401"/>
    <n v="153.97468549909999"/>
    <n v="49.677711070124253"/>
    <n v="83.604770976227201"/>
    <n v="28.917873119399989"/>
    <n v="54.686897856827329"/>
    <n v="0"/>
    <n v="7.2524334646103634"/>
    <n v="22.918512639999999"/>
    <n v="0.15017869507242709"/>
    <n v="0.24964104920280539"/>
    <n v="6.7197165353231725E-2"/>
    <n v="0.105444979275227"/>
    <n v="8.2759804672716042E-2"/>
    <n v="0.1233196481648151"/>
    <n v="0"/>
    <n v="2.4712252410811871E-2"/>
    <n v="0.44336853481395561"/>
    <n v="3326.731190239364"/>
    <n v="3466.723054428126"/>
    <n v="0.95961838831920898"/>
    <n v="-139.99186418876249"/>
    <n v="3009.3030765893018"/>
    <n v="317.42811365006168"/>
    <n v="0.1054822680106484"/>
  </r>
  <r>
    <n v="2023018"/>
    <x v="9"/>
    <n v="1598.8846712344071"/>
    <n v="740.59883937170002"/>
    <n v="858.28583186270669"/>
    <n v="881.97704870285406"/>
    <n v="389.1717263104"/>
    <n v="492.80532239245412"/>
    <n v="561"/>
    <n v="302.08006413972549"/>
    <n v="53.963109120000013"/>
    <n v="1601.325380750447"/>
    <n v="752.67383914037202"/>
    <n v="848.65154161007513"/>
    <n v="862.24673915732808"/>
    <n v="397.99297337958598"/>
    <n v="464.25376577774199"/>
    <n v="503"/>
    <n v="317.29671404114652"/>
    <n v="59.556468929537871"/>
    <n v="0.99847581912746763"/>
    <n v="0.98395719481566835"/>
    <n v="1.011352468923056"/>
    <n v="1.0228824403149479"/>
    <n v="0.97783567133288884"/>
    <n v="1.061499892342028"/>
    <n v="1.1153081510934391"/>
    <n v="0.95204283805016732"/>
    <n v="0.90608308534618709"/>
    <n v="-2.440709516040442"/>
    <n v="-12.074999768672001"/>
    <n v="9.6342902526315584"/>
    <n v="19.73030954552598"/>
    <n v="-8.8212470691859721"/>
    <n v="28.551556614712009"/>
    <n v="58"/>
    <n v="-15.21664990142102"/>
    <n v="-5.5933598095378656"/>
    <n v="1559.7195569011751"/>
    <n v="770.75900839309998"/>
    <n v="788.96054850807502"/>
    <n v="876.48055843317627"/>
    <n v="378.3371743582"/>
    <n v="498.14338407497638"/>
    <n v="515.19313010000008"/>
    <n v="300.72764341501272"/>
    <n v="74.610301389999989"/>
    <n v="39.165114333231713"/>
    <n v="-30.160169021399948"/>
    <n v="69.325283354631665"/>
    <n v="5.4964902696777926"/>
    <n v="10.8345519522"/>
    <n v="-5.3380616825223228"/>
    <n v="45.806869899999917"/>
    <n v="1.352420724712772"/>
    <n v="-20.64719226999998"/>
    <n v="2.5110356640679839E-2"/>
    <n v="-3.9130478778676481E-2"/>
    <n v="8.7869138052245832E-2"/>
    <n v="6.2710920587942809E-3"/>
    <n v="2.863729151273442E-2"/>
    <n v="-1.0715914038354261E-2"/>
    <n v="8.8912035552781266E-2"/>
    <n v="4.4971613163156121E-3"/>
    <n v="-0.27673380063262037"/>
    <n v="3397.904893196986"/>
    <n v="3343.4253028784601"/>
    <n v="1.016294543883371"/>
    <n v="54.479590318526327"/>
    <n v="3326.731190239364"/>
    <n v="71.173702957622027"/>
    <n v="2.1394485724138379E-2"/>
  </r>
  <r>
    <n v="2023019"/>
    <x v="10"/>
    <n v="1550.1241182436099"/>
    <n v="642.34057270829999"/>
    <n v="907.78354553531051"/>
    <n v="814.828337447168"/>
    <n v="351.11861598920001"/>
    <n v="463.70972145796799"/>
    <n v="561"/>
    <n v="363.15372505405622"/>
    <n v="47.857661839999999"/>
    <n v="1552.6931413540681"/>
    <n v="646.59847956353099"/>
    <n v="906.0946617905372"/>
    <n v="820.40583036351313"/>
    <n v="356.15206458577097"/>
    <n v="464.25376577774199"/>
    <n v="503"/>
    <n v="385.50491413198631"/>
    <n v="71.527048233256551"/>
    <n v="0.99834544054969065"/>
    <n v="0.99341491359814948"/>
    <n v="1.0018639153457061"/>
    <n v="0.99320154402867444"/>
    <n v="0.98586713626825329"/>
    <n v="0.99882813159552386"/>
    <n v="1.1153081510934391"/>
    <n v="0.94202100087814256"/>
    <n v="0.66908481507487327"/>
    <n v="-2.5690231104579202"/>
    <n v="-4.2579068552309991"/>
    <n v="1.6888837447733069"/>
    <n v="-5.5774929163451361"/>
    <n v="-5.0334485965709632"/>
    <n v="-0.54404431977400236"/>
    <n v="58"/>
    <n v="-22.35118907793014"/>
    <n v="-23.669386393256548"/>
    <n v="1598.8846712344071"/>
    <n v="740.59883937170002"/>
    <n v="858.28583186270669"/>
    <n v="881.97704870285406"/>
    <n v="389.1717263104"/>
    <n v="492.80532239245412"/>
    <n v="561"/>
    <n v="302.08006413972549"/>
    <n v="53.963109120000013"/>
    <n v="-48.760552990796207"/>
    <n v="-98.258266663400036"/>
    <n v="49.497713672603822"/>
    <n v="-67.148711255686067"/>
    <n v="-38.053110321199988"/>
    <n v="-29.095600934486011"/>
    <n v="0"/>
    <n v="61.073660914330667"/>
    <n v="-6.105447280000007"/>
    <n v="-3.0496604206700528E-2"/>
    <n v="-0.13267407595015829"/>
    <n v="5.7670430799469978E-2"/>
    <n v="-7.6134306844427901E-2"/>
    <n v="-9.7779740275502847E-2"/>
    <n v="-5.9040760341697807E-2"/>
    <n v="0"/>
    <n v="0.20217706550168571"/>
    <n v="-0.11314113251745871"/>
    <n v="3336.9638425848339"/>
    <n v="3333.1309340828252"/>
    <n v="1.0011499423748449"/>
    <n v="3.832908502009559"/>
    <n v="3397.904893196986"/>
    <n v="-60.941050612151678"/>
    <n v="-1.7934890035963939E-2"/>
  </r>
  <r>
    <n v="2023020"/>
    <x v="11"/>
    <n v="1365.3559343385541"/>
    <n v="618.9928877589"/>
    <n v="746.36304657965366"/>
    <n v="809.66866975574294"/>
    <n v="349.63326513739997"/>
    <n v="460.03540461834291"/>
    <n v="561"/>
    <n v="306.81294965148362"/>
    <n v="53.070922950000003"/>
    <n v="1372.1440676044631"/>
    <n v="619.24049514980697"/>
    <n v="752.90357245465566"/>
    <n v="819.74871369197206"/>
    <n v="355.49494791423001"/>
    <n v="464.25376577774199"/>
    <n v="503"/>
    <n v="330.16620211491681"/>
    <n v="60.288980240530123"/>
    <n v="0.99505290047439399"/>
    <n v="0.9996001434130255"/>
    <n v="0.99131293021538169"/>
    <n v="0.98770349526889678"/>
    <n v="0.98351120652706359"/>
    <n v="0.99091367379146111"/>
    <n v="1.1153081510934391"/>
    <n v="0.92926819185658205"/>
    <n v="0.88027567788121774"/>
    <n v="-6.7881332659092104"/>
    <n v="-0.24760739090697831"/>
    <n v="-6.5405258750020039"/>
    <n v="-10.080043936229121"/>
    <n v="-5.8616827768300368"/>
    <n v="-4.2183611593991941"/>
    <n v="58"/>
    <n v="-23.35325246343325"/>
    <n v="-7.2180572905301261"/>
    <n v="1550.1241182436099"/>
    <n v="642.34057270829999"/>
    <n v="907.78354553531051"/>
    <n v="814.828337447168"/>
    <n v="351.11861598920001"/>
    <n v="463.70972145796799"/>
    <n v="561"/>
    <n v="363.15372505405622"/>
    <n v="47.857661839999999"/>
    <n v="-184.7681839050567"/>
    <n v="-23.347684949399991"/>
    <n v="-161.42049895565691"/>
    <n v="-5.1596676914250574"/>
    <n v="-1.4853508518000349"/>
    <n v="-3.6743168396251922"/>
    <n v="0"/>
    <n v="-56.340775402572604"/>
    <n v="5.2132611099999977"/>
    <n v="-0.1191957351869416"/>
    <n v="-3.6347828459533771E-2"/>
    <n v="-0.17781826928848871"/>
    <n v="-6.3322143503135031E-3"/>
    <n v="-4.230339219170709E-3"/>
    <n v="-7.9237433885850361E-3"/>
    <n v="0"/>
    <n v="-0.15514304691267089"/>
    <n v="0.1089326329278104"/>
    <n v="3095.9084766957799"/>
    <n v="3085.3479636518819"/>
    <n v="1.0034227948251899"/>
    <n v="10.56051304389803"/>
    <n v="3336.9638425848339"/>
    <n v="-241.0553658890544"/>
    <n v="-7.2237931622996299E-2"/>
  </r>
  <r>
    <n v="2023021"/>
    <x v="12"/>
    <n v="1749.395709095148"/>
    <n v="639.60653019649999"/>
    <n v="1109.7891788986481"/>
    <n v="817.69915943806245"/>
    <n v="350.00049528289998"/>
    <n v="467.69866415516248"/>
    <n v="561"/>
    <n v="300.25458148212488"/>
    <n v="79.884176479999979"/>
    <n v="1774.146578249228"/>
    <n v="647.36669216267899"/>
    <n v="1126.7798860865489"/>
    <n v="814.67882385534108"/>
    <n v="350.42505807759898"/>
    <n v="464.25376577774199"/>
    <n v="503"/>
    <n v="483.03316400195098"/>
    <n v="74.403984605327707"/>
    <n v="0.98604914077702388"/>
    <n v="0.98801272592469291"/>
    <n v="0.98492100595892618"/>
    <n v="1.003707394244554"/>
    <n v="0.99878843483103585"/>
    <n v="1.007420291726981"/>
    <n v="1.1153081510934391"/>
    <n v="0.62160241544183525"/>
    <n v="1.073654548257619"/>
    <n v="-24.750869154079741"/>
    <n v="-7.7601619661789982"/>
    <n v="-16.990707187900849"/>
    <n v="3.0203355827213731"/>
    <n v="-0.42456279469905672"/>
    <n v="3.4448983774204862"/>
    <n v="58"/>
    <n v="-182.7785825198261"/>
    <n v="5.480191874672272"/>
    <n v="1365.3559343385541"/>
    <n v="618.9928877589"/>
    <n v="746.36304657965366"/>
    <n v="809.66866975574294"/>
    <n v="349.63326513739997"/>
    <n v="460.03540461834291"/>
    <n v="561"/>
    <n v="306.81294965148362"/>
    <n v="53.070922950000003"/>
    <n v="384.0397747565944"/>
    <n v="20.613642437599989"/>
    <n v="363.42613231899441"/>
    <n v="8.0304896823195122"/>
    <n v="0.36723014550000238"/>
    <n v="7.6632595368196803"/>
    <n v="0"/>
    <n v="-6.55836816935863"/>
    <n v="26.813253529999979"/>
    <n v="0.28127447583303061"/>
    <n v="3.33019051515E-2"/>
    <n v="0.48692942929645522"/>
    <n v="9.9182418466829958E-3"/>
    <n v="1.0503295370241079E-3"/>
    <n v="1.6657977755380141E-2"/>
    <n v="0"/>
    <n v="-2.1375786702642289E-2"/>
    <n v="0.50523435507729353"/>
    <n v="3508.233626495336"/>
    <n v="3649.2625507118478"/>
    <n v="0.96135413052453511"/>
    <n v="-141.02892421651219"/>
    <n v="3095.9084766957799"/>
    <n v="412.32514979955567"/>
    <n v="0.1331838951000337"/>
  </r>
  <r>
    <n v="2023022"/>
    <x v="13"/>
    <n v="1169.3366942507"/>
    <n v="764.96757521250004"/>
    <n v="599.46313576000011"/>
    <n v="942.8005266954051"/>
    <n v="402.41498293789999"/>
    <n v="540.38554375750505"/>
    <n v="542"/>
    <n v="0"/>
    <n v="1.44237064"/>
    <n v="1222.4232965988911"/>
    <n v="788.74378477800099"/>
    <n v="632.26530792015706"/>
    <n v="873.3892523301605"/>
    <n v="399.375159409795"/>
    <n v="474.0140929203655"/>
    <n v="503"/>
    <n v="0"/>
    <n v="147.8398637213478"/>
    <n v="0.9565726516372095"/>
    <n v="0.96985559820012657"/>
    <n v="0.94811960778290993"/>
    <n v="1.0794734697960371"/>
    <n v="1.007611448675469"/>
    <n v="1.1400199948238461"/>
    <n v="1.0775347912524851"/>
    <m/>
    <n v="9.7563039067637119E-3"/>
    <n v="-53.086602348190809"/>
    <n v="-23.776209565500949"/>
    <n v="-32.802172160156942"/>
    <n v="69.411274365244594"/>
    <n v="3.0398235281049888"/>
    <n v="66.371450837139548"/>
    <n v="39"/>
    <n v="0"/>
    <n v="-146.39749308134779"/>
    <n v="1749.395709095148"/>
    <n v="639.60653019649999"/>
    <n v="1109.7891788986481"/>
    <n v="817.69915943806245"/>
    <n v="350.00049528289998"/>
    <n v="467.69866415516248"/>
    <n v="561"/>
    <n v="300.25458148212488"/>
    <n v="79.884176479999979"/>
    <n v="-580.05901484444803"/>
    <n v="125.36104501600001"/>
    <n v="-510.32604313864789"/>
    <n v="125.1013672573426"/>
    <n v="52.414487655000023"/>
    <n v="72.686879602342515"/>
    <n v="-19"/>
    <n v="-300.25458148212488"/>
    <n v="-78.441805839999972"/>
    <n v="-0.33157679067617918"/>
    <n v="0.19599713120109419"/>
    <n v="-0.45984052903191419"/>
    <n v="0.15299192351293911"/>
    <n v="0.14975546709622289"/>
    <n v="0.15541391321619871"/>
    <n v="-3.3868092691622047E-2"/>
    <n v="-1"/>
    <n v="-0.98194422595867759"/>
    <n v="2655.5795915861049"/>
    <n v="2746.6524126503991"/>
    <n v="0.96684224744098113"/>
    <n v="-91.072821064294203"/>
    <n v="3508.233626495336"/>
    <n v="-852.65403490923063"/>
    <n v="-0.24304368684847741"/>
  </r>
  <r>
    <n v="2023023"/>
    <x v="14"/>
    <n v="0"/>
    <n v="94.137850423499998"/>
    <n v="0"/>
    <n v="74.096502056387962"/>
    <n v="53.768565196200001"/>
    <n v="20.327936860187961"/>
    <n v="0"/>
    <n v="0"/>
    <n v="0"/>
    <n v="0"/>
    <n v="96.836864104626002"/>
    <n v="0"/>
    <n v="124.2360370232343"/>
    <n v="55.473988697901"/>
    <n v="68.762048325333296"/>
    <n v="0"/>
    <n v="0"/>
    <n v="0"/>
    <m/>
    <n v="0.97212824159392552"/>
    <m/>
    <n v="0.59641714136881729"/>
    <n v="0.9692572403439681"/>
    <n v="0.29562727340539019"/>
    <m/>
    <m/>
    <m/>
    <n v="0"/>
    <n v="-2.6990136811260039"/>
    <n v="0"/>
    <n v="-50.139534966846362"/>
    <n v="-1.7054235017009991"/>
    <n v="-48.434111465145342"/>
    <n v="0"/>
    <n v="0"/>
    <n v="0"/>
    <n v="1169.3366942507"/>
    <n v="764.96757521250004"/>
    <n v="599.46313576000011"/>
    <n v="942.8005266954051"/>
    <n v="402.41498293789999"/>
    <n v="540.38554375750505"/>
    <n v="542"/>
    <n v="0"/>
    <n v="1.44237064"/>
    <n v="-1169.3366942507"/>
    <n v="-670.82972478900001"/>
    <n v="-599.46313576000011"/>
    <n v="-868.70402463901712"/>
    <n v="-348.64641774170002"/>
    <n v="-520.0576068973171"/>
    <n v="-542"/>
    <n v="0"/>
    <n v="-1.44237064"/>
    <n v="-1"/>
    <n v="-0.87693877038206558"/>
    <n v="-1"/>
    <n v="-0.92140808160544585"/>
    <n v="-0.86638528018103766"/>
    <n v="-0.96238253022306974"/>
    <n v="-1"/>
    <m/>
    <n v="-1"/>
    <n v="74.096502056387962"/>
    <n v="124.2360370232343"/>
    <n v="0.59641714136881729"/>
    <n v="-50.139534966846362"/>
    <n v="2655.5795915861049"/>
    <n v="-2581.4830895297168"/>
    <n v="-0.972097804075933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68:J85" firstHeaderRow="1" firstDataRow="2" firstDataCol="1"/>
  <pivotFields count="72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dataField="1" numFmtId="43" showAll="0"/>
    <pivotField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showAll="0"/>
    <pivotField numFmtId="43" showAll="0"/>
    <pivotField showAll="0"/>
    <pivotField numFmtId="43" showAll="0"/>
    <pivotField numFmtId="43" showAll="0"/>
    <pivotField numFmtId="43" showAll="0"/>
    <pivotField showAll="0"/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TGT_PRE_TMH" fld="16" baseField="0" baseItem="0"/>
    <dataField name="Sum of TGT_PRE_DTAC" fld="15" baseField="0" baseItem="0"/>
    <dataField name="Sum of TGT_POST_TMH" fld="13" baseField="0" baseItem="0"/>
    <dataField name="Sum of TGT_POST_DTAC" fld="12" baseField="0" baseItem="0"/>
    <dataField name="Sum of TGT_TOL" fld="18" baseField="0" baseItem="0"/>
    <dataField name="Sum of TGT_TVS" fld="19" baseField="0" baseItem="0"/>
    <dataField name="Sum of TGT_TDG" fld="17" baseField="0" baseItem="0"/>
  </dataFields>
  <formats count="7">
    <format dxfId="50">
      <pivotArea outline="0" collapsedLevelsAreSubtotals="1" fieldPosition="0"/>
    </format>
    <format dxfId="7">
      <pivotArea collapsedLevelsAreSubtotals="1" fieldPosition="0">
        <references count="1">
          <reference field="1" count="1">
            <x v="12"/>
          </reference>
        </references>
      </pivotArea>
    </format>
    <format dxfId="6">
      <pivotArea collapsedLevelsAreSubtotals="1" fieldPosition="0">
        <references count="1">
          <reference field="1" count="1">
            <x v="12"/>
          </reference>
        </references>
      </pivotArea>
    </format>
    <format dxfId="5">
      <pivotArea collapsedLevelsAreSubtotals="1" fieldPosition="0">
        <references count="1">
          <reference field="1" count="1">
            <x v="12"/>
          </reference>
        </references>
      </pivotArea>
    </format>
    <format dxfId="4">
      <pivotArea dataOnly="0" labelOnly="1" fieldPosition="0">
        <references count="1">
          <reference field="1" count="1">
            <x v="12"/>
          </reference>
        </references>
      </pivotArea>
    </format>
    <format dxfId="3">
      <pivotArea collapsedLevelsAreSubtotals="1" fieldPosition="0">
        <references count="1">
          <reference field="1" count="1">
            <x v="13"/>
          </reference>
        </references>
      </pivotArea>
    </format>
    <format dxfId="2">
      <pivotArea dataOnly="0" labelOnly="1" fieldPosition="0">
        <references count="1">
          <reference field="1" count="1">
            <x v="13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45:J62" firstHeaderRow="1" firstDataRow="2" firstDataCol="1"/>
  <pivotFields count="72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43" showAll="0"/>
    <pivotField dataField="1" numFmtId="43" showAll="0"/>
    <pivotField dataField="1" numFmtId="43" showAll="0"/>
    <pivotField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/>
    <pivotField numFmtId="43" showAll="0"/>
    <pivotField showAll="0"/>
    <pivotField numFmtId="43" showAll="0"/>
    <pivotField numFmtId="43" showAll="0"/>
    <pivotField numFmtId="43" showAll="0"/>
    <pivotField showAll="0"/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ACT_PRE_TMH" fld="7" baseField="0" baseItem="0"/>
    <dataField name="Sum of ACT_PRE_DTAC" fld="6" baseField="0" baseItem="0"/>
    <dataField name="Sum of ACT_POST_TMH" fld="4" baseField="0" baseItem="0"/>
    <dataField name="Sum of ACT_POST_DTAC" fld="3" baseField="0" baseItem="0"/>
    <dataField name="Sum of ACT_TOL" fld="9" baseField="0" baseItem="0"/>
    <dataField name="Sum of ACT_TVS" fld="10" baseField="0" baseItem="0"/>
    <dataField name="Sum of ACT_TDG" fld="8" baseField="0" baseItem="0"/>
  </dataFields>
  <formats count="5">
    <format dxfId="71">
      <pivotArea outline="0" collapsedLevelsAreSubtotals="1" fieldPosition="0"/>
    </format>
    <format dxfId="69">
      <pivotArea collapsedLevelsAreSubtotals="1" fieldPosition="0">
        <references count="1">
          <reference field="1" count="1">
            <x v="12"/>
          </reference>
        </references>
      </pivotArea>
    </format>
    <format dxfId="68">
      <pivotArea dataOnly="0" labelOnly="1" fieldPosition="0">
        <references count="1">
          <reference field="1" count="1">
            <x v="12"/>
          </reference>
        </references>
      </pivotArea>
    </format>
    <format dxfId="1">
      <pivotArea collapsedLevelsAreSubtotals="1" fieldPosition="0">
        <references count="1">
          <reference field="1" count="1">
            <x v="13"/>
          </reference>
        </references>
      </pivotArea>
    </format>
    <format dxfId="0">
      <pivotArea dataOnly="0" labelOnly="1" fieldPosition="0">
        <references count="1">
          <reference field="1" count="1">
            <x v="13"/>
          </reference>
        </references>
      </pivotArea>
    </format>
  </formats>
  <pivotTableStyleInfo name="PivotStyleMedium10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22:H39" firstHeaderRow="1" firstDataRow="2" firstDataCol="1"/>
  <pivotFields count="72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43" showAll="0"/>
    <pivotField numFmtId="43" showAll="0"/>
    <pivotField numFmtId="43" showAll="0"/>
    <pivotField dataField="1" numFmtId="43" showAll="0"/>
    <pivotField numFmtId="43" showAll="0"/>
    <pivotField numFmtId="43" showAll="0"/>
    <pivotField dataField="1" numFmtId="43" showAll="0"/>
    <pivotField dataField="1"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/>
    <pivotField numFmtId="43" showAll="0"/>
    <pivotField showAll="0"/>
    <pivotField numFmtId="43" showAll="0"/>
    <pivotField numFmtId="43" showAll="0"/>
    <pivotField numFmtId="43" showAll="0"/>
    <pivotField showAll="0"/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CT_PRE" fld="5" baseField="0" baseItem="0"/>
    <dataField name="Sum of ACT_POST" fld="2" baseField="0" baseItem="0"/>
    <dataField name="Sum of ACT_TOL" fld="9" baseField="0" baseItem="0"/>
    <dataField name="Sum of ACT_TVS" fld="10" baseField="0" baseItem="0"/>
    <dataField name="Sum of ACT_TDG" fld="8" baseField="0" baseItem="0"/>
  </dataFields>
  <formats count="3">
    <format dxfId="67">
      <pivotArea collapsedLevelsAreSubtotals="1" fieldPosition="0">
        <references count="1">
          <reference field="1" count="1">
            <x v="12"/>
          </reference>
        </references>
      </pivotArea>
    </format>
    <format dxfId="66">
      <pivotArea dataOnly="0" labelOnly="1" fieldPosition="0">
        <references count="1">
          <reference field="1" count="1">
            <x v="12"/>
          </reference>
        </references>
      </pivotArea>
    </format>
    <format dxfId="57">
      <pivotArea outline="0" collapsedLevelsAreSubtotals="1" fieldPosition="0"/>
    </format>
  </formats>
  <pivotTableStyleInfo name="PivotStyleMedium1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85"/>
  <sheetViews>
    <sheetView tabSelected="1" topLeftCell="H49" workbookViewId="0">
      <selection activeCell="N86" sqref="N86"/>
    </sheetView>
  </sheetViews>
  <sheetFormatPr defaultRowHeight="14.4"/>
  <cols>
    <col min="1" max="1" width="3" bestFit="1" customWidth="1"/>
    <col min="2" max="2" width="11.77734375" bestFit="1" customWidth="1"/>
    <col min="3" max="3" width="12.5546875" bestFit="1" customWidth="1"/>
    <col min="4" max="4" width="20.109375" style="3" customWidth="1"/>
    <col min="5" max="5" width="20.6640625" style="3" customWidth="1"/>
    <col min="6" max="6" width="21.44140625" style="3" customWidth="1"/>
    <col min="7" max="7" width="22" style="3" customWidth="1"/>
    <col min="8" max="9" width="15" style="3" customWidth="1"/>
    <col min="10" max="10" width="15.21875" style="3" customWidth="1"/>
    <col min="11" max="12" width="9.88671875" style="3" bestFit="1" customWidth="1"/>
    <col min="13" max="13" width="11" style="3" bestFit="1" customWidth="1"/>
    <col min="14" max="14" width="16.6640625" style="3" bestFit="1" customWidth="1"/>
    <col min="15" max="15" width="16.109375" style="3" bestFit="1" customWidth="1"/>
    <col min="16" max="16" width="11.88671875" style="3" bestFit="1" customWidth="1"/>
    <col min="17" max="17" width="15.44140625" style="3" bestFit="1" customWidth="1"/>
    <col min="18" max="18" width="14.88671875" style="3" bestFit="1" customWidth="1"/>
    <col min="19" max="19" width="10" style="3" bestFit="1" customWidth="1"/>
    <col min="20" max="20" width="12" style="3" bestFit="1" customWidth="1"/>
    <col min="21" max="21" width="9.77734375" style="3" bestFit="1" customWidth="1"/>
    <col min="22" max="22" width="14.109375" style="3" bestFit="1" customWidth="1"/>
    <col min="23" max="23" width="19.77734375" style="3" bestFit="1" customWidth="1"/>
    <col min="24" max="24" width="19.21875" style="3" bestFit="1" customWidth="1"/>
    <col min="25" max="25" width="12.77734375" style="3" bestFit="1" customWidth="1"/>
    <col min="26" max="26" width="18.5546875" style="3" bestFit="1" customWidth="1"/>
    <col min="27" max="27" width="18" style="3" bestFit="1" customWidth="1"/>
    <col min="28" max="28" width="13.109375" style="3" bestFit="1" customWidth="1"/>
    <col min="29" max="30" width="12.77734375" style="3" bestFit="1" customWidth="1"/>
    <col min="31" max="31" width="11.33203125" style="3" bestFit="1" customWidth="1"/>
    <col min="32" max="32" width="17" style="3" bestFit="1" customWidth="1"/>
    <col min="33" max="33" width="16.44140625" style="3" bestFit="1" customWidth="1"/>
    <col min="34" max="34" width="10.109375" style="3" bestFit="1" customWidth="1"/>
    <col min="35" max="35" width="15.77734375" style="3" bestFit="1" customWidth="1"/>
    <col min="36" max="36" width="15.21875" style="3" bestFit="1" customWidth="1"/>
    <col min="37" max="37" width="10.33203125" style="3" bestFit="1" customWidth="1"/>
    <col min="38" max="39" width="10.109375" style="3" bestFit="1" customWidth="1"/>
    <col min="40" max="40" width="16.33203125" style="3" bestFit="1" customWidth="1"/>
    <col min="41" max="41" width="22.109375" style="3" bestFit="1" customWidth="1"/>
    <col min="42" max="42" width="21.5546875" style="3" bestFit="1" customWidth="1"/>
    <col min="43" max="43" width="15.109375" style="3" bestFit="1" customWidth="1"/>
    <col min="44" max="44" width="20.77734375" style="3" bestFit="1" customWidth="1"/>
    <col min="45" max="45" width="20.21875" style="3" bestFit="1" customWidth="1"/>
    <col min="46" max="46" width="15.33203125" style="3" bestFit="1" customWidth="1"/>
    <col min="47" max="48" width="15.109375" style="3" bestFit="1" customWidth="1"/>
    <col min="49" max="49" width="11.33203125" style="3" bestFit="1" customWidth="1"/>
    <col min="50" max="50" width="17" style="3" bestFit="1" customWidth="1"/>
    <col min="51" max="51" width="16.44140625" style="3" bestFit="1" customWidth="1"/>
    <col min="52" max="52" width="10.109375" style="3" bestFit="1" customWidth="1"/>
    <col min="53" max="53" width="15.77734375" style="3" bestFit="1" customWidth="1"/>
    <col min="54" max="54" width="15.21875" style="3" bestFit="1" customWidth="1"/>
    <col min="55" max="55" width="10.33203125" style="3" bestFit="1" customWidth="1"/>
    <col min="56" max="57" width="10.109375" style="3" bestFit="1" customWidth="1"/>
    <col min="58" max="58" width="14.21875" style="3" bestFit="1" customWidth="1"/>
    <col min="59" max="59" width="19.88671875" style="3" bestFit="1" customWidth="1"/>
    <col min="60" max="60" width="19.33203125" style="3" bestFit="1" customWidth="1"/>
    <col min="61" max="61" width="12.88671875" style="3" bestFit="1" customWidth="1"/>
    <col min="62" max="62" width="18.6640625" style="3" bestFit="1" customWidth="1"/>
    <col min="63" max="63" width="18.109375" style="3" bestFit="1" customWidth="1"/>
    <col min="64" max="64" width="13.21875" style="3" bestFit="1" customWidth="1"/>
    <col min="65" max="66" width="12.88671875" style="3" bestFit="1" customWidth="1"/>
    <col min="67" max="68" width="9.109375" style="3" bestFit="1" customWidth="1"/>
    <col min="69" max="69" width="11.88671875" style="3" bestFit="1" customWidth="1"/>
    <col min="70" max="70" width="9.21875" style="3" bestFit="1" customWidth="1"/>
    <col min="71" max="71" width="14.21875" style="3" bestFit="1" customWidth="1"/>
    <col min="72" max="72" width="9.6640625" style="3" bestFit="1" customWidth="1"/>
    <col min="73" max="73" width="12" style="3" bestFit="1" customWidth="1"/>
  </cols>
  <sheetData>
    <row r="1" spans="1:73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</row>
    <row r="2" spans="1:73">
      <c r="A2" s="1">
        <v>0</v>
      </c>
      <c r="B2">
        <v>2023009</v>
      </c>
      <c r="C2">
        <v>9</v>
      </c>
      <c r="D2" s="3">
        <v>1157.2261103543719</v>
      </c>
      <c r="E2" s="3">
        <v>557.05887035490002</v>
      </c>
      <c r="F2" s="3">
        <v>600.16723999947249</v>
      </c>
      <c r="G2" s="3">
        <v>669.90100849625549</v>
      </c>
      <c r="H2" s="3">
        <v>297.03185030420002</v>
      </c>
      <c r="I2" s="3">
        <v>372.86915819205552</v>
      </c>
      <c r="J2" s="3">
        <v>0</v>
      </c>
      <c r="K2" s="3">
        <v>189.71316646338721</v>
      </c>
      <c r="L2" s="3">
        <v>42.43064600000001</v>
      </c>
      <c r="M2" s="3">
        <v>1165.6118508345589</v>
      </c>
      <c r="N2" s="3">
        <v>555.79781198232297</v>
      </c>
      <c r="O2" s="3">
        <v>609.81403885223631</v>
      </c>
      <c r="P2" s="3">
        <v>626.21933453124529</v>
      </c>
      <c r="Q2" s="3">
        <v>296.79433390060001</v>
      </c>
      <c r="R2" s="3">
        <v>329.42500063064529</v>
      </c>
      <c r="S2" s="3">
        <v>0</v>
      </c>
      <c r="T2" s="3">
        <v>205.17335632294211</v>
      </c>
      <c r="U2" s="3">
        <v>47.555946321317151</v>
      </c>
      <c r="V2" s="3">
        <v>0.99280571789469818</v>
      </c>
      <c r="W2" s="3">
        <v>1.0022689156837079</v>
      </c>
      <c r="X2" s="3">
        <v>0.98418075308511987</v>
      </c>
      <c r="Y2" s="3">
        <v>1.069754591652313</v>
      </c>
      <c r="Z2" s="3">
        <v>1.00080027270224</v>
      </c>
      <c r="AA2" s="3">
        <v>1.1318787507877099</v>
      </c>
      <c r="AC2" s="3">
        <v>0.92464816028441532</v>
      </c>
      <c r="AD2" s="3">
        <v>0.89222587882727711</v>
      </c>
      <c r="AE2" s="3">
        <v>-8.3857404801867688</v>
      </c>
      <c r="AF2" s="3">
        <v>1.2610583725770541</v>
      </c>
      <c r="AG2" s="3">
        <v>-9.6467988527638227</v>
      </c>
      <c r="AH2" s="3">
        <v>43.681673965010191</v>
      </c>
      <c r="AI2" s="3">
        <v>0.2375164036000115</v>
      </c>
      <c r="AJ2" s="3">
        <v>43.444157561410179</v>
      </c>
      <c r="AK2" s="3">
        <v>0</v>
      </c>
      <c r="AL2" s="3">
        <v>-15.46018985955487</v>
      </c>
      <c r="AM2" s="3">
        <v>-5.1253003213171411</v>
      </c>
      <c r="BO2" s="3">
        <v>2059.2709313140149</v>
      </c>
      <c r="BP2" s="3">
        <v>2044.5604880100641</v>
      </c>
      <c r="BQ2" s="3">
        <v>1.0071949171424459</v>
      </c>
      <c r="BR2" s="3">
        <v>14.71044330395171</v>
      </c>
      <c r="BS2" s="3">
        <v>0</v>
      </c>
      <c r="BT2" s="3">
        <v>0</v>
      </c>
      <c r="BU2" s="3">
        <v>0</v>
      </c>
    </row>
    <row r="3" spans="1:73">
      <c r="A3" s="1">
        <v>1</v>
      </c>
      <c r="B3">
        <v>2023010</v>
      </c>
      <c r="C3">
        <v>10</v>
      </c>
      <c r="D3" s="3">
        <v>1385.478491326882</v>
      </c>
      <c r="E3" s="3">
        <v>660.46276685550004</v>
      </c>
      <c r="F3" s="3">
        <v>725.01572447138187</v>
      </c>
      <c r="G3" s="3">
        <v>819.12165787346385</v>
      </c>
      <c r="H3" s="3">
        <v>368.0838481216</v>
      </c>
      <c r="I3" s="3">
        <v>451.03780975186379</v>
      </c>
      <c r="J3" s="3">
        <v>573.73720120000007</v>
      </c>
      <c r="K3" s="3">
        <v>305.6323832849024</v>
      </c>
      <c r="L3" s="3">
        <v>47.695261619999997</v>
      </c>
      <c r="M3" s="3">
        <v>1394.608070218959</v>
      </c>
      <c r="N3" s="3">
        <v>669.00752189237505</v>
      </c>
      <c r="O3" s="3">
        <v>725.60054832658352</v>
      </c>
      <c r="P3" s="3">
        <v>838.69757073612834</v>
      </c>
      <c r="Q3" s="3">
        <v>377.502569853225</v>
      </c>
      <c r="R3" s="3">
        <v>461.1950008829034</v>
      </c>
      <c r="S3" s="3">
        <v>522</v>
      </c>
      <c r="T3" s="3">
        <v>326.57806324522028</v>
      </c>
      <c r="U3" s="3">
        <v>53.25349347794824</v>
      </c>
      <c r="V3" s="3">
        <v>0.99345365978654965</v>
      </c>
      <c r="W3" s="3">
        <v>0.98722771455139235</v>
      </c>
      <c r="X3" s="3">
        <v>0.99919401403905994</v>
      </c>
      <c r="Y3" s="3">
        <v>0.97665915158728478</v>
      </c>
      <c r="Z3" s="3">
        <v>0.97504991360645032</v>
      </c>
      <c r="AA3" s="3">
        <v>0.97797636333525972</v>
      </c>
      <c r="AB3" s="3">
        <v>1.099113412260537</v>
      </c>
      <c r="AC3" s="3">
        <v>0.93586317540076081</v>
      </c>
      <c r="AD3" s="3">
        <v>0.89562690642539999</v>
      </c>
      <c r="AE3" s="3">
        <v>-9.1295788920767791</v>
      </c>
      <c r="AF3" s="3">
        <v>-8.5447550368750171</v>
      </c>
      <c r="AG3" s="3">
        <v>-0.58482385520164826</v>
      </c>
      <c r="AH3" s="3">
        <v>-19.575912862664499</v>
      </c>
      <c r="AI3" s="3">
        <v>-9.4187217316249985</v>
      </c>
      <c r="AJ3" s="3">
        <v>-10.15719113103961</v>
      </c>
      <c r="AK3" s="3">
        <v>51.737201200000072</v>
      </c>
      <c r="AL3" s="3">
        <v>-20.945679960317928</v>
      </c>
      <c r="AM3" s="3">
        <v>-5.5582318579482433</v>
      </c>
      <c r="AN3" s="3">
        <v>1157.2261103543719</v>
      </c>
      <c r="AO3" s="3">
        <v>557.05887035490002</v>
      </c>
      <c r="AP3" s="3">
        <v>600.16723999947249</v>
      </c>
      <c r="AQ3" s="3">
        <v>669.90100849625549</v>
      </c>
      <c r="AR3" s="3">
        <v>297.03185030420002</v>
      </c>
      <c r="AS3" s="3">
        <v>372.86915819205552</v>
      </c>
      <c r="AT3" s="3">
        <v>0</v>
      </c>
      <c r="AU3" s="3">
        <v>189.71316646338721</v>
      </c>
      <c r="AV3" s="3">
        <v>42.43064600000001</v>
      </c>
      <c r="AW3" s="3">
        <v>228.2523809725094</v>
      </c>
      <c r="AX3" s="3">
        <v>103.4038965006</v>
      </c>
      <c r="AY3" s="3">
        <v>124.8484844719094</v>
      </c>
      <c r="AZ3" s="3">
        <v>149.22064937720839</v>
      </c>
      <c r="BA3" s="3">
        <v>71.051997817399979</v>
      </c>
      <c r="BB3" s="3">
        <v>78.168651559808325</v>
      </c>
      <c r="BC3" s="3">
        <v>573.73720120000007</v>
      </c>
      <c r="BD3" s="3">
        <v>115.91921682151521</v>
      </c>
      <c r="BE3" s="3">
        <v>5.2646156199999874</v>
      </c>
      <c r="BF3" s="3">
        <v>0.19724095311210421</v>
      </c>
      <c r="BG3" s="3">
        <v>0.18562471940303521</v>
      </c>
      <c r="BH3" s="3">
        <v>0.20802282455806659</v>
      </c>
      <c r="BI3" s="3">
        <v>0.2227502981554961</v>
      </c>
      <c r="BJ3" s="3">
        <v>0.23920666334143401</v>
      </c>
      <c r="BK3" s="3">
        <v>0.20964096880210639</v>
      </c>
      <c r="BL3" s="3" t="s">
        <v>72</v>
      </c>
      <c r="BM3" s="3">
        <v>0.61102357302062327</v>
      </c>
      <c r="BN3" s="3">
        <v>0.1240757828669397</v>
      </c>
      <c r="BO3" s="3">
        <v>3131.6649953052479</v>
      </c>
      <c r="BP3" s="3">
        <v>3135.1371976782548</v>
      </c>
      <c r="BQ3" s="3">
        <v>0.99889248790273732</v>
      </c>
      <c r="BR3" s="3">
        <v>-3.472202373006894</v>
      </c>
      <c r="BS3" s="3">
        <v>2059.2709313140149</v>
      </c>
      <c r="BT3" s="3">
        <v>1072.394063991233</v>
      </c>
      <c r="BU3" s="3">
        <v>0.52076394984458951</v>
      </c>
    </row>
    <row r="4" spans="1:73">
      <c r="A4" s="1">
        <v>2</v>
      </c>
      <c r="B4">
        <v>2023011</v>
      </c>
      <c r="C4">
        <v>11</v>
      </c>
      <c r="D4" s="3">
        <v>1777.409228394321</v>
      </c>
      <c r="E4" s="3">
        <v>627.16135069619997</v>
      </c>
      <c r="F4" s="3">
        <v>1150.2478776981211</v>
      </c>
      <c r="G4" s="3">
        <v>776.80102266038205</v>
      </c>
      <c r="H4" s="3">
        <v>343.88087824740001</v>
      </c>
      <c r="I4" s="3">
        <v>432.92014441298198</v>
      </c>
      <c r="J4" s="3">
        <v>573.73720120000007</v>
      </c>
      <c r="K4" s="3">
        <v>457.52922554808077</v>
      </c>
      <c r="L4" s="3">
        <v>81.536304439999981</v>
      </c>
      <c r="M4" s="3">
        <v>1805.279330150641</v>
      </c>
      <c r="N4" s="3">
        <v>646.72881344235896</v>
      </c>
      <c r="O4" s="3">
        <v>1158.550516708282</v>
      </c>
      <c r="P4" s="3">
        <v>816.54727371195236</v>
      </c>
      <c r="Q4" s="3">
        <v>355.35227282904901</v>
      </c>
      <c r="R4" s="3">
        <v>461.1950008829034</v>
      </c>
      <c r="S4" s="3">
        <v>522</v>
      </c>
      <c r="T4" s="3">
        <v>488.72153960466159</v>
      </c>
      <c r="U4" s="3">
        <v>90.563057604059225</v>
      </c>
      <c r="V4" s="3">
        <v>0.98456188951435308</v>
      </c>
      <c r="W4" s="3">
        <v>0.96974394469606695</v>
      </c>
      <c r="X4" s="3">
        <v>0.99283359776684477</v>
      </c>
      <c r="Y4" s="3">
        <v>0.95132400495211089</v>
      </c>
      <c r="Z4" s="3">
        <v>0.9677182462058781</v>
      </c>
      <c r="AA4" s="3">
        <v>0.93869218786892206</v>
      </c>
      <c r="AB4" s="3">
        <v>1.099113412260537</v>
      </c>
      <c r="AC4" s="3">
        <v>0.93617569202738027</v>
      </c>
      <c r="AD4" s="3">
        <v>0.90032632065577867</v>
      </c>
      <c r="AE4" s="3">
        <v>-27.87010175632031</v>
      </c>
      <c r="AF4" s="3">
        <v>-19.567462746158981</v>
      </c>
      <c r="AG4" s="3">
        <v>-8.3026390101613288</v>
      </c>
      <c r="AH4" s="3">
        <v>-39.746251051570312</v>
      </c>
      <c r="AI4" s="3">
        <v>-11.47139458164901</v>
      </c>
      <c r="AJ4" s="3">
        <v>-28.27485646992136</v>
      </c>
      <c r="AK4" s="3">
        <v>51.737201200000072</v>
      </c>
      <c r="AL4" s="3">
        <v>-31.192314056580809</v>
      </c>
      <c r="AM4" s="3">
        <v>-9.0267531640592438</v>
      </c>
      <c r="AN4" s="3">
        <v>1385.478491326882</v>
      </c>
      <c r="AO4" s="3">
        <v>660.46276685550004</v>
      </c>
      <c r="AP4" s="3">
        <v>725.01572447138187</v>
      </c>
      <c r="AQ4" s="3">
        <v>819.12165787346385</v>
      </c>
      <c r="AR4" s="3">
        <v>368.0838481216</v>
      </c>
      <c r="AS4" s="3">
        <v>451.03780975186379</v>
      </c>
      <c r="AT4" s="3">
        <v>573.73720120000007</v>
      </c>
      <c r="AU4" s="3">
        <v>305.6323832849024</v>
      </c>
      <c r="AV4" s="3">
        <v>47.695261619999997</v>
      </c>
      <c r="AW4" s="3">
        <v>391.9307370674394</v>
      </c>
      <c r="AX4" s="3">
        <v>-33.301416159300061</v>
      </c>
      <c r="AY4" s="3">
        <v>425.23215322673917</v>
      </c>
      <c r="AZ4" s="3">
        <v>-42.3206352130818</v>
      </c>
      <c r="BA4" s="3">
        <v>-24.20296987419999</v>
      </c>
      <c r="BB4" s="3">
        <v>-18.11766533888175</v>
      </c>
      <c r="BC4" s="3">
        <v>0</v>
      </c>
      <c r="BD4" s="3">
        <v>151.8968422631784</v>
      </c>
      <c r="BE4" s="3">
        <v>33.841042819999977</v>
      </c>
      <c r="BF4" s="3">
        <v>0.2828847503017422</v>
      </c>
      <c r="BG4" s="3">
        <v>-5.0421337629447227E-2</v>
      </c>
      <c r="BH4" s="3">
        <v>0.5865143870317866</v>
      </c>
      <c r="BI4" s="3">
        <v>-5.1665872592053241E-2</v>
      </c>
      <c r="BJ4" s="3">
        <v>-6.575395795743888E-2</v>
      </c>
      <c r="BK4" s="3">
        <v>-4.0168839390314237E-2</v>
      </c>
      <c r="BL4" s="3">
        <v>0</v>
      </c>
      <c r="BM4" s="3">
        <v>0.49699197653929289</v>
      </c>
      <c r="BN4" s="3">
        <v>0.70952630660923899</v>
      </c>
      <c r="BO4" s="3">
        <v>3667.0129822427839</v>
      </c>
      <c r="BP4" s="3">
        <v>3723.111201071315</v>
      </c>
      <c r="BQ4" s="3">
        <v>0.98493243532119357</v>
      </c>
      <c r="BR4" s="3">
        <v>-56.098218828530662</v>
      </c>
      <c r="BS4" s="3">
        <v>3131.6649953052479</v>
      </c>
      <c r="BT4" s="3">
        <v>535.34798693753601</v>
      </c>
      <c r="BU4" s="3">
        <v>0.1709467608253401</v>
      </c>
    </row>
    <row r="5" spans="1:73">
      <c r="A5" s="1">
        <v>3</v>
      </c>
      <c r="B5">
        <v>2023012</v>
      </c>
      <c r="C5">
        <v>12</v>
      </c>
      <c r="D5" s="3">
        <v>1370.3171989475429</v>
      </c>
      <c r="E5" s="3">
        <v>634.36240878490003</v>
      </c>
      <c r="F5" s="3">
        <v>735.95479016264312</v>
      </c>
      <c r="G5" s="3">
        <v>789.37432829982072</v>
      </c>
      <c r="H5" s="3">
        <v>343.4536927131</v>
      </c>
      <c r="I5" s="3">
        <v>445.92063558672072</v>
      </c>
      <c r="J5" s="3">
        <v>573.73720120000007</v>
      </c>
      <c r="K5" s="3">
        <v>293.16305118154997</v>
      </c>
      <c r="L5" s="3">
        <v>51.741878900000003</v>
      </c>
      <c r="M5" s="3">
        <v>1374.44646385857</v>
      </c>
      <c r="N5" s="3">
        <v>642.02489360131904</v>
      </c>
      <c r="O5" s="3">
        <v>732.42157025725146</v>
      </c>
      <c r="P5" s="3">
        <v>809.37701319619839</v>
      </c>
      <c r="Q5" s="3">
        <v>348.18201231329499</v>
      </c>
      <c r="R5" s="3">
        <v>461.1950008829034</v>
      </c>
      <c r="S5" s="3">
        <v>522</v>
      </c>
      <c r="T5" s="3">
        <v>311.88445021433728</v>
      </c>
      <c r="U5" s="3">
        <v>57.804249570174569</v>
      </c>
      <c r="V5" s="3">
        <v>0.99699568879573885</v>
      </c>
      <c r="W5" s="3">
        <v>0.98806512817059522</v>
      </c>
      <c r="X5" s="3">
        <v>1.0048240249179861</v>
      </c>
      <c r="Y5" s="3">
        <v>0.97528631951457601</v>
      </c>
      <c r="Z5" s="3">
        <v>0.98641997738831944</v>
      </c>
      <c r="AA5" s="3">
        <v>0.9668808957882421</v>
      </c>
      <c r="AB5" s="3">
        <v>1.099113412260537</v>
      </c>
      <c r="AC5" s="3">
        <v>0.93997328491394394</v>
      </c>
      <c r="AD5" s="3">
        <v>0.89512240509558338</v>
      </c>
      <c r="AE5" s="3">
        <v>-4.1292649110273487</v>
      </c>
      <c r="AF5" s="3">
        <v>-7.6624848164190098</v>
      </c>
      <c r="AG5" s="3">
        <v>3.5332199053916611</v>
      </c>
      <c r="AH5" s="3">
        <v>-20.002684896377669</v>
      </c>
      <c r="AI5" s="3">
        <v>-4.7283196001949932</v>
      </c>
      <c r="AJ5" s="3">
        <v>-15.27436529618268</v>
      </c>
      <c r="AK5" s="3">
        <v>51.737201200000072</v>
      </c>
      <c r="AL5" s="3">
        <v>-18.72139903278725</v>
      </c>
      <c r="AM5" s="3">
        <v>-6.0623706701745661</v>
      </c>
      <c r="AN5" s="3">
        <v>1777.409228394321</v>
      </c>
      <c r="AO5" s="3">
        <v>627.16135069619997</v>
      </c>
      <c r="AP5" s="3">
        <v>1150.2478776981211</v>
      </c>
      <c r="AQ5" s="3">
        <v>776.80102266038205</v>
      </c>
      <c r="AR5" s="3">
        <v>343.88087824740001</v>
      </c>
      <c r="AS5" s="3">
        <v>432.92014441298198</v>
      </c>
      <c r="AT5" s="3">
        <v>573.73720120000007</v>
      </c>
      <c r="AU5" s="3">
        <v>457.52922554808077</v>
      </c>
      <c r="AV5" s="3">
        <v>81.536304439999981</v>
      </c>
      <c r="AW5" s="3">
        <v>-407.09202944677799</v>
      </c>
      <c r="AX5" s="3">
        <v>7.2010580887000506</v>
      </c>
      <c r="AY5" s="3">
        <v>-414.29308753547798</v>
      </c>
      <c r="AZ5" s="3">
        <v>12.57330563943867</v>
      </c>
      <c r="BA5" s="3">
        <v>-0.42718553430000838</v>
      </c>
      <c r="BB5" s="3">
        <v>13.000491173738681</v>
      </c>
      <c r="BC5" s="3">
        <v>0</v>
      </c>
      <c r="BD5" s="3">
        <v>-164.3661743665308</v>
      </c>
      <c r="BE5" s="3">
        <v>-29.794425539999981</v>
      </c>
      <c r="BF5" s="3">
        <v>-0.22903674794945081</v>
      </c>
      <c r="BG5" s="3">
        <v>1.14819863830995E-2</v>
      </c>
      <c r="BH5" s="3">
        <v>-0.3601772240297999</v>
      </c>
      <c r="BI5" s="3">
        <v>1.618600551834715E-2</v>
      </c>
      <c r="BJ5" s="3">
        <v>-1.242248584676142E-3</v>
      </c>
      <c r="BK5" s="3">
        <v>3.0029767248106909E-2</v>
      </c>
      <c r="BL5" s="3">
        <v>0</v>
      </c>
      <c r="BM5" s="3">
        <v>-0.35924737740990031</v>
      </c>
      <c r="BN5" s="3">
        <v>-0.36541299908833569</v>
      </c>
      <c r="BO5" s="3">
        <v>3078.3336585289139</v>
      </c>
      <c r="BP5" s="3">
        <v>3075.512176839281</v>
      </c>
      <c r="BQ5" s="3">
        <v>1.0009174022170619</v>
      </c>
      <c r="BR5" s="3">
        <v>2.8214816896329471</v>
      </c>
      <c r="BS5" s="3">
        <v>3667.0129822427839</v>
      </c>
      <c r="BT5" s="3">
        <v>-588.67932371387042</v>
      </c>
      <c r="BU5" s="3">
        <v>-0.160533744103035</v>
      </c>
    </row>
    <row r="6" spans="1:73">
      <c r="A6" s="1">
        <v>4</v>
      </c>
      <c r="B6">
        <v>2023013</v>
      </c>
      <c r="C6">
        <v>13</v>
      </c>
      <c r="D6" s="3">
        <v>1789.8577128968921</v>
      </c>
      <c r="E6" s="3">
        <v>762.20795178570006</v>
      </c>
      <c r="F6" s="3">
        <v>1027.649761111192</v>
      </c>
      <c r="G6" s="3">
        <v>902.23280855088751</v>
      </c>
      <c r="H6" s="3">
        <v>386.90516930050001</v>
      </c>
      <c r="I6" s="3">
        <v>515.32763925038751</v>
      </c>
      <c r="J6" s="3">
        <v>573.73720120000007</v>
      </c>
      <c r="K6" s="3">
        <v>348.44093886241808</v>
      </c>
      <c r="L6" s="3">
        <v>91.514862270000037</v>
      </c>
      <c r="M6" s="3">
        <v>1826.736029226553</v>
      </c>
      <c r="N6" s="3">
        <v>809.65726240253503</v>
      </c>
      <c r="O6" s="3">
        <v>1017.078766824018</v>
      </c>
      <c r="P6" s="3">
        <v>861.85090579807786</v>
      </c>
      <c r="Q6" s="3">
        <v>395.81920678676602</v>
      </c>
      <c r="R6" s="3">
        <v>466.03169901131201</v>
      </c>
      <c r="S6" s="3">
        <v>522</v>
      </c>
      <c r="T6" s="3">
        <v>371.73534923932118</v>
      </c>
      <c r="U6" s="3">
        <v>211.99554507781821</v>
      </c>
      <c r="V6" s="3">
        <v>0.97981190728182221</v>
      </c>
      <c r="W6" s="3">
        <v>0.9413958068182624</v>
      </c>
      <c r="X6" s="3">
        <v>1.01039348635719</v>
      </c>
      <c r="Y6" s="3">
        <v>1.046854859095862</v>
      </c>
      <c r="Z6" s="3">
        <v>0.9774795226370403</v>
      </c>
      <c r="AA6" s="3">
        <v>1.105778084073803</v>
      </c>
      <c r="AB6" s="3">
        <v>1.099113412260537</v>
      </c>
      <c r="AC6" s="3">
        <v>0.93733603644482488</v>
      </c>
      <c r="AD6" s="3">
        <v>0.43168294992428852</v>
      </c>
      <c r="AE6" s="3">
        <v>-36.878316329661629</v>
      </c>
      <c r="AF6" s="3">
        <v>-47.449310616834957</v>
      </c>
      <c r="AG6" s="3">
        <v>10.57099428717356</v>
      </c>
      <c r="AH6" s="3">
        <v>40.381902752809651</v>
      </c>
      <c r="AI6" s="3">
        <v>-8.914037486266011</v>
      </c>
      <c r="AJ6" s="3">
        <v>49.295940239075549</v>
      </c>
      <c r="AK6" s="3">
        <v>51.737201200000072</v>
      </c>
      <c r="AL6" s="3">
        <v>-23.294410376903102</v>
      </c>
      <c r="AM6" s="3">
        <v>-120.4806828078181</v>
      </c>
      <c r="AN6" s="3">
        <v>1370.3171989475429</v>
      </c>
      <c r="AO6" s="3">
        <v>634.36240878490003</v>
      </c>
      <c r="AP6" s="3">
        <v>735.95479016264312</v>
      </c>
      <c r="AQ6" s="3">
        <v>789.37432829982072</v>
      </c>
      <c r="AR6" s="3">
        <v>343.4536927131</v>
      </c>
      <c r="AS6" s="3">
        <v>445.92063558672072</v>
      </c>
      <c r="AT6" s="3">
        <v>573.73720120000007</v>
      </c>
      <c r="AU6" s="3">
        <v>293.16305118154997</v>
      </c>
      <c r="AV6" s="3">
        <v>51.741878900000003</v>
      </c>
      <c r="AW6" s="3">
        <v>419.54051394934868</v>
      </c>
      <c r="AX6" s="3">
        <v>127.84554300080001</v>
      </c>
      <c r="AY6" s="3">
        <v>291.69497094854893</v>
      </c>
      <c r="AZ6" s="3">
        <v>112.85848025106679</v>
      </c>
      <c r="BA6" s="3">
        <v>43.451476587400009</v>
      </c>
      <c r="BB6" s="3">
        <v>69.407003663666785</v>
      </c>
      <c r="BC6" s="3">
        <v>0</v>
      </c>
      <c r="BD6" s="3">
        <v>55.277887680868048</v>
      </c>
      <c r="BE6" s="3">
        <v>39.772983370000027</v>
      </c>
      <c r="BF6" s="3">
        <v>0.30616306521699638</v>
      </c>
      <c r="BG6" s="3">
        <v>0.20153392009101531</v>
      </c>
      <c r="BH6" s="3">
        <v>0.39634903508690461</v>
      </c>
      <c r="BI6" s="3">
        <v>0.14297206813672919</v>
      </c>
      <c r="BJ6" s="3">
        <v>0.12651334811443321</v>
      </c>
      <c r="BK6" s="3">
        <v>0.15564878169933641</v>
      </c>
      <c r="BL6" s="3">
        <v>0</v>
      </c>
      <c r="BM6" s="3">
        <v>0.18855680297390401</v>
      </c>
      <c r="BN6" s="3">
        <v>0.76868069377356973</v>
      </c>
      <c r="BO6" s="3">
        <v>3705.7835237801969</v>
      </c>
      <c r="BP6" s="3">
        <v>3794.31782934177</v>
      </c>
      <c r="BQ6" s="3">
        <v>0.97666660792700866</v>
      </c>
      <c r="BR6" s="3">
        <v>-88.534305561573092</v>
      </c>
      <c r="BS6" s="3">
        <v>3078.3336585289139</v>
      </c>
      <c r="BT6" s="3">
        <v>627.44986525128343</v>
      </c>
      <c r="BU6" s="3">
        <v>0.20382776360608409</v>
      </c>
    </row>
    <row r="7" spans="1:73">
      <c r="A7" s="1">
        <v>5</v>
      </c>
      <c r="B7">
        <v>2023014</v>
      </c>
      <c r="C7">
        <v>14</v>
      </c>
      <c r="D7" s="3">
        <v>919.21410405920869</v>
      </c>
      <c r="E7" s="3">
        <v>676.50760920499999</v>
      </c>
      <c r="F7" s="3">
        <v>242.7064948542087</v>
      </c>
      <c r="G7" s="3">
        <v>845.77282321087637</v>
      </c>
      <c r="H7" s="3">
        <v>372.6567615431</v>
      </c>
      <c r="I7" s="3">
        <v>473.11606166777642</v>
      </c>
      <c r="J7" s="3">
        <v>515.19313010000008</v>
      </c>
      <c r="K7" s="3">
        <v>104.28159448454061</v>
      </c>
      <c r="L7" s="3">
        <v>11.22700925999999</v>
      </c>
      <c r="M7" s="3">
        <v>920.29427306765024</v>
      </c>
      <c r="N7" s="3">
        <v>685.44266736602799</v>
      </c>
      <c r="O7" s="3">
        <v>234.85160570162239</v>
      </c>
      <c r="P7" s="3">
        <v>867.45160219872332</v>
      </c>
      <c r="Q7" s="3">
        <v>389.32815786638997</v>
      </c>
      <c r="R7" s="3">
        <v>478.12344433233318</v>
      </c>
      <c r="S7" s="3">
        <v>535</v>
      </c>
      <c r="T7" s="3">
        <v>108.94824161145431</v>
      </c>
      <c r="U7" s="3">
        <v>12.00052260822074</v>
      </c>
      <c r="V7" s="3">
        <v>0.99882627868057794</v>
      </c>
      <c r="W7" s="3">
        <v>0.98696454337258721</v>
      </c>
      <c r="X7" s="3">
        <v>1.033446180319354</v>
      </c>
      <c r="Y7" s="3">
        <v>0.97500865877370224</v>
      </c>
      <c r="Z7" s="3">
        <v>0.95717906350608395</v>
      </c>
      <c r="AA7" s="3">
        <v>0.98952700871727939</v>
      </c>
      <c r="AB7" s="3">
        <v>0.96297781327102816</v>
      </c>
      <c r="AC7" s="3">
        <v>0.95716638416656064</v>
      </c>
      <c r="AD7" s="3">
        <v>0.93554336144570349</v>
      </c>
      <c r="AE7" s="3">
        <v>-1.0801690084415441</v>
      </c>
      <c r="AF7" s="3">
        <v>-8.935058161027996</v>
      </c>
      <c r="AG7" s="3">
        <v>7.8548891525863382</v>
      </c>
      <c r="AH7" s="3">
        <v>-21.67877898784695</v>
      </c>
      <c r="AI7" s="3">
        <v>-16.671396323290029</v>
      </c>
      <c r="AJ7" s="3">
        <v>-5.0073826645568724</v>
      </c>
      <c r="AK7" s="3">
        <v>-19.806869899999921</v>
      </c>
      <c r="AL7" s="3">
        <v>-4.666647126913773</v>
      </c>
      <c r="AM7" s="3">
        <v>-0.77351334822074769</v>
      </c>
      <c r="AN7" s="3">
        <v>1789.8577128968921</v>
      </c>
      <c r="AO7" s="3">
        <v>762.20795178570006</v>
      </c>
      <c r="AP7" s="3">
        <v>1027.649761111192</v>
      </c>
      <c r="AQ7" s="3">
        <v>902.23280855088751</v>
      </c>
      <c r="AR7" s="3">
        <v>386.90516930050001</v>
      </c>
      <c r="AS7" s="3">
        <v>515.32763925038751</v>
      </c>
      <c r="AT7" s="3">
        <v>573.73720120000007</v>
      </c>
      <c r="AU7" s="3">
        <v>348.44093886241808</v>
      </c>
      <c r="AV7" s="3">
        <v>91.514862270000037</v>
      </c>
      <c r="AW7" s="3">
        <v>-870.64360883768313</v>
      </c>
      <c r="AX7" s="3">
        <v>-85.700342580700067</v>
      </c>
      <c r="AY7" s="3">
        <v>-784.94326625698329</v>
      </c>
      <c r="AZ7" s="3">
        <v>-56.459985340011137</v>
      </c>
      <c r="BA7" s="3">
        <v>-14.248407757400001</v>
      </c>
      <c r="BB7" s="3">
        <v>-42.211577582611142</v>
      </c>
      <c r="BC7" s="3">
        <v>-58.544071099999996</v>
      </c>
      <c r="BD7" s="3">
        <v>-244.15934437787749</v>
      </c>
      <c r="BE7" s="3">
        <v>-80.287853010000049</v>
      </c>
      <c r="BF7" s="3">
        <v>-0.4864317440231285</v>
      </c>
      <c r="BG7" s="3">
        <v>-0.1124369568434984</v>
      </c>
      <c r="BH7" s="3">
        <v>-0.7638237227907575</v>
      </c>
      <c r="BI7" s="3">
        <v>-6.2578067218253541E-2</v>
      </c>
      <c r="BJ7" s="3">
        <v>-3.6826615119048937E-2</v>
      </c>
      <c r="BK7" s="3">
        <v>-8.1912116423666914E-2</v>
      </c>
      <c r="BL7" s="3">
        <v>-0.1020398729201316</v>
      </c>
      <c r="BM7" s="3">
        <v>-0.70071945384776912</v>
      </c>
      <c r="BN7" s="3">
        <v>-0.87732037199732116</v>
      </c>
      <c r="BO7" s="3">
        <v>2395.688661114626</v>
      </c>
      <c r="BP7" s="3">
        <v>2443.6946394860479</v>
      </c>
      <c r="BQ7" s="3">
        <v>0.9803551648410872</v>
      </c>
      <c r="BR7" s="3">
        <v>-48.005978371422323</v>
      </c>
      <c r="BS7" s="3">
        <v>3705.7835237801969</v>
      </c>
      <c r="BT7" s="3">
        <v>-1310.0948626655711</v>
      </c>
      <c r="BU7" s="3">
        <v>-0.35352708928047938</v>
      </c>
    </row>
    <row r="8" spans="1:73">
      <c r="A8" s="1">
        <v>6</v>
      </c>
      <c r="B8">
        <v>2023015</v>
      </c>
      <c r="C8">
        <v>15</v>
      </c>
      <c r="D8" s="3">
        <v>1941.96571953482</v>
      </c>
      <c r="E8" s="3">
        <v>639.13861085530004</v>
      </c>
      <c r="F8" s="3">
        <v>1302.8271086795201</v>
      </c>
      <c r="G8" s="3">
        <v>795.67494123313929</v>
      </c>
      <c r="H8" s="3">
        <v>350.04819434199999</v>
      </c>
      <c r="I8" s="3">
        <v>445.62674689113919</v>
      </c>
      <c r="J8" s="3">
        <v>515.19313010000008</v>
      </c>
      <c r="K8" s="3">
        <v>513.95525440385154</v>
      </c>
      <c r="L8" s="3">
        <v>93.376091600000024</v>
      </c>
      <c r="M8" s="3">
        <v>1918.275167297204</v>
      </c>
      <c r="N8" s="3">
        <v>636.47979974211296</v>
      </c>
      <c r="O8" s="3">
        <v>1281.7953675550909</v>
      </c>
      <c r="P8" s="3">
        <v>843.71722646784724</v>
      </c>
      <c r="Q8" s="3">
        <v>365.593782135514</v>
      </c>
      <c r="R8" s="3">
        <v>478.12344433233318</v>
      </c>
      <c r="S8" s="3">
        <v>535</v>
      </c>
      <c r="T8" s="3">
        <v>553.02101572501419</v>
      </c>
      <c r="U8" s="3">
        <v>103.70001967791799</v>
      </c>
      <c r="V8" s="3">
        <v>1.0123499238490361</v>
      </c>
      <c r="W8" s="3">
        <v>1.004177369202077</v>
      </c>
      <c r="X8" s="3">
        <v>1.016408033338851</v>
      </c>
      <c r="Y8" s="3">
        <v>0.94305878352652228</v>
      </c>
      <c r="Z8" s="3">
        <v>0.95747852246635923</v>
      </c>
      <c r="AA8" s="3">
        <v>0.93203282995969083</v>
      </c>
      <c r="AB8" s="3">
        <v>0.96297781327102816</v>
      </c>
      <c r="AC8" s="3">
        <v>0.92935935487018118</v>
      </c>
      <c r="AD8" s="3">
        <v>0.90044429972160978</v>
      </c>
      <c r="AE8" s="3">
        <v>23.69055223761643</v>
      </c>
      <c r="AF8" s="3">
        <v>2.6588111131870851</v>
      </c>
      <c r="AG8" s="3">
        <v>21.031741124429121</v>
      </c>
      <c r="AH8" s="3">
        <v>-48.042285234707947</v>
      </c>
      <c r="AI8" s="3">
        <v>-15.54558779351402</v>
      </c>
      <c r="AJ8" s="3">
        <v>-32.496697441193987</v>
      </c>
      <c r="AK8" s="3">
        <v>-19.806869899999921</v>
      </c>
      <c r="AL8" s="3">
        <v>-39.065761321162647</v>
      </c>
      <c r="AM8" s="3">
        <v>-10.323928077917969</v>
      </c>
      <c r="AN8" s="3">
        <v>919.21410405920869</v>
      </c>
      <c r="AO8" s="3">
        <v>676.50760920499999</v>
      </c>
      <c r="AP8" s="3">
        <v>242.7064948542087</v>
      </c>
      <c r="AQ8" s="3">
        <v>845.77282321087637</v>
      </c>
      <c r="AR8" s="3">
        <v>372.6567615431</v>
      </c>
      <c r="AS8" s="3">
        <v>473.11606166777642</v>
      </c>
      <c r="AT8" s="3">
        <v>515.19313010000008</v>
      </c>
      <c r="AU8" s="3">
        <v>104.28159448454061</v>
      </c>
      <c r="AV8" s="3">
        <v>11.22700925999999</v>
      </c>
      <c r="AW8" s="3">
        <v>1022.751615475612</v>
      </c>
      <c r="AX8" s="3">
        <v>-37.36899834969995</v>
      </c>
      <c r="AY8" s="3">
        <v>1060.120613825311</v>
      </c>
      <c r="AZ8" s="3">
        <v>-50.097881977737067</v>
      </c>
      <c r="BA8" s="3">
        <v>-22.608567201100019</v>
      </c>
      <c r="BB8" s="3">
        <v>-27.489314776637119</v>
      </c>
      <c r="BC8" s="3">
        <v>0</v>
      </c>
      <c r="BD8" s="3">
        <v>409.67365991931098</v>
      </c>
      <c r="BE8" s="3">
        <v>82.149082340000035</v>
      </c>
      <c r="BF8" s="3">
        <v>1.1126369917075749</v>
      </c>
      <c r="BG8" s="3">
        <v>-5.5238104998721622E-2</v>
      </c>
      <c r="BH8" s="3">
        <v>4.3679120101920432</v>
      </c>
      <c r="BI8" s="3">
        <v>-5.923326051970601E-2</v>
      </c>
      <c r="BJ8" s="3">
        <v>-6.0668608580942703E-2</v>
      </c>
      <c r="BK8" s="3">
        <v>-5.8102687699366662E-2</v>
      </c>
      <c r="BL8" s="3">
        <v>0</v>
      </c>
      <c r="BM8" s="3">
        <v>3.9285327573318209</v>
      </c>
      <c r="BN8" s="3">
        <v>7.317094021885584</v>
      </c>
      <c r="BO8" s="3">
        <v>3860.1651368718108</v>
      </c>
      <c r="BP8" s="3">
        <v>3953.7134291679831</v>
      </c>
      <c r="BQ8" s="3">
        <v>0.97633913181313747</v>
      </c>
      <c r="BR8" s="3">
        <v>-93.548292296171894</v>
      </c>
      <c r="BS8" s="3">
        <v>2395.688661114626</v>
      </c>
      <c r="BT8" s="3">
        <v>1464.476475757185</v>
      </c>
      <c r="BU8" s="3">
        <v>0.61129665950658962</v>
      </c>
    </row>
    <row r="9" spans="1:73">
      <c r="A9" s="1">
        <v>7</v>
      </c>
      <c r="B9">
        <v>2023016</v>
      </c>
      <c r="C9">
        <v>16</v>
      </c>
      <c r="D9" s="3">
        <v>1356.0671603319511</v>
      </c>
      <c r="E9" s="3">
        <v>616.78432289399996</v>
      </c>
      <c r="F9" s="3">
        <v>739.28283743795077</v>
      </c>
      <c r="G9" s="3">
        <v>792.87578745694907</v>
      </c>
      <c r="H9" s="3">
        <v>349.41930123880002</v>
      </c>
      <c r="I9" s="3">
        <v>443.45648621814911</v>
      </c>
      <c r="J9" s="3">
        <v>515.19313010000008</v>
      </c>
      <c r="K9" s="3">
        <v>293.47520995040242</v>
      </c>
      <c r="L9" s="3">
        <v>51.691788749999994</v>
      </c>
      <c r="M9" s="3">
        <v>1361.8649813919119</v>
      </c>
      <c r="N9" s="3">
        <v>624.80251175095702</v>
      </c>
      <c r="O9" s="3">
        <v>737.06246964095476</v>
      </c>
      <c r="P9" s="3">
        <v>825.97628538367519</v>
      </c>
      <c r="Q9" s="3">
        <v>347.85284105134201</v>
      </c>
      <c r="R9" s="3">
        <v>478.12344433233318</v>
      </c>
      <c r="S9" s="3">
        <v>535</v>
      </c>
      <c r="T9" s="3">
        <v>315.46493399439618</v>
      </c>
      <c r="U9" s="3">
        <v>56.98097933306326</v>
      </c>
      <c r="V9" s="3">
        <v>0.99574273430980276</v>
      </c>
      <c r="W9" s="3">
        <v>0.98716684279247413</v>
      </c>
      <c r="X9" s="3">
        <v>1.003012455373121</v>
      </c>
      <c r="Y9" s="3">
        <v>0.95992560741456323</v>
      </c>
      <c r="Z9" s="3">
        <v>1.0045032266596521</v>
      </c>
      <c r="AA9" s="3">
        <v>0.92749370790090779</v>
      </c>
      <c r="AB9" s="3">
        <v>0.96297781327102816</v>
      </c>
      <c r="AC9" s="3">
        <v>0.93029423661907085</v>
      </c>
      <c r="AD9" s="3">
        <v>0.9071762078333705</v>
      </c>
      <c r="AE9" s="3">
        <v>-5.7978210599608246</v>
      </c>
      <c r="AF9" s="3">
        <v>-8.0181888569570674</v>
      </c>
      <c r="AG9" s="3">
        <v>2.2203677969960149</v>
      </c>
      <c r="AH9" s="3">
        <v>-33.100497926726121</v>
      </c>
      <c r="AI9" s="3">
        <v>1.566460187458006</v>
      </c>
      <c r="AJ9" s="3">
        <v>-34.666958114184183</v>
      </c>
      <c r="AK9" s="3">
        <v>-19.806869899999921</v>
      </c>
      <c r="AL9" s="3">
        <v>-21.989724043993821</v>
      </c>
      <c r="AM9" s="3">
        <v>-5.2891905830632737</v>
      </c>
      <c r="AN9" s="3">
        <v>1941.96571953482</v>
      </c>
      <c r="AO9" s="3">
        <v>639.13861085530004</v>
      </c>
      <c r="AP9" s="3">
        <v>1302.8271086795201</v>
      </c>
      <c r="AQ9" s="3">
        <v>795.67494123313929</v>
      </c>
      <c r="AR9" s="3">
        <v>350.04819434199999</v>
      </c>
      <c r="AS9" s="3">
        <v>445.62674689113919</v>
      </c>
      <c r="AT9" s="3">
        <v>515.19313010000008</v>
      </c>
      <c r="AU9" s="3">
        <v>513.95525440385154</v>
      </c>
      <c r="AV9" s="3">
        <v>93.376091600000024</v>
      </c>
      <c r="AW9" s="3">
        <v>-585.89855920286959</v>
      </c>
      <c r="AX9" s="3">
        <v>-22.354287961300091</v>
      </c>
      <c r="AY9" s="3">
        <v>-563.5442712415695</v>
      </c>
      <c r="AZ9" s="3">
        <v>-2.7991537761902241</v>
      </c>
      <c r="BA9" s="3">
        <v>-0.62889310319997094</v>
      </c>
      <c r="BB9" s="3">
        <v>-2.1702606729901959</v>
      </c>
      <c r="BC9" s="3">
        <v>0</v>
      </c>
      <c r="BD9" s="3">
        <v>-220.48004445344921</v>
      </c>
      <c r="BE9" s="3">
        <v>-41.684302850000037</v>
      </c>
      <c r="BF9" s="3">
        <v>-0.30170386289991569</v>
      </c>
      <c r="BG9" s="3">
        <v>-3.4975649384388463E-2</v>
      </c>
      <c r="BH9" s="3">
        <v>-0.43255491652514783</v>
      </c>
      <c r="BI9" s="3">
        <v>-3.5179614577933731E-3</v>
      </c>
      <c r="BJ9" s="3">
        <v>-1.7965900506418111E-3</v>
      </c>
      <c r="BK9" s="3">
        <v>-4.870131086454621E-3</v>
      </c>
      <c r="BL9" s="3">
        <v>0</v>
      </c>
      <c r="BM9" s="3">
        <v>-0.42898684771535028</v>
      </c>
      <c r="BN9" s="3">
        <v>-0.44641301789075982</v>
      </c>
      <c r="BO9" s="3">
        <v>3009.3030765893018</v>
      </c>
      <c r="BP9" s="3">
        <v>3095.287180103046</v>
      </c>
      <c r="BQ9" s="3">
        <v>0.972220960928452</v>
      </c>
      <c r="BR9" s="3">
        <v>-85.98410351374423</v>
      </c>
      <c r="BS9" s="3">
        <v>3860.1651368718108</v>
      </c>
      <c r="BT9" s="3">
        <v>-850.86206028250899</v>
      </c>
      <c r="BU9" s="3">
        <v>-0.22042115560165601</v>
      </c>
    </row>
    <row r="10" spans="1:73">
      <c r="A10" s="1">
        <v>8</v>
      </c>
      <c r="B10">
        <v>2023017</v>
      </c>
      <c r="C10">
        <v>17</v>
      </c>
      <c r="D10" s="3">
        <v>1559.7195569011751</v>
      </c>
      <c r="E10" s="3">
        <v>770.75900839309998</v>
      </c>
      <c r="F10" s="3">
        <v>788.96054850807502</v>
      </c>
      <c r="G10" s="3">
        <v>876.48055843317627</v>
      </c>
      <c r="H10" s="3">
        <v>378.3371743582</v>
      </c>
      <c r="I10" s="3">
        <v>498.14338407497638</v>
      </c>
      <c r="J10" s="3">
        <v>515.19313010000008</v>
      </c>
      <c r="K10" s="3">
        <v>300.72764341501272</v>
      </c>
      <c r="L10" s="3">
        <v>74.610301389999989</v>
      </c>
      <c r="M10" s="3">
        <v>1567.9987209279971</v>
      </c>
      <c r="N10" s="3">
        <v>791.2237583440359</v>
      </c>
      <c r="O10" s="3">
        <v>776.77496258396127</v>
      </c>
      <c r="P10" s="3">
        <v>847.37694218799527</v>
      </c>
      <c r="Q10" s="3">
        <v>369.25349785566198</v>
      </c>
      <c r="R10" s="3">
        <v>478.12344433233318</v>
      </c>
      <c r="S10" s="3">
        <v>535</v>
      </c>
      <c r="T10" s="3">
        <v>322.96851352265332</v>
      </c>
      <c r="U10" s="3">
        <v>193.3788777894809</v>
      </c>
      <c r="V10" s="3">
        <v>0.99471991659411418</v>
      </c>
      <c r="W10" s="3">
        <v>0.97413531920001128</v>
      </c>
      <c r="X10" s="3">
        <v>1.0156874082083931</v>
      </c>
      <c r="Y10" s="3">
        <v>1.034345537146707</v>
      </c>
      <c r="Z10" s="3">
        <v>1.0246001095596631</v>
      </c>
      <c r="AA10" s="3">
        <v>1.041871905634328</v>
      </c>
      <c r="AB10" s="3">
        <v>0.96297781327102816</v>
      </c>
      <c r="AC10" s="3">
        <v>0.93113610405838954</v>
      </c>
      <c r="AD10" s="3">
        <v>0.38582446150723548</v>
      </c>
      <c r="AE10" s="3">
        <v>-8.2791640268221727</v>
      </c>
      <c r="AF10" s="3">
        <v>-20.464749950935921</v>
      </c>
      <c r="AG10" s="3">
        <v>12.185585924113751</v>
      </c>
      <c r="AH10" s="3">
        <v>29.103616245181001</v>
      </c>
      <c r="AI10" s="3">
        <v>9.0836765025380259</v>
      </c>
      <c r="AJ10" s="3">
        <v>20.01993974264315</v>
      </c>
      <c r="AK10" s="3">
        <v>-19.806869899999921</v>
      </c>
      <c r="AL10" s="3">
        <v>-22.2408701076406</v>
      </c>
      <c r="AM10" s="3">
        <v>-118.76857639948091</v>
      </c>
      <c r="AN10" s="3">
        <v>1356.0671603319511</v>
      </c>
      <c r="AO10" s="3">
        <v>616.78432289399996</v>
      </c>
      <c r="AP10" s="3">
        <v>739.28283743795077</v>
      </c>
      <c r="AQ10" s="3">
        <v>792.87578745694907</v>
      </c>
      <c r="AR10" s="3">
        <v>349.41930123880002</v>
      </c>
      <c r="AS10" s="3">
        <v>443.45648621814911</v>
      </c>
      <c r="AT10" s="3">
        <v>515.19313010000008</v>
      </c>
      <c r="AU10" s="3">
        <v>293.47520995040242</v>
      </c>
      <c r="AV10" s="3">
        <v>51.691788749999994</v>
      </c>
      <c r="AW10" s="3">
        <v>203.65239656922401</v>
      </c>
      <c r="AX10" s="3">
        <v>153.97468549909999</v>
      </c>
      <c r="AY10" s="3">
        <v>49.677711070124253</v>
      </c>
      <c r="AZ10" s="3">
        <v>83.604770976227201</v>
      </c>
      <c r="BA10" s="3">
        <v>28.917873119399989</v>
      </c>
      <c r="BB10" s="3">
        <v>54.686897856827329</v>
      </c>
      <c r="BC10" s="3">
        <v>0</v>
      </c>
      <c r="BD10" s="3">
        <v>7.2524334646103634</v>
      </c>
      <c r="BE10" s="3">
        <v>22.918512639999999</v>
      </c>
      <c r="BF10" s="3">
        <v>0.15017869507242709</v>
      </c>
      <c r="BG10" s="3">
        <v>0.24964104920280539</v>
      </c>
      <c r="BH10" s="3">
        <v>6.7197165353231725E-2</v>
      </c>
      <c r="BI10" s="3">
        <v>0.105444979275227</v>
      </c>
      <c r="BJ10" s="3">
        <v>8.2759804672716042E-2</v>
      </c>
      <c r="BK10" s="3">
        <v>0.1233196481648151</v>
      </c>
      <c r="BL10" s="3">
        <v>0</v>
      </c>
      <c r="BM10" s="3">
        <v>2.4712252410811871E-2</v>
      </c>
      <c r="BN10" s="3">
        <v>0.44336853481395561</v>
      </c>
      <c r="BO10" s="3">
        <v>3326.731190239364</v>
      </c>
      <c r="BP10" s="3">
        <v>3466.723054428126</v>
      </c>
      <c r="BQ10" s="3">
        <v>0.95961838831920898</v>
      </c>
      <c r="BR10" s="3">
        <v>-139.99186418876249</v>
      </c>
      <c r="BS10" s="3">
        <v>3009.3030765893018</v>
      </c>
      <c r="BT10" s="3">
        <v>317.42811365006168</v>
      </c>
      <c r="BU10" s="3">
        <v>0.1054822680106484</v>
      </c>
    </row>
    <row r="11" spans="1:73">
      <c r="A11" s="1">
        <v>9</v>
      </c>
      <c r="B11">
        <v>2023018</v>
      </c>
      <c r="C11">
        <v>18</v>
      </c>
      <c r="D11" s="3">
        <v>1598.8846712344071</v>
      </c>
      <c r="E11" s="3">
        <v>740.59883937170002</v>
      </c>
      <c r="F11" s="3">
        <v>858.28583186270669</v>
      </c>
      <c r="G11" s="3">
        <v>881.97704870285406</v>
      </c>
      <c r="H11" s="3">
        <v>389.1717263104</v>
      </c>
      <c r="I11" s="3">
        <v>492.80532239245412</v>
      </c>
      <c r="J11" s="3">
        <v>561</v>
      </c>
      <c r="K11" s="3">
        <v>302.08006413972549</v>
      </c>
      <c r="L11" s="3">
        <v>53.963109120000013</v>
      </c>
      <c r="M11" s="3">
        <v>1601.325380750447</v>
      </c>
      <c r="N11" s="3">
        <v>752.67383914037202</v>
      </c>
      <c r="O11" s="3">
        <v>848.65154161007513</v>
      </c>
      <c r="P11" s="3">
        <v>862.24673915732808</v>
      </c>
      <c r="Q11" s="3">
        <v>397.99297337958598</v>
      </c>
      <c r="R11" s="3">
        <v>464.25376577774199</v>
      </c>
      <c r="S11" s="3">
        <v>503</v>
      </c>
      <c r="T11" s="3">
        <v>317.29671404114652</v>
      </c>
      <c r="U11" s="3">
        <v>59.556468929537871</v>
      </c>
      <c r="V11" s="3">
        <v>0.99847581912746763</v>
      </c>
      <c r="W11" s="3">
        <v>0.98395719481566835</v>
      </c>
      <c r="X11" s="3">
        <v>1.011352468923056</v>
      </c>
      <c r="Y11" s="3">
        <v>1.0228824403149479</v>
      </c>
      <c r="Z11" s="3">
        <v>0.97783567133288884</v>
      </c>
      <c r="AA11" s="3">
        <v>1.061499892342028</v>
      </c>
      <c r="AB11" s="3">
        <v>1.1153081510934391</v>
      </c>
      <c r="AC11" s="3">
        <v>0.95204283805016732</v>
      </c>
      <c r="AD11" s="3">
        <v>0.90608308534618709</v>
      </c>
      <c r="AE11" s="3">
        <v>-2.440709516040442</v>
      </c>
      <c r="AF11" s="3">
        <v>-12.074999768672001</v>
      </c>
      <c r="AG11" s="3">
        <v>9.6342902526315584</v>
      </c>
      <c r="AH11" s="3">
        <v>19.73030954552598</v>
      </c>
      <c r="AI11" s="3">
        <v>-8.8212470691859721</v>
      </c>
      <c r="AJ11" s="3">
        <v>28.551556614712009</v>
      </c>
      <c r="AK11" s="3">
        <v>58</v>
      </c>
      <c r="AL11" s="3">
        <v>-15.21664990142102</v>
      </c>
      <c r="AM11" s="3">
        <v>-5.5933598095378656</v>
      </c>
      <c r="AN11" s="3">
        <v>1559.7195569011751</v>
      </c>
      <c r="AO11" s="3">
        <v>770.75900839309998</v>
      </c>
      <c r="AP11" s="3">
        <v>788.96054850807502</v>
      </c>
      <c r="AQ11" s="3">
        <v>876.48055843317627</v>
      </c>
      <c r="AR11" s="3">
        <v>378.3371743582</v>
      </c>
      <c r="AS11" s="3">
        <v>498.14338407497638</v>
      </c>
      <c r="AT11" s="3">
        <v>515.19313010000008</v>
      </c>
      <c r="AU11" s="3">
        <v>300.72764341501272</v>
      </c>
      <c r="AV11" s="3">
        <v>74.610301389999989</v>
      </c>
      <c r="AW11" s="3">
        <v>39.165114333231713</v>
      </c>
      <c r="AX11" s="3">
        <v>-30.160169021399948</v>
      </c>
      <c r="AY11" s="3">
        <v>69.325283354631665</v>
      </c>
      <c r="AZ11" s="3">
        <v>5.4964902696777926</v>
      </c>
      <c r="BA11" s="3">
        <v>10.8345519522</v>
      </c>
      <c r="BB11" s="3">
        <v>-5.3380616825223228</v>
      </c>
      <c r="BC11" s="3">
        <v>45.806869899999917</v>
      </c>
      <c r="BD11" s="3">
        <v>1.352420724712772</v>
      </c>
      <c r="BE11" s="3">
        <v>-20.64719226999998</v>
      </c>
      <c r="BF11" s="3">
        <v>2.5110356640679839E-2</v>
      </c>
      <c r="BG11" s="3">
        <v>-3.9130478778676481E-2</v>
      </c>
      <c r="BH11" s="3">
        <v>8.7869138052245832E-2</v>
      </c>
      <c r="BI11" s="3">
        <v>6.2710920587942809E-3</v>
      </c>
      <c r="BJ11" s="3">
        <v>2.863729151273442E-2</v>
      </c>
      <c r="BK11" s="3">
        <v>-1.0715914038354261E-2</v>
      </c>
      <c r="BL11" s="3">
        <v>8.8912035552781266E-2</v>
      </c>
      <c r="BM11" s="3">
        <v>4.4971613163156121E-3</v>
      </c>
      <c r="BN11" s="3">
        <v>-0.27673380063262037</v>
      </c>
      <c r="BO11" s="3">
        <v>3397.904893196986</v>
      </c>
      <c r="BP11" s="3">
        <v>3343.4253028784601</v>
      </c>
      <c r="BQ11" s="3">
        <v>1.016294543883371</v>
      </c>
      <c r="BR11" s="3">
        <v>54.479590318526327</v>
      </c>
      <c r="BS11" s="3">
        <v>3326.731190239364</v>
      </c>
      <c r="BT11" s="3">
        <v>71.173702957622027</v>
      </c>
      <c r="BU11" s="3">
        <v>2.1394485724138379E-2</v>
      </c>
    </row>
    <row r="12" spans="1:73">
      <c r="A12" s="1">
        <v>10</v>
      </c>
      <c r="B12">
        <v>2023019</v>
      </c>
      <c r="C12">
        <v>19</v>
      </c>
      <c r="D12" s="3">
        <v>1550.1241182436099</v>
      </c>
      <c r="E12" s="3">
        <v>642.34057270829999</v>
      </c>
      <c r="F12" s="3">
        <v>907.78354553531051</v>
      </c>
      <c r="G12" s="3">
        <v>814.828337447168</v>
      </c>
      <c r="H12" s="3">
        <v>351.11861598920001</v>
      </c>
      <c r="I12" s="3">
        <v>463.70972145796799</v>
      </c>
      <c r="J12" s="3">
        <v>561</v>
      </c>
      <c r="K12" s="3">
        <v>363.15372505405622</v>
      </c>
      <c r="L12" s="3">
        <v>47.857661839999999</v>
      </c>
      <c r="M12" s="3">
        <v>1552.6931413540681</v>
      </c>
      <c r="N12" s="3">
        <v>646.59847956353099</v>
      </c>
      <c r="O12" s="3">
        <v>906.0946617905372</v>
      </c>
      <c r="P12" s="3">
        <v>820.40583036351313</v>
      </c>
      <c r="Q12" s="3">
        <v>356.15206458577097</v>
      </c>
      <c r="R12" s="3">
        <v>464.25376577774199</v>
      </c>
      <c r="S12" s="3">
        <v>503</v>
      </c>
      <c r="T12" s="3">
        <v>385.50491413198631</v>
      </c>
      <c r="U12" s="3">
        <v>71.527048233256551</v>
      </c>
      <c r="V12" s="3">
        <v>0.99834544054969065</v>
      </c>
      <c r="W12" s="3">
        <v>0.99341491359814948</v>
      </c>
      <c r="X12" s="3">
        <v>1.0018639153457061</v>
      </c>
      <c r="Y12" s="3">
        <v>0.99320154402867444</v>
      </c>
      <c r="Z12" s="3">
        <v>0.98586713626825329</v>
      </c>
      <c r="AA12" s="3">
        <v>0.99882813159552386</v>
      </c>
      <c r="AB12" s="3">
        <v>1.1153081510934391</v>
      </c>
      <c r="AC12" s="3">
        <v>0.94202100087814256</v>
      </c>
      <c r="AD12" s="3">
        <v>0.66908481507487327</v>
      </c>
      <c r="AE12" s="3">
        <v>-2.5690231104579202</v>
      </c>
      <c r="AF12" s="3">
        <v>-4.2579068552309991</v>
      </c>
      <c r="AG12" s="3">
        <v>1.6888837447733069</v>
      </c>
      <c r="AH12" s="3">
        <v>-5.5774929163451361</v>
      </c>
      <c r="AI12" s="3">
        <v>-5.0334485965709632</v>
      </c>
      <c r="AJ12" s="3">
        <v>-0.54404431977400236</v>
      </c>
      <c r="AK12" s="3">
        <v>58</v>
      </c>
      <c r="AL12" s="3">
        <v>-22.35118907793014</v>
      </c>
      <c r="AM12" s="3">
        <v>-23.669386393256548</v>
      </c>
      <c r="AN12" s="3">
        <v>1598.8846712344071</v>
      </c>
      <c r="AO12" s="3">
        <v>740.59883937170002</v>
      </c>
      <c r="AP12" s="3">
        <v>858.28583186270669</v>
      </c>
      <c r="AQ12" s="3">
        <v>881.97704870285406</v>
      </c>
      <c r="AR12" s="3">
        <v>389.1717263104</v>
      </c>
      <c r="AS12" s="3">
        <v>492.80532239245412</v>
      </c>
      <c r="AT12" s="3">
        <v>561</v>
      </c>
      <c r="AU12" s="3">
        <v>302.08006413972549</v>
      </c>
      <c r="AV12" s="3">
        <v>53.963109120000013</v>
      </c>
      <c r="AW12" s="3">
        <v>-48.760552990796207</v>
      </c>
      <c r="AX12" s="3">
        <v>-98.258266663400036</v>
      </c>
      <c r="AY12" s="3">
        <v>49.497713672603822</v>
      </c>
      <c r="AZ12" s="3">
        <v>-67.148711255686067</v>
      </c>
      <c r="BA12" s="3">
        <v>-38.053110321199988</v>
      </c>
      <c r="BB12" s="3">
        <v>-29.095600934486011</v>
      </c>
      <c r="BC12" s="3">
        <v>0</v>
      </c>
      <c r="BD12" s="3">
        <v>61.073660914330667</v>
      </c>
      <c r="BE12" s="3">
        <v>-6.105447280000007</v>
      </c>
      <c r="BF12" s="3">
        <v>-3.0496604206700528E-2</v>
      </c>
      <c r="BG12" s="3">
        <v>-0.13267407595015829</v>
      </c>
      <c r="BH12" s="3">
        <v>5.7670430799469978E-2</v>
      </c>
      <c r="BI12" s="3">
        <v>-7.6134306844427901E-2</v>
      </c>
      <c r="BJ12" s="3">
        <v>-9.7779740275502847E-2</v>
      </c>
      <c r="BK12" s="3">
        <v>-5.9040760341697807E-2</v>
      </c>
      <c r="BL12" s="3">
        <v>0</v>
      </c>
      <c r="BM12" s="3">
        <v>0.20217706550168571</v>
      </c>
      <c r="BN12" s="3">
        <v>-0.11314113251745871</v>
      </c>
      <c r="BO12" s="3">
        <v>3336.9638425848339</v>
      </c>
      <c r="BP12" s="3">
        <v>3333.1309340828252</v>
      </c>
      <c r="BQ12" s="3">
        <v>1.0011499423748449</v>
      </c>
      <c r="BR12" s="3">
        <v>3.832908502009559</v>
      </c>
      <c r="BS12" s="3">
        <v>3397.904893196986</v>
      </c>
      <c r="BT12" s="3">
        <v>-60.941050612151678</v>
      </c>
      <c r="BU12" s="3">
        <v>-1.7934890035963939E-2</v>
      </c>
    </row>
    <row r="13" spans="1:73">
      <c r="A13" s="1">
        <v>11</v>
      </c>
      <c r="B13">
        <v>2023020</v>
      </c>
      <c r="C13">
        <v>20</v>
      </c>
      <c r="D13" s="3">
        <v>1365.3559343385541</v>
      </c>
      <c r="E13" s="3">
        <v>618.9928877589</v>
      </c>
      <c r="F13" s="3">
        <v>746.36304657965366</v>
      </c>
      <c r="G13" s="3">
        <v>809.66866975574294</v>
      </c>
      <c r="H13" s="3">
        <v>349.63326513739997</v>
      </c>
      <c r="I13" s="3">
        <v>460.03540461834291</v>
      </c>
      <c r="J13" s="3">
        <v>561</v>
      </c>
      <c r="K13" s="3">
        <v>306.81294965148362</v>
      </c>
      <c r="L13" s="3">
        <v>53.070922950000003</v>
      </c>
      <c r="M13" s="3">
        <v>1372.1440676044631</v>
      </c>
      <c r="N13" s="3">
        <v>619.24049514980697</v>
      </c>
      <c r="O13" s="3">
        <v>752.90357245465566</v>
      </c>
      <c r="P13" s="3">
        <v>819.74871369197206</v>
      </c>
      <c r="Q13" s="3">
        <v>355.49494791423001</v>
      </c>
      <c r="R13" s="3">
        <v>464.25376577774199</v>
      </c>
      <c r="S13" s="3">
        <v>503</v>
      </c>
      <c r="T13" s="3">
        <v>330.16620211491681</v>
      </c>
      <c r="U13" s="3">
        <v>60.288980240530123</v>
      </c>
      <c r="V13" s="3">
        <v>0.99505290047439399</v>
      </c>
      <c r="W13" s="3">
        <v>0.9996001434130255</v>
      </c>
      <c r="X13" s="3">
        <v>0.99131293021538169</v>
      </c>
      <c r="Y13" s="3">
        <v>0.98770349526889678</v>
      </c>
      <c r="Z13" s="3">
        <v>0.98351120652706359</v>
      </c>
      <c r="AA13" s="3">
        <v>0.99091367379146111</v>
      </c>
      <c r="AB13" s="3">
        <v>1.1153081510934391</v>
      </c>
      <c r="AC13" s="3">
        <v>0.92926819185658205</v>
      </c>
      <c r="AD13" s="3">
        <v>0.88027567788121774</v>
      </c>
      <c r="AE13" s="3">
        <v>-6.7881332659092104</v>
      </c>
      <c r="AF13" s="3">
        <v>-0.24760739090697831</v>
      </c>
      <c r="AG13" s="3">
        <v>-6.5405258750020039</v>
      </c>
      <c r="AH13" s="3">
        <v>-10.080043936229121</v>
      </c>
      <c r="AI13" s="3">
        <v>-5.8616827768300368</v>
      </c>
      <c r="AJ13" s="3">
        <v>-4.2183611593991941</v>
      </c>
      <c r="AK13" s="3">
        <v>58</v>
      </c>
      <c r="AL13" s="3">
        <v>-23.35325246343325</v>
      </c>
      <c r="AM13" s="3">
        <v>-7.2180572905301261</v>
      </c>
      <c r="AN13" s="3">
        <v>1550.1241182436099</v>
      </c>
      <c r="AO13" s="3">
        <v>642.34057270829999</v>
      </c>
      <c r="AP13" s="3">
        <v>907.78354553531051</v>
      </c>
      <c r="AQ13" s="3">
        <v>814.828337447168</v>
      </c>
      <c r="AR13" s="3">
        <v>351.11861598920001</v>
      </c>
      <c r="AS13" s="3">
        <v>463.70972145796799</v>
      </c>
      <c r="AT13" s="3">
        <v>561</v>
      </c>
      <c r="AU13" s="3">
        <v>363.15372505405622</v>
      </c>
      <c r="AV13" s="3">
        <v>47.857661839999999</v>
      </c>
      <c r="AW13" s="3">
        <v>-184.7681839050567</v>
      </c>
      <c r="AX13" s="3">
        <v>-23.347684949399991</v>
      </c>
      <c r="AY13" s="3">
        <v>-161.42049895565691</v>
      </c>
      <c r="AZ13" s="3">
        <v>-5.1596676914250574</v>
      </c>
      <c r="BA13" s="3">
        <v>-1.4853508518000349</v>
      </c>
      <c r="BB13" s="3">
        <v>-3.6743168396251922</v>
      </c>
      <c r="BC13" s="3">
        <v>0</v>
      </c>
      <c r="BD13" s="3">
        <v>-56.340775402572604</v>
      </c>
      <c r="BE13" s="3">
        <v>5.2132611099999977</v>
      </c>
      <c r="BF13" s="3">
        <v>-0.1191957351869416</v>
      </c>
      <c r="BG13" s="3">
        <v>-3.6347828459533771E-2</v>
      </c>
      <c r="BH13" s="3">
        <v>-0.17781826928848871</v>
      </c>
      <c r="BI13" s="3">
        <v>-6.3322143503135031E-3</v>
      </c>
      <c r="BJ13" s="3">
        <v>-4.230339219170709E-3</v>
      </c>
      <c r="BK13" s="3">
        <v>-7.9237433885850361E-3</v>
      </c>
      <c r="BL13" s="3">
        <v>0</v>
      </c>
      <c r="BM13" s="3">
        <v>-0.15514304691267089</v>
      </c>
      <c r="BN13" s="3">
        <v>0.1089326329278104</v>
      </c>
      <c r="BO13" s="3">
        <v>3095.9084766957799</v>
      </c>
      <c r="BP13" s="3">
        <v>3085.3479636518819</v>
      </c>
      <c r="BQ13" s="3">
        <v>1.0034227948251899</v>
      </c>
      <c r="BR13" s="3">
        <v>10.56051304389803</v>
      </c>
      <c r="BS13" s="3">
        <v>3336.9638425848339</v>
      </c>
      <c r="BT13" s="3">
        <v>-241.0553658890544</v>
      </c>
      <c r="BU13" s="3">
        <v>-7.2237931622996299E-2</v>
      </c>
    </row>
    <row r="14" spans="1:73">
      <c r="A14" s="1">
        <v>12</v>
      </c>
      <c r="B14">
        <v>2023021</v>
      </c>
      <c r="C14">
        <v>21</v>
      </c>
      <c r="D14" s="3">
        <v>1749.395709095148</v>
      </c>
      <c r="E14" s="3">
        <v>639.60653019649999</v>
      </c>
      <c r="F14" s="3">
        <v>1109.7891788986481</v>
      </c>
      <c r="G14" s="3">
        <v>817.69915943806245</v>
      </c>
      <c r="H14" s="3">
        <v>350.00049528289998</v>
      </c>
      <c r="I14" s="3">
        <v>467.69866415516248</v>
      </c>
      <c r="J14" s="3">
        <v>561</v>
      </c>
      <c r="K14" s="3">
        <v>300.25458148212488</v>
      </c>
      <c r="L14" s="3">
        <v>79.884176479999979</v>
      </c>
      <c r="M14" s="3">
        <v>1774.146578249228</v>
      </c>
      <c r="N14" s="3">
        <v>647.36669216267899</v>
      </c>
      <c r="O14" s="3">
        <v>1126.7798860865489</v>
      </c>
      <c r="P14" s="3">
        <v>814.67882385534108</v>
      </c>
      <c r="Q14" s="3">
        <v>350.42505807759898</v>
      </c>
      <c r="R14" s="3">
        <v>464.25376577774199</v>
      </c>
      <c r="S14" s="3">
        <v>503</v>
      </c>
      <c r="T14" s="3">
        <v>483.03316400195098</v>
      </c>
      <c r="U14" s="3">
        <v>74.403984605327707</v>
      </c>
      <c r="V14" s="3">
        <v>0.98604914077702388</v>
      </c>
      <c r="W14" s="3">
        <v>0.98801272592469291</v>
      </c>
      <c r="X14" s="3">
        <v>0.98492100595892618</v>
      </c>
      <c r="Y14" s="3">
        <v>1.003707394244554</v>
      </c>
      <c r="Z14" s="3">
        <v>0.99878843483103585</v>
      </c>
      <c r="AA14" s="3">
        <v>1.007420291726981</v>
      </c>
      <c r="AB14" s="3">
        <v>1.1153081510934391</v>
      </c>
      <c r="AC14" s="3">
        <v>0.62160241544183525</v>
      </c>
      <c r="AD14" s="3">
        <v>1.073654548257619</v>
      </c>
      <c r="AE14" s="3">
        <v>-24.750869154079741</v>
      </c>
      <c r="AF14" s="3">
        <v>-7.7601619661789982</v>
      </c>
      <c r="AG14" s="3">
        <v>-16.990707187900849</v>
      </c>
      <c r="AH14" s="3">
        <v>3.0203355827213731</v>
      </c>
      <c r="AI14" s="3">
        <v>-0.42456279469905672</v>
      </c>
      <c r="AJ14" s="3">
        <v>3.4448983774204862</v>
      </c>
      <c r="AK14" s="3">
        <v>58</v>
      </c>
      <c r="AL14" s="3">
        <v>-182.7785825198261</v>
      </c>
      <c r="AM14" s="3">
        <v>5.480191874672272</v>
      </c>
      <c r="AN14" s="3">
        <v>1365.3559343385541</v>
      </c>
      <c r="AO14" s="3">
        <v>618.9928877589</v>
      </c>
      <c r="AP14" s="3">
        <v>746.36304657965366</v>
      </c>
      <c r="AQ14" s="3">
        <v>809.66866975574294</v>
      </c>
      <c r="AR14" s="3">
        <v>349.63326513739997</v>
      </c>
      <c r="AS14" s="3">
        <v>460.03540461834291</v>
      </c>
      <c r="AT14" s="3">
        <v>561</v>
      </c>
      <c r="AU14" s="3">
        <v>306.81294965148362</v>
      </c>
      <c r="AV14" s="3">
        <v>53.070922950000003</v>
      </c>
      <c r="AW14" s="3">
        <v>384.0397747565944</v>
      </c>
      <c r="AX14" s="3">
        <v>20.613642437599989</v>
      </c>
      <c r="AY14" s="3">
        <v>363.42613231899441</v>
      </c>
      <c r="AZ14" s="3">
        <v>8.0304896823195122</v>
      </c>
      <c r="BA14" s="3">
        <v>0.36723014550000238</v>
      </c>
      <c r="BB14" s="3">
        <v>7.6632595368196803</v>
      </c>
      <c r="BC14" s="3">
        <v>0</v>
      </c>
      <c r="BD14" s="3">
        <v>-6.55836816935863</v>
      </c>
      <c r="BE14" s="3">
        <v>26.813253529999979</v>
      </c>
      <c r="BF14" s="3">
        <v>0.28127447583303061</v>
      </c>
      <c r="BG14" s="3">
        <v>3.33019051515E-2</v>
      </c>
      <c r="BH14" s="3">
        <v>0.48692942929645522</v>
      </c>
      <c r="BI14" s="3">
        <v>9.9182418466829958E-3</v>
      </c>
      <c r="BJ14" s="3">
        <v>1.0503295370241079E-3</v>
      </c>
      <c r="BK14" s="3">
        <v>1.6657977755380141E-2</v>
      </c>
      <c r="BL14" s="3">
        <v>0</v>
      </c>
      <c r="BM14" s="3">
        <v>-2.1375786702642289E-2</v>
      </c>
      <c r="BN14" s="3">
        <v>0.50523435507729353</v>
      </c>
      <c r="BO14" s="3">
        <v>3508.233626495336</v>
      </c>
      <c r="BP14" s="3">
        <v>3649.2625507118478</v>
      </c>
      <c r="BQ14" s="3">
        <v>0.96135413052453511</v>
      </c>
      <c r="BR14" s="3">
        <v>-141.02892421651219</v>
      </c>
      <c r="BS14" s="3">
        <v>3095.9084766957799</v>
      </c>
      <c r="BT14" s="3">
        <v>412.32514979955567</v>
      </c>
      <c r="BU14" s="3">
        <v>0.1331838951000337</v>
      </c>
    </row>
    <row r="15" spans="1:73">
      <c r="A15" s="1">
        <v>13</v>
      </c>
      <c r="B15">
        <v>2023022</v>
      </c>
      <c r="C15">
        <v>22</v>
      </c>
      <c r="D15" s="3">
        <v>1169.3366942507</v>
      </c>
      <c r="E15" s="3">
        <v>764.96757521250004</v>
      </c>
      <c r="F15" s="3">
        <v>599.46313576000011</v>
      </c>
      <c r="G15" s="3">
        <v>942.8005266954051</v>
      </c>
      <c r="H15" s="3">
        <v>402.41498293789999</v>
      </c>
      <c r="I15" s="3">
        <v>540.38554375750505</v>
      </c>
      <c r="J15" s="3">
        <v>542</v>
      </c>
      <c r="K15" s="3">
        <v>0</v>
      </c>
      <c r="L15" s="3">
        <v>1.44237064</v>
      </c>
      <c r="M15" s="3">
        <v>1222.4232965988911</v>
      </c>
      <c r="N15" s="3">
        <v>788.74378477800099</v>
      </c>
      <c r="O15" s="3">
        <v>632.26530792015706</v>
      </c>
      <c r="P15" s="3">
        <v>873.3892523301605</v>
      </c>
      <c r="Q15" s="3">
        <v>399.375159409795</v>
      </c>
      <c r="R15" s="3">
        <v>474.0140929203655</v>
      </c>
      <c r="S15" s="3">
        <v>503</v>
      </c>
      <c r="T15" s="3">
        <v>0</v>
      </c>
      <c r="U15" s="3">
        <v>147.8398637213478</v>
      </c>
      <c r="V15" s="3">
        <v>0.9565726516372095</v>
      </c>
      <c r="W15" s="3">
        <v>0.96985559820012657</v>
      </c>
      <c r="X15" s="3">
        <v>0.94811960778290993</v>
      </c>
      <c r="Y15" s="3">
        <v>1.0794734697960371</v>
      </c>
      <c r="Z15" s="3">
        <v>1.007611448675469</v>
      </c>
      <c r="AA15" s="3">
        <v>1.1400199948238461</v>
      </c>
      <c r="AB15" s="3">
        <v>1.0775347912524851</v>
      </c>
      <c r="AD15" s="3">
        <v>9.7563039067637119E-3</v>
      </c>
      <c r="AE15" s="3">
        <v>-53.086602348190809</v>
      </c>
      <c r="AF15" s="3">
        <v>-23.776209565500949</v>
      </c>
      <c r="AG15" s="3">
        <v>-32.802172160156942</v>
      </c>
      <c r="AH15" s="3">
        <v>69.411274365244594</v>
      </c>
      <c r="AI15" s="3">
        <v>3.0398235281049888</v>
      </c>
      <c r="AJ15" s="3">
        <v>66.371450837139548</v>
      </c>
      <c r="AK15" s="3">
        <v>39</v>
      </c>
      <c r="AL15" s="3">
        <v>0</v>
      </c>
      <c r="AM15" s="3">
        <v>-146.39749308134779</v>
      </c>
      <c r="AN15" s="3">
        <v>1749.395709095148</v>
      </c>
      <c r="AO15" s="3">
        <v>639.60653019649999</v>
      </c>
      <c r="AP15" s="3">
        <v>1109.7891788986481</v>
      </c>
      <c r="AQ15" s="3">
        <v>817.69915943806245</v>
      </c>
      <c r="AR15" s="3">
        <v>350.00049528289998</v>
      </c>
      <c r="AS15" s="3">
        <v>467.69866415516248</v>
      </c>
      <c r="AT15" s="3">
        <v>561</v>
      </c>
      <c r="AU15" s="3">
        <v>300.25458148212488</v>
      </c>
      <c r="AV15" s="3">
        <v>79.884176479999979</v>
      </c>
      <c r="AW15" s="3">
        <v>-580.05901484444803</v>
      </c>
      <c r="AX15" s="3">
        <v>125.36104501600001</v>
      </c>
      <c r="AY15" s="3">
        <v>-510.32604313864789</v>
      </c>
      <c r="AZ15" s="3">
        <v>125.1013672573426</v>
      </c>
      <c r="BA15" s="3">
        <v>52.414487655000023</v>
      </c>
      <c r="BB15" s="3">
        <v>72.686879602342515</v>
      </c>
      <c r="BC15" s="3">
        <v>-19</v>
      </c>
      <c r="BD15" s="3">
        <v>-300.25458148212488</v>
      </c>
      <c r="BE15" s="3">
        <v>-78.441805839999972</v>
      </c>
      <c r="BF15" s="3">
        <v>-0.33157679067617918</v>
      </c>
      <c r="BG15" s="3">
        <v>0.19599713120109419</v>
      </c>
      <c r="BH15" s="3">
        <v>-0.45984052903191419</v>
      </c>
      <c r="BI15" s="3">
        <v>0.15299192351293911</v>
      </c>
      <c r="BJ15" s="3">
        <v>0.14975546709622289</v>
      </c>
      <c r="BK15" s="3">
        <v>0.15541391321619871</v>
      </c>
      <c r="BL15" s="3">
        <v>-3.3868092691622047E-2</v>
      </c>
      <c r="BM15" s="3">
        <v>-1</v>
      </c>
      <c r="BN15" s="3">
        <v>-0.98194422595867759</v>
      </c>
      <c r="BO15" s="3">
        <v>2655.5795915861049</v>
      </c>
      <c r="BP15" s="3">
        <v>2746.6524126503991</v>
      </c>
      <c r="BQ15" s="3">
        <v>0.96684224744098113</v>
      </c>
      <c r="BR15" s="3">
        <v>-91.072821064294203</v>
      </c>
      <c r="BS15" s="3">
        <v>3508.233626495336</v>
      </c>
      <c r="BT15" s="3">
        <v>-852.65403490923063</v>
      </c>
      <c r="BU15" s="3">
        <v>-0.24304368684847741</v>
      </c>
    </row>
    <row r="16" spans="1:73">
      <c r="A16" s="1">
        <v>14</v>
      </c>
      <c r="B16">
        <v>2023023</v>
      </c>
      <c r="C16">
        <v>23</v>
      </c>
      <c r="D16" s="3">
        <v>0</v>
      </c>
      <c r="E16" s="3">
        <v>94.137850423499998</v>
      </c>
      <c r="F16" s="3">
        <v>0</v>
      </c>
      <c r="G16" s="3">
        <v>74.096502056387962</v>
      </c>
      <c r="H16" s="3">
        <v>53.768565196200001</v>
      </c>
      <c r="I16" s="3">
        <v>20.327936860187961</v>
      </c>
      <c r="J16" s="3">
        <v>0</v>
      </c>
      <c r="K16" s="3">
        <v>0</v>
      </c>
      <c r="L16" s="3">
        <v>0</v>
      </c>
      <c r="M16" s="3">
        <v>0</v>
      </c>
      <c r="N16" s="3">
        <v>96.836864104626002</v>
      </c>
      <c r="O16" s="3">
        <v>0</v>
      </c>
      <c r="P16" s="3">
        <v>124.2360370232343</v>
      </c>
      <c r="Q16" s="3">
        <v>55.473988697901</v>
      </c>
      <c r="R16" s="3">
        <v>68.762048325333296</v>
      </c>
      <c r="S16" s="3">
        <v>0</v>
      </c>
      <c r="T16" s="3">
        <v>0</v>
      </c>
      <c r="U16" s="3">
        <v>0</v>
      </c>
      <c r="W16" s="3">
        <v>0.97212824159392552</v>
      </c>
      <c r="Y16" s="3">
        <v>0.59641714136881729</v>
      </c>
      <c r="Z16" s="3">
        <v>0.9692572403439681</v>
      </c>
      <c r="AA16" s="3">
        <v>0.29562727340539019</v>
      </c>
      <c r="AE16" s="3">
        <v>0</v>
      </c>
      <c r="AF16" s="3">
        <v>-2.6990136811260039</v>
      </c>
      <c r="AG16" s="3">
        <v>0</v>
      </c>
      <c r="AH16" s="3">
        <v>-50.139534966846362</v>
      </c>
      <c r="AI16" s="3">
        <v>-1.7054235017009991</v>
      </c>
      <c r="AJ16" s="3">
        <v>-48.434111465145342</v>
      </c>
      <c r="AK16" s="3">
        <v>0</v>
      </c>
      <c r="AL16" s="3">
        <v>0</v>
      </c>
      <c r="AM16" s="3">
        <v>0</v>
      </c>
      <c r="AN16" s="3">
        <v>1169.3366942507</v>
      </c>
      <c r="AO16" s="3">
        <v>764.96757521250004</v>
      </c>
      <c r="AP16" s="3">
        <v>599.46313576000011</v>
      </c>
      <c r="AQ16" s="3">
        <v>942.8005266954051</v>
      </c>
      <c r="AR16" s="3">
        <v>402.41498293789999</v>
      </c>
      <c r="AS16" s="3">
        <v>540.38554375750505</v>
      </c>
      <c r="AT16" s="3">
        <v>542</v>
      </c>
      <c r="AU16" s="3">
        <v>0</v>
      </c>
      <c r="AV16" s="3">
        <v>1.44237064</v>
      </c>
      <c r="AW16" s="3">
        <v>-1169.3366942507</v>
      </c>
      <c r="AX16" s="3">
        <v>-670.82972478900001</v>
      </c>
      <c r="AY16" s="3">
        <v>-599.46313576000011</v>
      </c>
      <c r="AZ16" s="3">
        <v>-868.70402463901712</v>
      </c>
      <c r="BA16" s="3">
        <v>-348.64641774170002</v>
      </c>
      <c r="BB16" s="3">
        <v>-520.0576068973171</v>
      </c>
      <c r="BC16" s="3">
        <v>-542</v>
      </c>
      <c r="BD16" s="3">
        <v>0</v>
      </c>
      <c r="BE16" s="3">
        <v>-1.44237064</v>
      </c>
      <c r="BF16" s="3">
        <v>-1</v>
      </c>
      <c r="BG16" s="3">
        <v>-0.87693877038206558</v>
      </c>
      <c r="BH16" s="3">
        <v>-1</v>
      </c>
      <c r="BI16" s="3">
        <v>-0.92140808160544585</v>
      </c>
      <c r="BJ16" s="3">
        <v>-0.86638528018103766</v>
      </c>
      <c r="BK16" s="3">
        <v>-0.96238253022306974</v>
      </c>
      <c r="BL16" s="3">
        <v>-1</v>
      </c>
      <c r="BN16" s="3">
        <v>-1</v>
      </c>
      <c r="BO16" s="3">
        <v>74.096502056387962</v>
      </c>
      <c r="BP16" s="3">
        <v>124.2360370232343</v>
      </c>
      <c r="BQ16" s="3">
        <v>0.59641714136881729</v>
      </c>
      <c r="BR16" s="3">
        <v>-50.139534966846362</v>
      </c>
      <c r="BS16" s="3">
        <v>2655.5795915861049</v>
      </c>
      <c r="BT16" s="3">
        <v>-2581.4830895297168</v>
      </c>
      <c r="BU16" s="3">
        <v>-0.97209780407593349</v>
      </c>
    </row>
    <row r="22" spans="3:37">
      <c r="D22" s="4" t="s">
        <v>76</v>
      </c>
      <c r="E22"/>
      <c r="F22"/>
      <c r="G22"/>
      <c r="H22"/>
    </row>
    <row r="23" spans="3:37">
      <c r="C23" s="4" t="s">
        <v>77</v>
      </c>
      <c r="D23" t="s">
        <v>75</v>
      </c>
      <c r="E23" t="s">
        <v>74</v>
      </c>
      <c r="F23" t="s">
        <v>79</v>
      </c>
      <c r="G23" t="s">
        <v>80</v>
      </c>
      <c r="H23" t="s">
        <v>78</v>
      </c>
      <c r="N23" s="2" t="s">
        <v>65</v>
      </c>
      <c r="O23" s="2" t="s">
        <v>66</v>
      </c>
      <c r="P23" s="2" t="s">
        <v>67</v>
      </c>
      <c r="Q23" s="2" t="s">
        <v>68</v>
      </c>
      <c r="R23" s="2" t="s">
        <v>69</v>
      </c>
      <c r="S23" s="2" t="s">
        <v>70</v>
      </c>
      <c r="T23" s="2" t="s">
        <v>71</v>
      </c>
    </row>
    <row r="24" spans="3:37">
      <c r="C24" s="5">
        <v>9</v>
      </c>
      <c r="D24" s="6">
        <v>669.90100849625549</v>
      </c>
      <c r="E24" s="6">
        <v>1157.2261103543719</v>
      </c>
      <c r="F24" s="6">
        <v>189.71316646338721</v>
      </c>
      <c r="G24" s="6">
        <v>42.43064600000001</v>
      </c>
      <c r="H24" s="6">
        <v>0</v>
      </c>
      <c r="L24" s="3">
        <f>SUM(D24:G24)</f>
        <v>2059.2709313140144</v>
      </c>
      <c r="M24" s="6">
        <f>N24-L24</f>
        <v>0</v>
      </c>
      <c r="N24" s="3">
        <v>2059.2709313140149</v>
      </c>
      <c r="O24" s="3">
        <v>2044.5604880100641</v>
      </c>
      <c r="P24" s="3">
        <v>1.0071949171424459</v>
      </c>
      <c r="Q24" s="3">
        <v>14.71044330395171</v>
      </c>
      <c r="R24" s="3">
        <v>0</v>
      </c>
      <c r="S24" s="3">
        <v>0</v>
      </c>
      <c r="T24" s="3">
        <v>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3:37">
      <c r="C25" s="5">
        <v>10</v>
      </c>
      <c r="D25" s="6">
        <v>819.12165787346385</v>
      </c>
      <c r="E25" s="6">
        <v>1385.478491326882</v>
      </c>
      <c r="F25" s="6">
        <v>305.6323832849024</v>
      </c>
      <c r="G25" s="6">
        <v>47.695261619999997</v>
      </c>
      <c r="H25" s="6">
        <v>573.73720120000007</v>
      </c>
      <c r="L25" s="3">
        <f t="shared" ref="L25:L38" si="0">SUM(D25:G25)</f>
        <v>2557.9277941052487</v>
      </c>
      <c r="M25" s="6">
        <f>N25-L25</f>
        <v>573.73720119999916</v>
      </c>
      <c r="N25" s="3">
        <v>3131.6649953052479</v>
      </c>
      <c r="O25" s="3">
        <v>3135.1371976782548</v>
      </c>
      <c r="P25" s="3">
        <v>0.99889248790273732</v>
      </c>
      <c r="Q25" s="3">
        <v>-3.472202373006894</v>
      </c>
      <c r="R25" s="3">
        <v>2059.2709313140149</v>
      </c>
      <c r="S25" s="3">
        <v>1072.394063991233</v>
      </c>
      <c r="T25" s="3">
        <v>0.52076394984458951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3:37">
      <c r="C26" s="5">
        <v>11</v>
      </c>
      <c r="D26" s="6">
        <v>776.80102266038205</v>
      </c>
      <c r="E26" s="6">
        <v>1777.409228394321</v>
      </c>
      <c r="F26" s="6">
        <v>457.52922554808077</v>
      </c>
      <c r="G26" s="6">
        <v>81.536304439999981</v>
      </c>
      <c r="H26" s="6">
        <v>573.73720120000007</v>
      </c>
      <c r="L26" s="3">
        <f t="shared" si="0"/>
        <v>3093.2757810427838</v>
      </c>
      <c r="M26" s="6">
        <f>N26-L26</f>
        <v>573.73720120000007</v>
      </c>
      <c r="N26" s="3">
        <v>3667.0129822427839</v>
      </c>
      <c r="O26" s="3">
        <v>3723.111201071315</v>
      </c>
      <c r="P26" s="3">
        <v>0.98493243532119357</v>
      </c>
      <c r="Q26" s="3">
        <v>-56.098218828530662</v>
      </c>
      <c r="R26" s="3">
        <v>3131.6649953052479</v>
      </c>
      <c r="S26" s="3">
        <v>535.34798693753601</v>
      </c>
      <c r="T26" s="3">
        <v>0.1709467608253401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3:37">
      <c r="C27" s="5">
        <v>12</v>
      </c>
      <c r="D27" s="6">
        <v>789.37432829982072</v>
      </c>
      <c r="E27" s="6">
        <v>1370.3171989475429</v>
      </c>
      <c r="F27" s="6">
        <v>293.16305118154997</v>
      </c>
      <c r="G27" s="6">
        <v>51.741878900000003</v>
      </c>
      <c r="H27" s="6">
        <v>573.73720120000007</v>
      </c>
      <c r="L27" s="3">
        <f t="shared" si="0"/>
        <v>2504.5964573289134</v>
      </c>
      <c r="M27" s="6">
        <f>N27-L27</f>
        <v>573.73720120000053</v>
      </c>
      <c r="N27" s="3">
        <v>3078.3336585289139</v>
      </c>
      <c r="O27" s="3">
        <v>3075.512176839281</v>
      </c>
      <c r="P27" s="3">
        <v>1.0009174022170619</v>
      </c>
      <c r="Q27" s="3">
        <v>2.8214816896329471</v>
      </c>
      <c r="R27" s="3">
        <v>3667.0129822427839</v>
      </c>
      <c r="S27" s="3">
        <v>-588.67932371387042</v>
      </c>
      <c r="T27" s="3">
        <v>-0.160533744103035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3:37">
      <c r="C28" s="5">
        <v>13</v>
      </c>
      <c r="D28" s="6">
        <v>902.23280855088751</v>
      </c>
      <c r="E28" s="6">
        <v>1789.8577128968921</v>
      </c>
      <c r="F28" s="6">
        <v>348.44093886241808</v>
      </c>
      <c r="G28" s="6">
        <v>91.514862270000037</v>
      </c>
      <c r="H28" s="6">
        <v>573.73720120000007</v>
      </c>
      <c r="L28" s="3">
        <f t="shared" si="0"/>
        <v>3132.0463225801977</v>
      </c>
      <c r="M28" s="6">
        <f>N28-L28</f>
        <v>573.73720119999916</v>
      </c>
      <c r="N28" s="3">
        <v>3705.7835237801969</v>
      </c>
      <c r="O28" s="3">
        <v>3794.31782934177</v>
      </c>
      <c r="P28" s="3">
        <v>0.97666660792700866</v>
      </c>
      <c r="Q28" s="3">
        <v>-88.534305561573092</v>
      </c>
      <c r="R28" s="3">
        <v>3078.3336585289139</v>
      </c>
      <c r="S28" s="3">
        <v>627.44986525128343</v>
      </c>
      <c r="T28" s="3">
        <v>0.20382776360608409</v>
      </c>
    </row>
    <row r="29" spans="3:37">
      <c r="C29" s="5">
        <v>14</v>
      </c>
      <c r="D29" s="6">
        <v>845.77282321087637</v>
      </c>
      <c r="E29" s="6">
        <v>919.21410405920869</v>
      </c>
      <c r="F29" s="6">
        <v>104.28159448454061</v>
      </c>
      <c r="G29" s="6">
        <v>11.22700925999999</v>
      </c>
      <c r="H29" s="6">
        <v>515.19313010000008</v>
      </c>
      <c r="L29" s="3">
        <f t="shared" si="0"/>
        <v>1880.4955310146256</v>
      </c>
      <c r="M29" s="6">
        <f>N29-L29</f>
        <v>515.19313010000042</v>
      </c>
      <c r="N29" s="3">
        <v>2395.688661114626</v>
      </c>
      <c r="O29" s="3">
        <v>2443.6946394860479</v>
      </c>
      <c r="P29" s="3">
        <v>0.9803551648410872</v>
      </c>
      <c r="Q29" s="3">
        <v>-48.005978371422323</v>
      </c>
      <c r="R29" s="3">
        <v>3705.7835237801969</v>
      </c>
      <c r="S29" s="3">
        <v>-1310.0948626655711</v>
      </c>
      <c r="T29" s="3">
        <v>-0.35352708928047938</v>
      </c>
    </row>
    <row r="30" spans="3:37">
      <c r="C30" s="5">
        <v>15</v>
      </c>
      <c r="D30" s="6">
        <v>795.67494123313929</v>
      </c>
      <c r="E30" s="6">
        <v>1941.96571953482</v>
      </c>
      <c r="F30" s="6">
        <v>513.95525440385154</v>
      </c>
      <c r="G30" s="6">
        <v>93.376091600000024</v>
      </c>
      <c r="H30" s="6">
        <v>515.19313010000008</v>
      </c>
      <c r="L30" s="3">
        <f t="shared" si="0"/>
        <v>3344.9720067718108</v>
      </c>
      <c r="M30" s="6">
        <f>N30-L30</f>
        <v>515.19313009999996</v>
      </c>
      <c r="N30" s="3">
        <v>3860.1651368718108</v>
      </c>
      <c r="O30" s="3">
        <v>3953.7134291679831</v>
      </c>
      <c r="P30" s="3">
        <v>0.97633913181313747</v>
      </c>
      <c r="Q30" s="3">
        <v>-93.548292296171894</v>
      </c>
      <c r="R30" s="3">
        <v>2395.688661114626</v>
      </c>
      <c r="S30" s="3">
        <v>1464.476475757185</v>
      </c>
      <c r="T30" s="3">
        <v>0.61129665950658962</v>
      </c>
    </row>
    <row r="31" spans="3:37">
      <c r="C31" s="5">
        <v>16</v>
      </c>
      <c r="D31" s="6">
        <v>792.87578745694907</v>
      </c>
      <c r="E31" s="6">
        <v>1356.0671603319511</v>
      </c>
      <c r="F31" s="6">
        <v>293.47520995040242</v>
      </c>
      <c r="G31" s="6">
        <v>51.691788749999994</v>
      </c>
      <c r="H31" s="6">
        <v>515.19313010000008</v>
      </c>
      <c r="L31" s="3">
        <f t="shared" si="0"/>
        <v>2494.1099464893027</v>
      </c>
      <c r="M31" s="6">
        <f>N31-L31</f>
        <v>515.19313009999905</v>
      </c>
      <c r="N31" s="3">
        <v>3009.3030765893018</v>
      </c>
      <c r="O31" s="3">
        <v>3095.287180103046</v>
      </c>
      <c r="P31" s="3">
        <v>0.972220960928452</v>
      </c>
      <c r="Q31" s="3">
        <v>-85.98410351374423</v>
      </c>
      <c r="R31" s="3">
        <v>3860.1651368718108</v>
      </c>
      <c r="S31" s="3">
        <v>-850.86206028250899</v>
      </c>
      <c r="T31" s="3">
        <v>-0.22042115560165601</v>
      </c>
    </row>
    <row r="32" spans="3:37">
      <c r="C32" s="5">
        <v>17</v>
      </c>
      <c r="D32" s="6">
        <v>876.48055843317627</v>
      </c>
      <c r="E32" s="6">
        <v>1559.7195569011751</v>
      </c>
      <c r="F32" s="6">
        <v>300.72764341501272</v>
      </c>
      <c r="G32" s="6">
        <v>74.610301389999989</v>
      </c>
      <c r="H32" s="6">
        <v>515.19313010000008</v>
      </c>
      <c r="L32" s="3">
        <f t="shared" si="0"/>
        <v>2811.538060139364</v>
      </c>
      <c r="M32" s="6">
        <f>N32-L32</f>
        <v>515.19313009999996</v>
      </c>
      <c r="N32" s="3">
        <v>3326.731190239364</v>
      </c>
      <c r="O32" s="3">
        <v>3466.723054428126</v>
      </c>
      <c r="P32" s="3">
        <v>0.95961838831920898</v>
      </c>
      <c r="Q32" s="3">
        <v>-139.99186418876249</v>
      </c>
      <c r="R32" s="3">
        <v>3009.3030765893018</v>
      </c>
      <c r="S32" s="3">
        <v>317.42811365006168</v>
      </c>
      <c r="T32" s="3">
        <v>0.1054822680106484</v>
      </c>
    </row>
    <row r="33" spans="3:73">
      <c r="C33" s="5">
        <v>18</v>
      </c>
      <c r="D33" s="6">
        <v>881.97704870285406</v>
      </c>
      <c r="E33" s="6">
        <v>1598.8846712344071</v>
      </c>
      <c r="F33" s="6">
        <v>302.08006413972549</v>
      </c>
      <c r="G33" s="6">
        <v>53.963109120000013</v>
      </c>
      <c r="H33" s="6">
        <v>561</v>
      </c>
      <c r="L33" s="3">
        <f t="shared" si="0"/>
        <v>2836.9048931969864</v>
      </c>
      <c r="M33" s="6">
        <f>N33-L33</f>
        <v>560.99999999999955</v>
      </c>
      <c r="N33" s="3">
        <v>3397.904893196986</v>
      </c>
      <c r="O33" s="3">
        <v>3343.4253028784601</v>
      </c>
      <c r="P33" s="3">
        <v>1.016294543883371</v>
      </c>
      <c r="Q33" s="3">
        <v>54.479590318526327</v>
      </c>
      <c r="R33" s="3">
        <v>3326.731190239364</v>
      </c>
      <c r="S33" s="3">
        <v>71.173702957622027</v>
      </c>
      <c r="T33" s="3">
        <v>2.1394485724138379E-2</v>
      </c>
    </row>
    <row r="34" spans="3:73">
      <c r="C34" s="5">
        <v>19</v>
      </c>
      <c r="D34" s="6">
        <v>814.828337447168</v>
      </c>
      <c r="E34" s="6">
        <v>1550.1241182436099</v>
      </c>
      <c r="F34" s="6">
        <v>363.15372505405622</v>
      </c>
      <c r="G34" s="6">
        <v>47.857661839999999</v>
      </c>
      <c r="H34" s="6">
        <v>561</v>
      </c>
      <c r="L34" s="3">
        <f t="shared" si="0"/>
        <v>2775.9638425848348</v>
      </c>
      <c r="M34" s="6">
        <f>N34-L34</f>
        <v>560.99999999999909</v>
      </c>
      <c r="N34" s="3">
        <v>3336.9638425848339</v>
      </c>
      <c r="O34" s="3">
        <v>3333.1309340828252</v>
      </c>
      <c r="P34" s="3">
        <v>1.0011499423748449</v>
      </c>
      <c r="Q34" s="3">
        <v>3.832908502009559</v>
      </c>
      <c r="R34" s="3">
        <v>3397.904893196986</v>
      </c>
      <c r="S34" s="3">
        <v>-60.941050612151678</v>
      </c>
      <c r="T34" s="3">
        <v>-1.7934890035963939E-2</v>
      </c>
    </row>
    <row r="35" spans="3:73">
      <c r="C35" s="5">
        <v>20</v>
      </c>
      <c r="D35" s="6">
        <v>809.66866975574294</v>
      </c>
      <c r="E35" s="6">
        <v>1365.3559343385541</v>
      </c>
      <c r="F35" s="6">
        <v>306.81294965148362</v>
      </c>
      <c r="G35" s="6">
        <v>53.070922950000003</v>
      </c>
      <c r="H35" s="6">
        <v>561</v>
      </c>
      <c r="L35" s="3">
        <f t="shared" si="0"/>
        <v>2534.9084766957803</v>
      </c>
      <c r="M35" s="6">
        <f>N35-L35</f>
        <v>560.99999999999955</v>
      </c>
      <c r="N35" s="3">
        <v>3095.9084766957799</v>
      </c>
      <c r="O35" s="3">
        <v>3085.3479636518819</v>
      </c>
      <c r="P35" s="3">
        <v>1.0034227948251899</v>
      </c>
      <c r="Q35" s="3">
        <v>10.56051304389803</v>
      </c>
      <c r="R35" s="3">
        <v>3336.9638425848339</v>
      </c>
      <c r="S35" s="3">
        <v>-241.0553658890544</v>
      </c>
      <c r="T35" s="3">
        <v>-7.2237931622996299E-2</v>
      </c>
    </row>
    <row r="36" spans="3:73" s="10" customFormat="1">
      <c r="C36" s="7">
        <v>21</v>
      </c>
      <c r="D36" s="8">
        <v>817.69915943806245</v>
      </c>
      <c r="E36" s="8">
        <v>1749.395709095148</v>
      </c>
      <c r="F36" s="8">
        <v>300.25458148212488</v>
      </c>
      <c r="G36" s="8">
        <v>79.884176479999979</v>
      </c>
      <c r="H36" s="8">
        <v>561</v>
      </c>
      <c r="I36" s="9"/>
      <c r="J36" s="9"/>
      <c r="K36" s="9"/>
      <c r="L36" s="9">
        <f t="shared" si="0"/>
        <v>2947.2336264953356</v>
      </c>
      <c r="M36" s="8">
        <f>N36-L36</f>
        <v>561.00000000000045</v>
      </c>
      <c r="N36" s="9">
        <v>3508.233626495336</v>
      </c>
      <c r="O36" s="9">
        <v>3649.2625507118478</v>
      </c>
      <c r="P36" s="9">
        <v>0.96135413052453511</v>
      </c>
      <c r="Q36" s="9">
        <v>-141.02892421651219</v>
      </c>
      <c r="R36" s="9">
        <v>3095.9084766957799</v>
      </c>
      <c r="S36" s="9">
        <v>412.32514979955567</v>
      </c>
      <c r="T36" s="9">
        <v>0.1331838951000337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</row>
    <row r="37" spans="3:73">
      <c r="C37" s="5">
        <v>22</v>
      </c>
      <c r="D37" s="6">
        <v>942.8005266954051</v>
      </c>
      <c r="E37" s="6">
        <v>1169.3366942507</v>
      </c>
      <c r="F37" s="6">
        <v>0</v>
      </c>
      <c r="G37" s="6">
        <v>1.44237064</v>
      </c>
      <c r="H37" s="6">
        <v>542</v>
      </c>
      <c r="L37" s="3">
        <f t="shared" si="0"/>
        <v>2113.5795915861049</v>
      </c>
      <c r="M37" s="6">
        <f>N37-L37</f>
        <v>542</v>
      </c>
      <c r="N37" s="3">
        <v>2655.5795915861049</v>
      </c>
      <c r="O37" s="3">
        <v>2746.6524126503991</v>
      </c>
      <c r="P37" s="3">
        <v>0.96684224744098113</v>
      </c>
      <c r="Q37" s="3">
        <v>-91.072821064294203</v>
      </c>
      <c r="R37" s="3">
        <v>3508.233626495336</v>
      </c>
      <c r="S37" s="3">
        <v>-852.65403490923063</v>
      </c>
      <c r="T37" s="3">
        <v>-0.24304368684847741</v>
      </c>
    </row>
    <row r="38" spans="3:73">
      <c r="C38" s="5">
        <v>23</v>
      </c>
      <c r="D38" s="6">
        <v>74.096502056387962</v>
      </c>
      <c r="E38" s="6">
        <v>0</v>
      </c>
      <c r="F38" s="6">
        <v>0</v>
      </c>
      <c r="G38" s="6">
        <v>0</v>
      </c>
      <c r="H38" s="6">
        <v>0</v>
      </c>
      <c r="L38" s="3">
        <f t="shared" si="0"/>
        <v>74.096502056387962</v>
      </c>
      <c r="M38" s="6">
        <f>N38-L38</f>
        <v>0</v>
      </c>
      <c r="N38" s="3">
        <v>74.096502056387962</v>
      </c>
      <c r="O38" s="3">
        <v>124.2360370232343</v>
      </c>
      <c r="P38" s="3">
        <v>0.59641714136881729</v>
      </c>
      <c r="Q38" s="3">
        <v>-50.139534966846362</v>
      </c>
      <c r="R38" s="3">
        <v>2655.5795915861049</v>
      </c>
      <c r="S38" s="3">
        <v>-2581.4830895297168</v>
      </c>
      <c r="T38" s="3">
        <v>-0.97209780407593349</v>
      </c>
    </row>
    <row r="39" spans="3:73">
      <c r="C39" s="5" t="s">
        <v>73</v>
      </c>
      <c r="D39" s="6">
        <v>11609.305180310572</v>
      </c>
      <c r="E39" s="6">
        <v>20690.352409909581</v>
      </c>
      <c r="F39" s="6">
        <v>4079.2197879215355</v>
      </c>
      <c r="G39" s="6">
        <v>782.04238526000006</v>
      </c>
      <c r="H39" s="6">
        <v>7141.7213252000001</v>
      </c>
    </row>
    <row r="45" spans="3:73">
      <c r="D45" s="4" t="s">
        <v>76</v>
      </c>
      <c r="E45"/>
      <c r="F45"/>
      <c r="G45"/>
      <c r="H45"/>
      <c r="I45"/>
      <c r="J45"/>
    </row>
    <row r="46" spans="3:73">
      <c r="C46" s="4" t="s">
        <v>77</v>
      </c>
      <c r="D46" t="s">
        <v>84</v>
      </c>
      <c r="E46" t="s">
        <v>83</v>
      </c>
      <c r="F46" t="s">
        <v>82</v>
      </c>
      <c r="G46" t="s">
        <v>81</v>
      </c>
      <c r="H46" t="s">
        <v>79</v>
      </c>
      <c r="I46" t="s">
        <v>80</v>
      </c>
      <c r="J46" t="s">
        <v>78</v>
      </c>
      <c r="N46" s="2" t="s">
        <v>65</v>
      </c>
      <c r="O46" s="2" t="s">
        <v>66</v>
      </c>
      <c r="P46" s="2" t="s">
        <v>67</v>
      </c>
      <c r="Q46" s="2" t="s">
        <v>68</v>
      </c>
      <c r="R46" s="2" t="s">
        <v>69</v>
      </c>
      <c r="S46" s="2" t="s">
        <v>70</v>
      </c>
      <c r="T46" s="2" t="s">
        <v>71</v>
      </c>
    </row>
    <row r="47" spans="3:73">
      <c r="C47" s="5">
        <v>9</v>
      </c>
      <c r="D47" s="6">
        <v>372.86915819205552</v>
      </c>
      <c r="E47" s="6">
        <v>297.03185030420002</v>
      </c>
      <c r="F47" s="6">
        <v>600.16723999947249</v>
      </c>
      <c r="G47" s="6">
        <v>557.05887035490002</v>
      </c>
      <c r="H47" s="6">
        <v>189.71316646338721</v>
      </c>
      <c r="I47" s="6">
        <v>42.43064600000001</v>
      </c>
      <c r="J47" s="6">
        <v>0</v>
      </c>
      <c r="L47" s="3">
        <f>SUM(D47:I47)</f>
        <v>2059.2709313140149</v>
      </c>
      <c r="M47" s="6">
        <f>N47-L47</f>
        <v>0</v>
      </c>
      <c r="N47" s="3">
        <v>2059.2709313140149</v>
      </c>
      <c r="O47" s="3">
        <v>2044.5604880100641</v>
      </c>
      <c r="P47" s="3">
        <v>1.0071949171424459</v>
      </c>
      <c r="Q47" s="3">
        <v>14.71044330395171</v>
      </c>
      <c r="R47" s="3">
        <v>0</v>
      </c>
      <c r="S47" s="3">
        <v>0</v>
      </c>
      <c r="T47" s="3">
        <v>0</v>
      </c>
    </row>
    <row r="48" spans="3:73">
      <c r="C48" s="5">
        <v>10</v>
      </c>
      <c r="D48" s="6">
        <v>451.03780975186379</v>
      </c>
      <c r="E48" s="6">
        <v>368.0838481216</v>
      </c>
      <c r="F48" s="6">
        <v>725.01572447138187</v>
      </c>
      <c r="G48" s="6">
        <v>660.46276685550004</v>
      </c>
      <c r="H48" s="6">
        <v>305.6323832849024</v>
      </c>
      <c r="I48" s="6">
        <v>47.695261619999997</v>
      </c>
      <c r="J48" s="6">
        <v>573.73720120000007</v>
      </c>
      <c r="L48" s="3">
        <f t="shared" ref="L48:L61" si="1">SUM(D48:I48)</f>
        <v>2557.9277941052483</v>
      </c>
      <c r="M48" s="6">
        <f>N48-L48</f>
        <v>573.73720119999962</v>
      </c>
      <c r="N48" s="3">
        <v>3131.6649953052479</v>
      </c>
      <c r="O48" s="3">
        <v>3135.1371976782548</v>
      </c>
      <c r="P48" s="3">
        <v>0.99889248790273732</v>
      </c>
      <c r="Q48" s="3">
        <v>-3.472202373006894</v>
      </c>
      <c r="R48" s="3">
        <v>2059.2709313140149</v>
      </c>
      <c r="S48" s="3">
        <v>1072.394063991233</v>
      </c>
      <c r="T48" s="3">
        <v>0.52076394984458951</v>
      </c>
    </row>
    <row r="49" spans="3:73">
      <c r="C49" s="5">
        <v>11</v>
      </c>
      <c r="D49" s="6">
        <v>432.92014441298198</v>
      </c>
      <c r="E49" s="6">
        <v>343.88087824740001</v>
      </c>
      <c r="F49" s="6">
        <v>1150.2478776981211</v>
      </c>
      <c r="G49" s="6">
        <v>627.16135069619997</v>
      </c>
      <c r="H49" s="6">
        <v>457.52922554808077</v>
      </c>
      <c r="I49" s="6">
        <v>81.536304439999981</v>
      </c>
      <c r="J49" s="6">
        <v>573.73720120000007</v>
      </c>
      <c r="L49" s="3">
        <f t="shared" si="1"/>
        <v>3093.2757810427838</v>
      </c>
      <c r="M49" s="6">
        <f>N49-L49</f>
        <v>573.73720120000007</v>
      </c>
      <c r="N49" s="3">
        <v>3667.0129822427839</v>
      </c>
      <c r="O49" s="3">
        <v>3723.111201071315</v>
      </c>
      <c r="P49" s="3">
        <v>0.98493243532119357</v>
      </c>
      <c r="Q49" s="3">
        <v>-56.098218828530662</v>
      </c>
      <c r="R49" s="3">
        <v>3131.6649953052479</v>
      </c>
      <c r="S49" s="3">
        <v>535.34798693753601</v>
      </c>
      <c r="T49" s="3">
        <v>0.1709467608253401</v>
      </c>
    </row>
    <row r="50" spans="3:73">
      <c r="C50" s="5">
        <v>12</v>
      </c>
      <c r="D50" s="6">
        <v>445.92063558672072</v>
      </c>
      <c r="E50" s="6">
        <v>343.4536927131</v>
      </c>
      <c r="F50" s="6">
        <v>735.95479016264312</v>
      </c>
      <c r="G50" s="6">
        <v>634.36240878490003</v>
      </c>
      <c r="H50" s="6">
        <v>293.16305118154997</v>
      </c>
      <c r="I50" s="6">
        <v>51.741878900000003</v>
      </c>
      <c r="J50" s="6">
        <v>573.73720120000007</v>
      </c>
      <c r="L50" s="3">
        <f t="shared" si="1"/>
        <v>2504.5964573289139</v>
      </c>
      <c r="M50" s="6">
        <f>N50-L50</f>
        <v>573.73720120000007</v>
      </c>
      <c r="N50" s="3">
        <v>3078.3336585289139</v>
      </c>
      <c r="O50" s="3">
        <v>3075.512176839281</v>
      </c>
      <c r="P50" s="3">
        <v>1.0009174022170619</v>
      </c>
      <c r="Q50" s="3">
        <v>2.8214816896329471</v>
      </c>
      <c r="R50" s="3">
        <v>3667.0129822427839</v>
      </c>
      <c r="S50" s="3">
        <v>-588.67932371387042</v>
      </c>
      <c r="T50" s="3">
        <v>-0.160533744103035</v>
      </c>
    </row>
    <row r="51" spans="3:73">
      <c r="C51" s="5">
        <v>13</v>
      </c>
      <c r="D51" s="6">
        <v>515.32763925038751</v>
      </c>
      <c r="E51" s="6">
        <v>386.90516930050001</v>
      </c>
      <c r="F51" s="6">
        <v>1027.649761111192</v>
      </c>
      <c r="G51" s="6">
        <v>762.20795178570006</v>
      </c>
      <c r="H51" s="6">
        <v>348.44093886241808</v>
      </c>
      <c r="I51" s="6">
        <v>91.514862270000037</v>
      </c>
      <c r="J51" s="6">
        <v>573.73720120000007</v>
      </c>
      <c r="L51" s="3">
        <f t="shared" si="1"/>
        <v>3132.0463225801977</v>
      </c>
      <c r="M51" s="6">
        <f>N51-L51</f>
        <v>573.73720119999916</v>
      </c>
      <c r="N51" s="3">
        <v>3705.7835237801969</v>
      </c>
      <c r="O51" s="3">
        <v>3794.31782934177</v>
      </c>
      <c r="P51" s="3">
        <v>0.97666660792700866</v>
      </c>
      <c r="Q51" s="3">
        <v>-88.534305561573092</v>
      </c>
      <c r="R51" s="3">
        <v>3078.3336585289139</v>
      </c>
      <c r="S51" s="3">
        <v>627.44986525128343</v>
      </c>
      <c r="T51" s="3">
        <v>0.20382776360608409</v>
      </c>
    </row>
    <row r="52" spans="3:73">
      <c r="C52" s="5">
        <v>14</v>
      </c>
      <c r="D52" s="6">
        <v>473.11606166777642</v>
      </c>
      <c r="E52" s="6">
        <v>372.6567615431</v>
      </c>
      <c r="F52" s="6">
        <v>242.7064948542087</v>
      </c>
      <c r="G52" s="6">
        <v>676.50760920499999</v>
      </c>
      <c r="H52" s="6">
        <v>104.28159448454061</v>
      </c>
      <c r="I52" s="6">
        <v>11.22700925999999</v>
      </c>
      <c r="J52" s="6">
        <v>515.19313010000008</v>
      </c>
      <c r="L52" s="3">
        <f t="shared" si="1"/>
        <v>1880.4955310146254</v>
      </c>
      <c r="M52" s="6">
        <f>N52-L52</f>
        <v>515.19313010000064</v>
      </c>
      <c r="N52" s="3">
        <v>2395.688661114626</v>
      </c>
      <c r="O52" s="3">
        <v>2443.6946394860479</v>
      </c>
      <c r="P52" s="3">
        <v>0.9803551648410872</v>
      </c>
      <c r="Q52" s="3">
        <v>-48.005978371422323</v>
      </c>
      <c r="R52" s="3">
        <v>3705.7835237801969</v>
      </c>
      <c r="S52" s="3">
        <v>-1310.0948626655711</v>
      </c>
      <c r="T52" s="3">
        <v>-0.35352708928047938</v>
      </c>
    </row>
    <row r="53" spans="3:73">
      <c r="C53" s="5">
        <v>15</v>
      </c>
      <c r="D53" s="6">
        <v>445.62674689113919</v>
      </c>
      <c r="E53" s="6">
        <v>350.04819434199999</v>
      </c>
      <c r="F53" s="6">
        <v>1302.8271086795201</v>
      </c>
      <c r="G53" s="6">
        <v>639.13861085530004</v>
      </c>
      <c r="H53" s="6">
        <v>513.95525440385154</v>
      </c>
      <c r="I53" s="6">
        <v>93.376091600000024</v>
      </c>
      <c r="J53" s="6">
        <v>515.19313010000008</v>
      </c>
      <c r="L53" s="3">
        <f t="shared" si="1"/>
        <v>3344.9720067718113</v>
      </c>
      <c r="M53" s="6">
        <f>N53-L53</f>
        <v>515.19313009999951</v>
      </c>
      <c r="N53" s="3">
        <v>3860.1651368718108</v>
      </c>
      <c r="O53" s="3">
        <v>3953.7134291679831</v>
      </c>
      <c r="P53" s="3">
        <v>0.97633913181313747</v>
      </c>
      <c r="Q53" s="3">
        <v>-93.548292296171894</v>
      </c>
      <c r="R53" s="3">
        <v>2395.688661114626</v>
      </c>
      <c r="S53" s="3">
        <v>1464.476475757185</v>
      </c>
      <c r="T53" s="3">
        <v>0.61129665950658962</v>
      </c>
    </row>
    <row r="54" spans="3:73">
      <c r="C54" s="5">
        <v>16</v>
      </c>
      <c r="D54" s="6">
        <v>443.45648621814911</v>
      </c>
      <c r="E54" s="6">
        <v>349.41930123880002</v>
      </c>
      <c r="F54" s="6">
        <v>739.28283743795077</v>
      </c>
      <c r="G54" s="6">
        <v>616.78432289399996</v>
      </c>
      <c r="H54" s="6">
        <v>293.47520995040242</v>
      </c>
      <c r="I54" s="6">
        <v>51.691788749999994</v>
      </c>
      <c r="J54" s="6">
        <v>515.19313010000008</v>
      </c>
      <c r="L54" s="3">
        <f t="shared" si="1"/>
        <v>2494.1099464893023</v>
      </c>
      <c r="M54" s="6">
        <f>N54-L54</f>
        <v>515.19313009999951</v>
      </c>
      <c r="N54" s="3">
        <v>3009.3030765893018</v>
      </c>
      <c r="O54" s="3">
        <v>3095.287180103046</v>
      </c>
      <c r="P54" s="3">
        <v>0.972220960928452</v>
      </c>
      <c r="Q54" s="3">
        <v>-85.98410351374423</v>
      </c>
      <c r="R54" s="3">
        <v>3860.1651368718108</v>
      </c>
      <c r="S54" s="3">
        <v>-850.86206028250899</v>
      </c>
      <c r="T54" s="3">
        <v>-0.22042115560165601</v>
      </c>
    </row>
    <row r="55" spans="3:73">
      <c r="C55" s="5">
        <v>17</v>
      </c>
      <c r="D55" s="6">
        <v>498.14338407497638</v>
      </c>
      <c r="E55" s="6">
        <v>378.3371743582</v>
      </c>
      <c r="F55" s="6">
        <v>788.96054850807502</v>
      </c>
      <c r="G55" s="6">
        <v>770.75900839309998</v>
      </c>
      <c r="H55" s="6">
        <v>300.72764341501272</v>
      </c>
      <c r="I55" s="6">
        <v>74.610301389999989</v>
      </c>
      <c r="J55" s="6">
        <v>515.19313010000008</v>
      </c>
      <c r="L55" s="3">
        <f t="shared" si="1"/>
        <v>2811.538060139364</v>
      </c>
      <c r="M55" s="6">
        <f>N55-L55</f>
        <v>515.19313009999996</v>
      </c>
      <c r="N55" s="3">
        <v>3326.731190239364</v>
      </c>
      <c r="O55" s="3">
        <v>3466.723054428126</v>
      </c>
      <c r="P55" s="3">
        <v>0.95961838831920898</v>
      </c>
      <c r="Q55" s="3">
        <v>-139.99186418876249</v>
      </c>
      <c r="R55" s="3">
        <v>3009.3030765893018</v>
      </c>
      <c r="S55" s="3">
        <v>317.42811365006168</v>
      </c>
      <c r="T55" s="3">
        <v>0.1054822680106484</v>
      </c>
    </row>
    <row r="56" spans="3:73">
      <c r="C56" s="5">
        <v>18</v>
      </c>
      <c r="D56" s="6">
        <v>492.80532239245412</v>
      </c>
      <c r="E56" s="6">
        <v>389.1717263104</v>
      </c>
      <c r="F56" s="6">
        <v>858.28583186270669</v>
      </c>
      <c r="G56" s="6">
        <v>740.59883937170002</v>
      </c>
      <c r="H56" s="6">
        <v>302.08006413972549</v>
      </c>
      <c r="I56" s="6">
        <v>53.963109120000013</v>
      </c>
      <c r="J56" s="6">
        <v>561</v>
      </c>
      <c r="L56" s="3">
        <f t="shared" si="1"/>
        <v>2836.9048931969864</v>
      </c>
      <c r="M56" s="6">
        <f>N56-L56</f>
        <v>560.99999999999955</v>
      </c>
      <c r="N56" s="3">
        <v>3397.904893196986</v>
      </c>
      <c r="O56" s="3">
        <v>3343.4253028784601</v>
      </c>
      <c r="P56" s="3">
        <v>1.016294543883371</v>
      </c>
      <c r="Q56" s="3">
        <v>54.479590318526327</v>
      </c>
      <c r="R56" s="3">
        <v>3326.731190239364</v>
      </c>
      <c r="S56" s="3">
        <v>71.173702957622027</v>
      </c>
      <c r="T56" s="3">
        <v>2.1394485724138379E-2</v>
      </c>
    </row>
    <row r="57" spans="3:73">
      <c r="C57" s="5">
        <v>19</v>
      </c>
      <c r="D57" s="6">
        <v>463.70972145796799</v>
      </c>
      <c r="E57" s="6">
        <v>351.11861598920001</v>
      </c>
      <c r="F57" s="6">
        <v>907.78354553531051</v>
      </c>
      <c r="G57" s="6">
        <v>642.34057270829999</v>
      </c>
      <c r="H57" s="6">
        <v>363.15372505405622</v>
      </c>
      <c r="I57" s="6">
        <v>47.857661839999999</v>
      </c>
      <c r="J57" s="6">
        <v>561</v>
      </c>
      <c r="L57" s="3">
        <f t="shared" si="1"/>
        <v>2775.9638425848352</v>
      </c>
      <c r="M57" s="6">
        <f>N57-L57</f>
        <v>560.99999999999864</v>
      </c>
      <c r="N57" s="3">
        <v>3336.9638425848339</v>
      </c>
      <c r="O57" s="3">
        <v>3333.1309340828252</v>
      </c>
      <c r="P57" s="3">
        <v>1.0011499423748449</v>
      </c>
      <c r="Q57" s="3">
        <v>3.832908502009559</v>
      </c>
      <c r="R57" s="3">
        <v>3397.904893196986</v>
      </c>
      <c r="S57" s="3">
        <v>-60.941050612151678</v>
      </c>
      <c r="T57" s="3">
        <v>-1.7934890035963939E-2</v>
      </c>
    </row>
    <row r="58" spans="3:73">
      <c r="C58" s="5">
        <v>20</v>
      </c>
      <c r="D58" s="6">
        <v>460.03540461834291</v>
      </c>
      <c r="E58" s="6">
        <v>349.63326513739997</v>
      </c>
      <c r="F58" s="6">
        <v>746.36304657965366</v>
      </c>
      <c r="G58" s="6">
        <v>618.9928877589</v>
      </c>
      <c r="H58" s="6">
        <v>306.81294965148362</v>
      </c>
      <c r="I58" s="6">
        <v>53.070922950000003</v>
      </c>
      <c r="J58" s="6">
        <v>561</v>
      </c>
      <c r="L58" s="3">
        <f t="shared" si="1"/>
        <v>2534.9084766957799</v>
      </c>
      <c r="M58" s="6">
        <f>N58-L58</f>
        <v>561</v>
      </c>
      <c r="N58" s="3">
        <v>3095.9084766957799</v>
      </c>
      <c r="O58" s="3">
        <v>3085.3479636518819</v>
      </c>
      <c r="P58" s="3">
        <v>1.0034227948251899</v>
      </c>
      <c r="Q58" s="3">
        <v>10.56051304389803</v>
      </c>
      <c r="R58" s="3">
        <v>3336.9638425848339</v>
      </c>
      <c r="S58" s="3">
        <v>-241.0553658890544</v>
      </c>
      <c r="T58" s="3">
        <v>-7.2237931622996299E-2</v>
      </c>
    </row>
    <row r="59" spans="3:73" s="10" customFormat="1">
      <c r="C59" s="7">
        <v>21</v>
      </c>
      <c r="D59" s="8">
        <v>467.69866415516248</v>
      </c>
      <c r="E59" s="8">
        <v>350.00049528289998</v>
      </c>
      <c r="F59" s="8">
        <v>1109.7891788986481</v>
      </c>
      <c r="G59" s="8">
        <v>639.60653019649999</v>
      </c>
      <c r="H59" s="8">
        <v>300.25458148212488</v>
      </c>
      <c r="I59" s="8">
        <v>79.884176479999979</v>
      </c>
      <c r="J59" s="8">
        <v>561</v>
      </c>
      <c r="K59" s="9"/>
      <c r="L59" s="9">
        <f t="shared" si="1"/>
        <v>2947.2336264953356</v>
      </c>
      <c r="M59" s="8">
        <f>N59-L59</f>
        <v>561.00000000000045</v>
      </c>
      <c r="N59" s="9">
        <v>3508.233626495336</v>
      </c>
      <c r="O59" s="9">
        <v>3649.2625507118478</v>
      </c>
      <c r="P59" s="9">
        <v>0.96135413052453511</v>
      </c>
      <c r="Q59" s="9">
        <v>-141.02892421651219</v>
      </c>
      <c r="R59" s="9">
        <v>3095.9084766957799</v>
      </c>
      <c r="S59" s="9">
        <v>412.32514979955567</v>
      </c>
      <c r="T59" s="9">
        <v>0.1331838951000337</v>
      </c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</row>
    <row r="60" spans="3:73" s="14" customFormat="1">
      <c r="C60" s="11">
        <v>22</v>
      </c>
      <c r="D60" s="12">
        <v>540.38554375750505</v>
      </c>
      <c r="E60" s="12">
        <v>402.41498293789999</v>
      </c>
      <c r="F60" s="12">
        <v>599.46313576000011</v>
      </c>
      <c r="G60" s="12">
        <v>764.96757521250004</v>
      </c>
      <c r="H60" s="12">
        <v>0</v>
      </c>
      <c r="I60" s="12">
        <v>1.44237064</v>
      </c>
      <c r="J60" s="12">
        <v>542</v>
      </c>
      <c r="K60" s="13"/>
      <c r="L60" s="13">
        <f t="shared" si="1"/>
        <v>2308.6736083079049</v>
      </c>
      <c r="M60" s="12">
        <f>N60-L60</f>
        <v>346.90598327819998</v>
      </c>
      <c r="N60" s="13">
        <v>2655.5795915861049</v>
      </c>
      <c r="O60" s="13">
        <v>2746.6524126503991</v>
      </c>
      <c r="P60" s="13">
        <v>0.96684224744098113</v>
      </c>
      <c r="Q60" s="13">
        <v>-91.072821064294203</v>
      </c>
      <c r="R60" s="13">
        <v>3508.233626495336</v>
      </c>
      <c r="S60" s="13">
        <v>-852.65403490923063</v>
      </c>
      <c r="T60" s="13">
        <v>-0.24304368684847741</v>
      </c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</row>
    <row r="61" spans="3:73">
      <c r="C61" s="5">
        <v>23</v>
      </c>
      <c r="D61" s="6">
        <v>20.327936860187961</v>
      </c>
      <c r="E61" s="6">
        <v>53.768565196200001</v>
      </c>
      <c r="F61" s="6">
        <v>0</v>
      </c>
      <c r="G61" s="6">
        <v>94.137850423499998</v>
      </c>
      <c r="H61" s="6">
        <v>0</v>
      </c>
      <c r="I61" s="6">
        <v>0</v>
      </c>
      <c r="J61" s="6">
        <v>0</v>
      </c>
      <c r="L61" s="3">
        <f t="shared" si="1"/>
        <v>168.23435247988795</v>
      </c>
      <c r="M61" s="6">
        <f>N61-L61</f>
        <v>-94.137850423499984</v>
      </c>
      <c r="N61" s="3">
        <v>74.096502056387962</v>
      </c>
      <c r="O61" s="3">
        <v>124.2360370232343</v>
      </c>
      <c r="P61" s="3">
        <v>0.59641714136881729</v>
      </c>
      <c r="Q61" s="3">
        <v>-50.139534966846362</v>
      </c>
      <c r="R61" s="3">
        <v>2655.5795915861049</v>
      </c>
      <c r="S61" s="3">
        <v>-2581.4830895297168</v>
      </c>
      <c r="T61" s="3">
        <v>-0.97209780407593349</v>
      </c>
    </row>
    <row r="62" spans="3:73">
      <c r="C62" s="5" t="s">
        <v>73</v>
      </c>
      <c r="D62" s="6">
        <v>6523.3806592876708</v>
      </c>
      <c r="E62" s="6">
        <v>5085.924521022901</v>
      </c>
      <c r="F62" s="6">
        <v>11534.497121558885</v>
      </c>
      <c r="G62" s="6">
        <v>9445.0871554959995</v>
      </c>
      <c r="H62" s="6">
        <v>4079.2197879215355</v>
      </c>
      <c r="I62" s="6">
        <v>782.04238526000006</v>
      </c>
      <c r="J62" s="6">
        <v>7141.7213252000001</v>
      </c>
    </row>
    <row r="68" spans="3:12">
      <c r="D68" s="4" t="s">
        <v>76</v>
      </c>
      <c r="E68"/>
      <c r="F68"/>
      <c r="G68"/>
      <c r="H68"/>
      <c r="I68"/>
      <c r="J68"/>
    </row>
    <row r="69" spans="3:12">
      <c r="C69" s="4" t="s">
        <v>77</v>
      </c>
      <c r="D69" t="s">
        <v>114</v>
      </c>
      <c r="E69" t="s">
        <v>115</v>
      </c>
      <c r="F69" t="s">
        <v>116</v>
      </c>
      <c r="G69" t="s">
        <v>117</v>
      </c>
      <c r="H69" t="s">
        <v>118</v>
      </c>
      <c r="I69" t="s">
        <v>119</v>
      </c>
      <c r="J69" t="s">
        <v>120</v>
      </c>
    </row>
    <row r="70" spans="3:12">
      <c r="C70" s="5">
        <v>9</v>
      </c>
      <c r="D70" s="6">
        <v>329.42500063064529</v>
      </c>
      <c r="E70" s="6">
        <v>296.79433390060001</v>
      </c>
      <c r="F70" s="6">
        <v>609.81403885223631</v>
      </c>
      <c r="G70" s="6">
        <v>555.79781198232297</v>
      </c>
      <c r="H70" s="6">
        <v>205.17335632294211</v>
      </c>
      <c r="I70" s="6">
        <v>47.555946321317151</v>
      </c>
      <c r="J70" s="6">
        <v>0</v>
      </c>
      <c r="L70" s="3">
        <f>SUM(D70:I70)</f>
        <v>2044.5604880100639</v>
      </c>
    </row>
    <row r="71" spans="3:12">
      <c r="C71" s="5">
        <v>10</v>
      </c>
      <c r="D71" s="6">
        <v>461.1950008829034</v>
      </c>
      <c r="E71" s="6">
        <v>377.502569853225</v>
      </c>
      <c r="F71" s="6">
        <v>725.60054832658352</v>
      </c>
      <c r="G71" s="6">
        <v>669.00752189237505</v>
      </c>
      <c r="H71" s="6">
        <v>326.57806324522028</v>
      </c>
      <c r="I71" s="6">
        <v>53.25349347794824</v>
      </c>
      <c r="J71" s="6">
        <v>522</v>
      </c>
      <c r="L71" s="3">
        <f t="shared" ref="L71:L84" si="2">SUM(D71:I71)</f>
        <v>2613.1371976782557</v>
      </c>
    </row>
    <row r="72" spans="3:12">
      <c r="C72" s="5">
        <v>11</v>
      </c>
      <c r="D72" s="6">
        <v>461.1950008829034</v>
      </c>
      <c r="E72" s="6">
        <v>355.35227282904901</v>
      </c>
      <c r="F72" s="6">
        <v>1158.550516708282</v>
      </c>
      <c r="G72" s="6">
        <v>646.72881344235896</v>
      </c>
      <c r="H72" s="6">
        <v>488.72153960466159</v>
      </c>
      <c r="I72" s="6">
        <v>90.563057604059225</v>
      </c>
      <c r="J72" s="6">
        <v>522</v>
      </c>
      <c r="L72" s="3">
        <f t="shared" si="2"/>
        <v>3201.1112010713146</v>
      </c>
    </row>
    <row r="73" spans="3:12">
      <c r="C73" s="5">
        <v>12</v>
      </c>
      <c r="D73" s="6">
        <v>461.1950008829034</v>
      </c>
      <c r="E73" s="6">
        <v>348.18201231329499</v>
      </c>
      <c r="F73" s="6">
        <v>732.42157025725146</v>
      </c>
      <c r="G73" s="6">
        <v>642.02489360131904</v>
      </c>
      <c r="H73" s="6">
        <v>311.88445021433728</v>
      </c>
      <c r="I73" s="6">
        <v>57.804249570174569</v>
      </c>
      <c r="J73" s="6">
        <v>522</v>
      </c>
      <c r="L73" s="3">
        <f t="shared" si="2"/>
        <v>2553.512176839281</v>
      </c>
    </row>
    <row r="74" spans="3:12">
      <c r="C74" s="5">
        <v>13</v>
      </c>
      <c r="D74" s="6">
        <v>466.03169901131201</v>
      </c>
      <c r="E74" s="6">
        <v>395.81920678676602</v>
      </c>
      <c r="F74" s="6">
        <v>1017.078766824018</v>
      </c>
      <c r="G74" s="6">
        <v>809.65726240253503</v>
      </c>
      <c r="H74" s="6">
        <v>371.73534923932118</v>
      </c>
      <c r="I74" s="6">
        <v>211.99554507781821</v>
      </c>
      <c r="J74" s="6">
        <v>522</v>
      </c>
      <c r="L74" s="3">
        <f t="shared" si="2"/>
        <v>3272.3178293417709</v>
      </c>
    </row>
    <row r="75" spans="3:12">
      <c r="C75" s="5">
        <v>14</v>
      </c>
      <c r="D75" s="6">
        <v>478.12344433233318</v>
      </c>
      <c r="E75" s="6">
        <v>389.32815786638997</v>
      </c>
      <c r="F75" s="6">
        <v>234.85160570162239</v>
      </c>
      <c r="G75" s="6">
        <v>685.44266736602799</v>
      </c>
      <c r="H75" s="6">
        <v>108.94824161145431</v>
      </c>
      <c r="I75" s="6">
        <v>12.00052260822074</v>
      </c>
      <c r="J75" s="6">
        <v>535</v>
      </c>
      <c r="L75" s="3">
        <f t="shared" si="2"/>
        <v>1908.6946394860486</v>
      </c>
    </row>
    <row r="76" spans="3:12">
      <c r="C76" s="5">
        <v>15</v>
      </c>
      <c r="D76" s="6">
        <v>478.12344433233318</v>
      </c>
      <c r="E76" s="6">
        <v>365.593782135514</v>
      </c>
      <c r="F76" s="6">
        <v>1281.7953675550909</v>
      </c>
      <c r="G76" s="6">
        <v>636.47979974211296</v>
      </c>
      <c r="H76" s="6">
        <v>553.02101572501419</v>
      </c>
      <c r="I76" s="6">
        <v>103.70001967791799</v>
      </c>
      <c r="J76" s="6">
        <v>535</v>
      </c>
      <c r="L76" s="3">
        <f t="shared" si="2"/>
        <v>3418.7134291679831</v>
      </c>
    </row>
    <row r="77" spans="3:12">
      <c r="C77" s="5">
        <v>16</v>
      </c>
      <c r="D77" s="6">
        <v>478.12344433233318</v>
      </c>
      <c r="E77" s="6">
        <v>347.85284105134201</v>
      </c>
      <c r="F77" s="6">
        <v>737.06246964095476</v>
      </c>
      <c r="G77" s="6">
        <v>624.80251175095702</v>
      </c>
      <c r="H77" s="6">
        <v>315.46493399439618</v>
      </c>
      <c r="I77" s="6">
        <v>56.98097933306326</v>
      </c>
      <c r="J77" s="6">
        <v>535</v>
      </c>
      <c r="L77" s="3">
        <f t="shared" si="2"/>
        <v>2560.2871801030465</v>
      </c>
    </row>
    <row r="78" spans="3:12">
      <c r="C78" s="5">
        <v>17</v>
      </c>
      <c r="D78" s="6">
        <v>478.12344433233318</v>
      </c>
      <c r="E78" s="6">
        <v>369.25349785566198</v>
      </c>
      <c r="F78" s="6">
        <v>776.77496258396127</v>
      </c>
      <c r="G78" s="6">
        <v>791.2237583440359</v>
      </c>
      <c r="H78" s="6">
        <v>322.96851352265332</v>
      </c>
      <c r="I78" s="6">
        <v>193.3788777894809</v>
      </c>
      <c r="J78" s="6">
        <v>535</v>
      </c>
      <c r="L78" s="3">
        <f t="shared" si="2"/>
        <v>2931.7230544281265</v>
      </c>
    </row>
    <row r="79" spans="3:12">
      <c r="C79" s="5">
        <v>18</v>
      </c>
      <c r="D79" s="6">
        <v>464.25376577774199</v>
      </c>
      <c r="E79" s="6">
        <v>397.99297337958598</v>
      </c>
      <c r="F79" s="6">
        <v>848.65154161007513</v>
      </c>
      <c r="G79" s="6">
        <v>752.67383914037202</v>
      </c>
      <c r="H79" s="6">
        <v>317.29671404114652</v>
      </c>
      <c r="I79" s="6">
        <v>59.556468929537871</v>
      </c>
      <c r="J79" s="6">
        <v>503</v>
      </c>
      <c r="L79" s="3">
        <f t="shared" si="2"/>
        <v>2840.4253028784597</v>
      </c>
    </row>
    <row r="80" spans="3:12">
      <c r="C80" s="5">
        <v>19</v>
      </c>
      <c r="D80" s="6">
        <v>464.25376577774199</v>
      </c>
      <c r="E80" s="6">
        <v>356.15206458577097</v>
      </c>
      <c r="F80" s="6">
        <v>906.0946617905372</v>
      </c>
      <c r="G80" s="6">
        <v>646.59847956353099</v>
      </c>
      <c r="H80" s="6">
        <v>385.50491413198631</v>
      </c>
      <c r="I80" s="6">
        <v>71.527048233256551</v>
      </c>
      <c r="J80" s="6">
        <v>503</v>
      </c>
      <c r="L80" s="3">
        <f t="shared" si="2"/>
        <v>2830.1309340828243</v>
      </c>
    </row>
    <row r="81" spans="3:73">
      <c r="C81" s="5">
        <v>20</v>
      </c>
      <c r="D81" s="6">
        <v>464.25376577774199</v>
      </c>
      <c r="E81" s="6">
        <v>355.49494791423001</v>
      </c>
      <c r="F81" s="6">
        <v>752.90357245465566</v>
      </c>
      <c r="G81" s="6">
        <v>619.24049514980697</v>
      </c>
      <c r="H81" s="6">
        <v>330.16620211491681</v>
      </c>
      <c r="I81" s="6">
        <v>60.288980240530123</v>
      </c>
      <c r="J81" s="6">
        <v>503</v>
      </c>
      <c r="L81" s="3">
        <f t="shared" si="2"/>
        <v>2582.3479636518819</v>
      </c>
    </row>
    <row r="82" spans="3:73" s="10" customFormat="1">
      <c r="C82" s="7">
        <v>21</v>
      </c>
      <c r="D82" s="8">
        <v>464.25376577774199</v>
      </c>
      <c r="E82" s="8">
        <v>350.42505807759898</v>
      </c>
      <c r="F82" s="8">
        <v>1126.7798860865489</v>
      </c>
      <c r="G82" s="8">
        <v>647.36669216267899</v>
      </c>
      <c r="H82" s="8">
        <v>483.03316400195098</v>
      </c>
      <c r="I82" s="8">
        <v>74.403984605327707</v>
      </c>
      <c r="J82" s="8">
        <v>503</v>
      </c>
      <c r="K82" s="9"/>
      <c r="L82" s="9">
        <f t="shared" si="2"/>
        <v>3146.2625507118478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</row>
    <row r="83" spans="3:73" s="14" customFormat="1">
      <c r="C83" s="11">
        <v>22</v>
      </c>
      <c r="D83" s="12">
        <v>474.0140929203655</v>
      </c>
      <c r="E83" s="12">
        <v>399.375159409795</v>
      </c>
      <c r="F83" s="12">
        <v>632.26530792015706</v>
      </c>
      <c r="G83" s="12">
        <v>788.74378477800099</v>
      </c>
      <c r="H83" s="12">
        <v>0</v>
      </c>
      <c r="I83" s="12">
        <v>147.8398637213478</v>
      </c>
      <c r="J83" s="12">
        <v>503</v>
      </c>
      <c r="K83" s="13"/>
      <c r="L83" s="13">
        <f t="shared" si="2"/>
        <v>2442.2382087496662</v>
      </c>
      <c r="M83" s="13"/>
      <c r="N83" s="13">
        <v>278</v>
      </c>
      <c r="O83" s="13">
        <f>L83+N83</f>
        <v>2720.2382087496662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</row>
    <row r="84" spans="3:73">
      <c r="C84" s="5">
        <v>23</v>
      </c>
      <c r="D84" s="6">
        <v>68.762048325333296</v>
      </c>
      <c r="E84" s="6">
        <v>55.473988697901</v>
      </c>
      <c r="F84" s="6">
        <v>0</v>
      </c>
      <c r="G84" s="6">
        <v>96.836864104626002</v>
      </c>
      <c r="H84" s="6">
        <v>0</v>
      </c>
      <c r="I84" s="6">
        <v>0</v>
      </c>
      <c r="J84" s="6">
        <v>0</v>
      </c>
      <c r="L84" s="3">
        <f t="shared" si="2"/>
        <v>221.07290112786029</v>
      </c>
    </row>
    <row r="85" spans="3:73">
      <c r="C85" s="5" t="s">
        <v>73</v>
      </c>
      <c r="D85" s="6">
        <v>6491.3266839766675</v>
      </c>
      <c r="E85" s="6">
        <v>5160.5928666567252</v>
      </c>
      <c r="F85" s="6">
        <v>11540.644816311975</v>
      </c>
      <c r="G85" s="6">
        <v>9612.6251954230593</v>
      </c>
      <c r="H85" s="6">
        <v>4520.4964577700011</v>
      </c>
      <c r="I85" s="6">
        <v>1240.8490371900002</v>
      </c>
      <c r="J85" s="6">
        <v>6743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E15" sqref="E15"/>
    </sheetView>
  </sheetViews>
  <sheetFormatPr defaultRowHeight="14.4"/>
  <cols>
    <col min="2" max="2" width="11.44140625" bestFit="1" customWidth="1"/>
    <col min="3" max="3" width="28.88671875" bestFit="1" customWidth="1"/>
    <col min="4" max="4" width="10.77734375" bestFit="1" customWidth="1"/>
    <col min="5" max="5" width="14.109375" style="3" bestFit="1" customWidth="1"/>
    <col min="6" max="6" width="14" style="3" bestFit="1" customWidth="1"/>
    <col min="7" max="7" width="8.109375" style="3" bestFit="1" customWidth="1"/>
    <col min="8" max="8" width="8.21875" style="3" bestFit="1" customWidth="1"/>
    <col min="9" max="9" width="9.109375" bestFit="1" customWidth="1"/>
    <col min="10" max="10" width="4.6640625" bestFit="1" customWidth="1"/>
    <col min="11" max="11" width="5.77734375" bestFit="1" customWidth="1"/>
  </cols>
  <sheetData>
    <row r="1" spans="1:11">
      <c r="B1" t="s">
        <v>85</v>
      </c>
      <c r="C1" t="s">
        <v>86</v>
      </c>
      <c r="D1" t="s">
        <v>87</v>
      </c>
      <c r="E1" s="3" t="s">
        <v>88</v>
      </c>
      <c r="F1" s="3" t="s">
        <v>89</v>
      </c>
      <c r="G1" s="3" t="s">
        <v>90</v>
      </c>
      <c r="H1" s="3" t="s">
        <v>91</v>
      </c>
      <c r="I1" t="s">
        <v>92</v>
      </c>
      <c r="J1" t="s">
        <v>93</v>
      </c>
      <c r="K1" t="s">
        <v>94</v>
      </c>
    </row>
    <row r="2" spans="1:11">
      <c r="A2">
        <v>0</v>
      </c>
      <c r="B2" t="s">
        <v>95</v>
      </c>
      <c r="C2" t="s">
        <v>96</v>
      </c>
      <c r="D2">
        <v>2023</v>
      </c>
      <c r="E2" s="3">
        <v>11609.305179999999</v>
      </c>
      <c r="F2" s="3">
        <v>11651.919551000001</v>
      </c>
      <c r="G2" s="3">
        <v>0.99634299999999998</v>
      </c>
      <c r="H2" s="3">
        <v>-42.614370000000001</v>
      </c>
      <c r="I2" t="s">
        <v>97</v>
      </c>
      <c r="J2" t="s">
        <v>97</v>
      </c>
      <c r="K2" t="s">
        <v>97</v>
      </c>
    </row>
    <row r="3" spans="1:11">
      <c r="A3">
        <v>1</v>
      </c>
      <c r="B3" t="s">
        <v>98</v>
      </c>
      <c r="C3" t="s">
        <v>99</v>
      </c>
      <c r="D3">
        <v>2023</v>
      </c>
      <c r="E3" s="3">
        <v>20690.35241</v>
      </c>
      <c r="F3" s="3">
        <v>20857.847352000001</v>
      </c>
      <c r="G3" s="3">
        <v>0.99197000000000002</v>
      </c>
      <c r="H3" s="3">
        <v>-167.49494200000001</v>
      </c>
      <c r="I3" t="s">
        <v>97</v>
      </c>
      <c r="J3" t="s">
        <v>97</v>
      </c>
      <c r="K3" t="s">
        <v>97</v>
      </c>
    </row>
    <row r="4" spans="1:11">
      <c r="A4">
        <v>2</v>
      </c>
      <c r="B4" t="s">
        <v>100</v>
      </c>
      <c r="C4" t="s">
        <v>101</v>
      </c>
      <c r="D4">
        <v>2023</v>
      </c>
      <c r="E4" s="3">
        <v>5085.9245209999999</v>
      </c>
      <c r="F4" s="3">
        <v>5160.5928670000003</v>
      </c>
      <c r="G4" s="3">
        <v>0.98553100000000005</v>
      </c>
      <c r="H4" s="3">
        <v>-74.668346</v>
      </c>
      <c r="I4" t="s">
        <v>97</v>
      </c>
      <c r="J4" t="s">
        <v>97</v>
      </c>
      <c r="K4" t="s">
        <v>97</v>
      </c>
    </row>
    <row r="5" spans="1:11">
      <c r="A5">
        <v>3</v>
      </c>
      <c r="B5" t="s">
        <v>102</v>
      </c>
      <c r="C5" t="s">
        <v>103</v>
      </c>
      <c r="D5">
        <v>2023</v>
      </c>
      <c r="E5" s="3">
        <v>9445.0871549999993</v>
      </c>
      <c r="F5" s="3">
        <v>9612.6251950000005</v>
      </c>
      <c r="G5" s="3">
        <v>0.98257099999999997</v>
      </c>
      <c r="H5" s="3">
        <v>-167.53804</v>
      </c>
      <c r="I5" t="s">
        <v>97</v>
      </c>
      <c r="J5" t="s">
        <v>97</v>
      </c>
      <c r="K5" t="s">
        <v>97</v>
      </c>
    </row>
    <row r="6" spans="1:11">
      <c r="A6">
        <v>4</v>
      </c>
      <c r="B6" t="s">
        <v>104</v>
      </c>
      <c r="C6" t="s">
        <v>105</v>
      </c>
      <c r="D6">
        <v>2023</v>
      </c>
      <c r="E6" s="3">
        <v>6523.3806590000004</v>
      </c>
      <c r="F6" s="3">
        <v>6491.3266839999997</v>
      </c>
      <c r="G6" s="3">
        <v>1.0049380000000001</v>
      </c>
      <c r="H6" s="3">
        <v>32.053975000000001</v>
      </c>
      <c r="I6" t="s">
        <v>97</v>
      </c>
      <c r="J6" t="s">
        <v>97</v>
      </c>
      <c r="K6" t="s">
        <v>97</v>
      </c>
    </row>
    <row r="7" spans="1:11">
      <c r="A7">
        <v>5</v>
      </c>
      <c r="B7" t="s">
        <v>106</v>
      </c>
      <c r="C7" t="s">
        <v>107</v>
      </c>
      <c r="D7">
        <v>2023</v>
      </c>
      <c r="E7" s="3">
        <v>11534.497122000001</v>
      </c>
      <c r="F7" s="3">
        <v>11540.644816</v>
      </c>
      <c r="G7" s="3">
        <v>0.99946699999999999</v>
      </c>
      <c r="H7" s="3">
        <v>-6.1476949999999997</v>
      </c>
      <c r="I7" t="s">
        <v>97</v>
      </c>
      <c r="J7" t="s">
        <v>97</v>
      </c>
      <c r="K7" t="s">
        <v>97</v>
      </c>
    </row>
    <row r="8" spans="1:11">
      <c r="A8">
        <v>6</v>
      </c>
      <c r="B8" t="s">
        <v>108</v>
      </c>
      <c r="C8" t="s">
        <v>109</v>
      </c>
      <c r="D8">
        <v>2023</v>
      </c>
      <c r="E8" s="3">
        <v>4079.2197879999999</v>
      </c>
      <c r="F8" s="3">
        <v>4520.4964579999996</v>
      </c>
      <c r="G8" s="3">
        <v>0.90238300000000005</v>
      </c>
      <c r="H8" s="3">
        <v>-441.27667000000002</v>
      </c>
      <c r="I8" t="s">
        <v>97</v>
      </c>
      <c r="J8" t="s">
        <v>97</v>
      </c>
      <c r="K8" t="s">
        <v>97</v>
      </c>
    </row>
    <row r="9" spans="1:11">
      <c r="A9">
        <v>7</v>
      </c>
      <c r="B9" t="s">
        <v>110</v>
      </c>
      <c r="C9" t="s">
        <v>111</v>
      </c>
      <c r="D9">
        <v>2023</v>
      </c>
      <c r="E9" s="3">
        <v>782.04238499999997</v>
      </c>
      <c r="F9" s="3">
        <v>1240.849037</v>
      </c>
      <c r="G9" s="3">
        <v>0.63024800000000003</v>
      </c>
      <c r="H9" s="3">
        <v>-458.80665199999999</v>
      </c>
      <c r="I9" t="s">
        <v>97</v>
      </c>
      <c r="J9" t="s">
        <v>97</v>
      </c>
      <c r="K9" t="s">
        <v>97</v>
      </c>
    </row>
    <row r="10" spans="1:11">
      <c r="A10">
        <v>8</v>
      </c>
      <c r="B10" t="s">
        <v>112</v>
      </c>
      <c r="C10" t="s">
        <v>113</v>
      </c>
      <c r="D10">
        <v>2023</v>
      </c>
      <c r="E10" s="3">
        <v>7141.7213250000004</v>
      </c>
      <c r="F10" s="3">
        <v>6743</v>
      </c>
      <c r="G10" s="3">
        <v>1.059131</v>
      </c>
      <c r="H10" s="3">
        <v>398.72132499999998</v>
      </c>
      <c r="I10" t="s">
        <v>97</v>
      </c>
      <c r="J10" t="s">
        <v>97</v>
      </c>
      <c r="K10" t="s">
        <v>97</v>
      </c>
    </row>
    <row r="12" spans="1:11">
      <c r="E12" s="3">
        <f>SUM(E2:E3)+SUM(E8:E9)</f>
        <v>37160.919762999998</v>
      </c>
    </row>
    <row r="14" spans="1:11">
      <c r="E14" s="3">
        <f>SUM(E4:E9)</f>
        <v>37450.15163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2023-06-08T05:30:47Z</dcterms:created>
  <dcterms:modified xsi:type="dcterms:W3CDTF">2023-06-08T06:55:48Z</dcterms:modified>
</cp:coreProperties>
</file>