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65\Downloads\"/>
    </mc:Choice>
  </mc:AlternateContent>
  <xr:revisionPtr revIDLastSave="0" documentId="13_ncr:1_{AD67393B-6B31-4533-A156-D1CDE426667C}" xr6:coauthVersionLast="47" xr6:coauthVersionMax="47" xr10:uidLastSave="{00000000-0000-0000-0000-000000000000}"/>
  <bookViews>
    <workbookView xWindow="-120" yWindow="-120" windowWidth="20730" windowHeight="11160" xr2:uid="{8263F45E-5F42-FF48-9660-63CE1ABA39D6}"/>
  </bookViews>
  <sheets>
    <sheet name="VAN y T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G19" i="1" s="1"/>
  <c r="G20" i="1" s="1"/>
  <c r="F18" i="1"/>
  <c r="F19" i="1" s="1"/>
  <c r="F20" i="1" s="1"/>
  <c r="E18" i="1"/>
  <c r="D18" i="1"/>
  <c r="D19" i="1" l="1"/>
  <c r="D20" i="1" s="1"/>
  <c r="H19" i="1"/>
  <c r="H20" i="1" s="1"/>
  <c r="E19" i="1"/>
  <c r="E20" i="1" s="1"/>
  <c r="H7" i="1"/>
  <c r="H8" i="1" s="1"/>
  <c r="G7" i="1"/>
  <c r="F7" i="1"/>
  <c r="F8" i="1" s="1"/>
  <c r="P8" i="1"/>
  <c r="E7" i="1"/>
  <c r="E8" i="1" s="1"/>
  <c r="D7" i="1"/>
  <c r="D8" i="1" s="1"/>
  <c r="D9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P67" i="1" s="1"/>
  <c r="M9" i="1"/>
  <c r="M10" i="1" s="1"/>
  <c r="E9" i="1" l="1"/>
  <c r="G8" i="1"/>
  <c r="G9" i="1" s="1"/>
  <c r="H9" i="1"/>
  <c r="F9" i="1"/>
  <c r="J20" i="1"/>
  <c r="I20" i="1"/>
  <c r="M11" i="1"/>
  <c r="N10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N9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J9" i="1" l="1"/>
  <c r="I9" i="1"/>
  <c r="M12" i="1"/>
  <c r="N11" i="1"/>
  <c r="M13" i="1" l="1"/>
  <c r="N12" i="1"/>
  <c r="M14" i="1" l="1"/>
  <c r="N13" i="1"/>
  <c r="M15" i="1" l="1"/>
  <c r="N14" i="1"/>
  <c r="M16" i="1" l="1"/>
  <c r="N15" i="1"/>
  <c r="M17" i="1" l="1"/>
  <c r="N16" i="1"/>
  <c r="M18" i="1" l="1"/>
  <c r="N17" i="1"/>
  <c r="M19" i="1" l="1"/>
  <c r="N18" i="1"/>
  <c r="M20" i="1" l="1"/>
  <c r="N19" i="1"/>
  <c r="M21" i="1" l="1"/>
  <c r="N20" i="1"/>
  <c r="M22" i="1" l="1"/>
  <c r="N21" i="1"/>
  <c r="M23" i="1" l="1"/>
  <c r="N22" i="1"/>
  <c r="M24" i="1" l="1"/>
  <c r="N23" i="1"/>
  <c r="M25" i="1" l="1"/>
  <c r="N24" i="1"/>
  <c r="M26" i="1" l="1"/>
  <c r="N25" i="1"/>
  <c r="M27" i="1" l="1"/>
  <c r="N26" i="1"/>
  <c r="M28" i="1" l="1"/>
  <c r="N27" i="1"/>
  <c r="M29" i="1" l="1"/>
  <c r="N28" i="1"/>
  <c r="M30" i="1" l="1"/>
  <c r="N29" i="1"/>
  <c r="M31" i="1" l="1"/>
  <c r="N30" i="1"/>
  <c r="M32" i="1" l="1"/>
  <c r="N31" i="1"/>
  <c r="M33" i="1" l="1"/>
  <c r="N32" i="1"/>
  <c r="M34" i="1" l="1"/>
  <c r="N33" i="1"/>
  <c r="M35" i="1" l="1"/>
  <c r="N34" i="1"/>
  <c r="M36" i="1" l="1"/>
  <c r="N35" i="1"/>
  <c r="M37" i="1" l="1"/>
  <c r="N36" i="1"/>
  <c r="M38" i="1" l="1"/>
  <c r="N37" i="1"/>
  <c r="M39" i="1" l="1"/>
  <c r="N38" i="1"/>
  <c r="M40" i="1" l="1"/>
  <c r="N39" i="1"/>
  <c r="M41" i="1" l="1"/>
  <c r="N40" i="1"/>
  <c r="M42" i="1" l="1"/>
  <c r="N41" i="1"/>
  <c r="M43" i="1" l="1"/>
  <c r="N42" i="1"/>
  <c r="M44" i="1" l="1"/>
  <c r="N43" i="1"/>
  <c r="M45" i="1" l="1"/>
  <c r="N44" i="1"/>
  <c r="M46" i="1" l="1"/>
  <c r="N45" i="1"/>
  <c r="M47" i="1" l="1"/>
  <c r="N46" i="1"/>
  <c r="M48" i="1" l="1"/>
  <c r="N47" i="1"/>
  <c r="M49" i="1" l="1"/>
  <c r="N48" i="1"/>
  <c r="M50" i="1" l="1"/>
  <c r="N49" i="1"/>
  <c r="N50" i="1" l="1"/>
  <c r="M51" i="1"/>
  <c r="M52" i="1" l="1"/>
  <c r="N51" i="1"/>
  <c r="M53" i="1" l="1"/>
  <c r="N52" i="1"/>
  <c r="M54" i="1" l="1"/>
  <c r="N53" i="1"/>
  <c r="M55" i="1" l="1"/>
  <c r="N54" i="1"/>
  <c r="M56" i="1" l="1"/>
  <c r="N55" i="1"/>
  <c r="M57" i="1" l="1"/>
  <c r="N56" i="1"/>
  <c r="M58" i="1" l="1"/>
  <c r="N57" i="1"/>
  <c r="M59" i="1" l="1"/>
  <c r="N58" i="1"/>
  <c r="M60" i="1" l="1"/>
  <c r="N59" i="1"/>
  <c r="M61" i="1" l="1"/>
  <c r="N60" i="1"/>
  <c r="M62" i="1" l="1"/>
  <c r="N61" i="1"/>
  <c r="M63" i="1" l="1"/>
  <c r="N62" i="1"/>
  <c r="M64" i="1" l="1"/>
  <c r="N63" i="1"/>
  <c r="M65" i="1" l="1"/>
  <c r="N64" i="1"/>
  <c r="M66" i="1" l="1"/>
  <c r="N65" i="1"/>
  <c r="M67" i="1" l="1"/>
  <c r="N67" i="1" s="1"/>
  <c r="N66" i="1"/>
</calcChain>
</file>

<file path=xl/sharedStrings.xml><?xml version="1.0" encoding="utf-8"?>
<sst xmlns="http://schemas.openxmlformats.org/spreadsheetml/2006/main" count="42" uniqueCount="26">
  <si>
    <t>Caso Bueno</t>
  </si>
  <si>
    <t>FY0</t>
  </si>
  <si>
    <t>FY1</t>
  </si>
  <si>
    <t>FY2</t>
  </si>
  <si>
    <t>FY3</t>
  </si>
  <si>
    <t>FY4</t>
  </si>
  <si>
    <t>FY5</t>
  </si>
  <si>
    <t>VAN</t>
  </si>
  <si>
    <t>TIR</t>
  </si>
  <si>
    <t>Tarifa Maxima</t>
  </si>
  <si>
    <t>Minutos</t>
  </si>
  <si>
    <t>Tarifa por Minuto</t>
  </si>
  <si>
    <t>Pie</t>
  </si>
  <si>
    <t>INGRESOS</t>
  </si>
  <si>
    <t>EGRESOS</t>
  </si>
  <si>
    <t>EERR</t>
  </si>
  <si>
    <t>INV. INICIAL</t>
  </si>
  <si>
    <t>Tarifa Minima</t>
  </si>
  <si>
    <t>Día completo</t>
  </si>
  <si>
    <t>Medio día</t>
  </si>
  <si>
    <t>Tarifas fijas</t>
  </si>
  <si>
    <t>Estimación: la gente usa los autos por 60 minutos en promedio</t>
  </si>
  <si>
    <t>UNIDADES (AUTOS ARRENDADOS)</t>
  </si>
  <si>
    <t>PRECIO (60 min + pie)</t>
  </si>
  <si>
    <t>TASA ANUAL</t>
  </si>
  <si>
    <t>Caso 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</si>
</sst>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\-&quot;$&quot;#,##0"/>
    <numFmt numFmtId="165" formatCode="&quot;$&quot;#,##0.00;[Red]\-&quot;$&quot;#,##0.00"/>
    <numFmt numFmtId="166" formatCode="_-&quot;$&quot;* #,##0_-;\-&quot;$&quot;* #,##0_-;_-&quot;$&quot;* &quot;-&quot;_-;_-@_-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6" fontId="0" fillId="0" borderId="0" xfId="1" applyFont="1"/>
    <xf numFmtId="166" fontId="0" fillId="0" borderId="0" xfId="1" applyFont="1" applyAlignment="1">
      <alignment horizontal="center"/>
    </xf>
    <xf numFmtId="166" fontId="0" fillId="0" borderId="0" xfId="0" applyNumberFormat="1"/>
    <xf numFmtId="166" fontId="0" fillId="0" borderId="0" xfId="1" applyFont="1" applyAlignment="1">
      <alignment vertical="center"/>
    </xf>
    <xf numFmtId="9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1" applyFont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F6AF-683B-0249-9A6F-9D8FDFAFEBB5}">
  <dimension ref="B2:T67"/>
  <sheetViews>
    <sheetView tabSelected="1" zoomScale="73" zoomScaleNormal="73" workbookViewId="0">
      <selection activeCell="L12" sqref="L12"/>
    </sheetView>
  </sheetViews>
  <sheetFormatPr baseColWidth="10" defaultRowHeight="15.75" x14ac:dyDescent="0.25"/>
  <cols>
    <col min="2" max="2" width="32.5" bestFit="1" customWidth="1"/>
    <col min="3" max="3" width="12.5" bestFit="1" customWidth="1"/>
    <col min="4" max="8" width="13.875" customWidth="1"/>
    <col min="9" max="9" width="13.625" bestFit="1" customWidth="1"/>
    <col min="13" max="14" width="18.125" customWidth="1"/>
    <col min="15" max="15" width="20.625" customWidth="1"/>
    <col min="16" max="16" width="16.5" bestFit="1" customWidth="1"/>
    <col min="18" max="18" width="18.375" customWidth="1"/>
    <col min="19" max="19" width="17.625" customWidth="1"/>
    <col min="20" max="20" width="20.5" customWidth="1"/>
  </cols>
  <sheetData>
    <row r="2" spans="2:20" ht="18.75" x14ac:dyDescent="0.3">
      <c r="B2" s="12" t="s">
        <v>21</v>
      </c>
      <c r="C2" s="12"/>
      <c r="D2" s="12"/>
      <c r="E2" s="12"/>
      <c r="F2" s="12"/>
      <c r="G2" s="12"/>
      <c r="H2" s="12"/>
      <c r="I2" s="12"/>
      <c r="J2" s="12"/>
    </row>
    <row r="3" spans="2:20" x14ac:dyDescent="0.25">
      <c r="B3" s="8" t="s">
        <v>0</v>
      </c>
      <c r="M3" s="11"/>
      <c r="N3" s="11"/>
      <c r="O3" s="1"/>
      <c r="P3" s="1"/>
    </row>
    <row r="4" spans="2:20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M4" s="1"/>
      <c r="N4" s="1"/>
      <c r="O4" s="3"/>
      <c r="P4" s="5"/>
    </row>
    <row r="5" spans="2:20" x14ac:dyDescent="0.25">
      <c r="B5" t="s">
        <v>22</v>
      </c>
      <c r="D5">
        <v>300</v>
      </c>
      <c r="E5">
        <v>350</v>
      </c>
      <c r="F5">
        <v>400</v>
      </c>
      <c r="G5">
        <v>450</v>
      </c>
      <c r="H5">
        <v>500</v>
      </c>
      <c r="M5" s="1"/>
      <c r="N5" s="1"/>
      <c r="O5" s="2"/>
      <c r="P5" s="5"/>
    </row>
    <row r="6" spans="2:20" x14ac:dyDescent="0.25">
      <c r="B6" t="s">
        <v>23</v>
      </c>
      <c r="D6" s="2">
        <v>8000</v>
      </c>
      <c r="E6" s="2">
        <v>8000</v>
      </c>
      <c r="F6" s="2">
        <v>8000</v>
      </c>
      <c r="G6" s="2">
        <v>8000</v>
      </c>
      <c r="H6" s="2">
        <v>8000</v>
      </c>
    </row>
    <row r="7" spans="2:20" x14ac:dyDescent="0.25">
      <c r="B7" t="s">
        <v>13</v>
      </c>
      <c r="D7" s="4">
        <f>D5*D6</f>
        <v>2400000</v>
      </c>
      <c r="E7" s="4">
        <f>E5*E6</f>
        <v>2800000</v>
      </c>
      <c r="F7" s="4">
        <f>F5*F6</f>
        <v>3200000</v>
      </c>
      <c r="G7" s="4">
        <f>G5*G6</f>
        <v>3600000</v>
      </c>
      <c r="H7" s="4">
        <f>H5*H6</f>
        <v>4000000</v>
      </c>
      <c r="L7" s="1" t="s">
        <v>12</v>
      </c>
      <c r="M7" s="1" t="s">
        <v>10</v>
      </c>
      <c r="N7" s="1" t="s">
        <v>11</v>
      </c>
      <c r="O7" s="1" t="s">
        <v>10</v>
      </c>
      <c r="P7" s="1" t="s">
        <v>11</v>
      </c>
      <c r="R7" s="1" t="s">
        <v>20</v>
      </c>
      <c r="S7" s="1" t="s">
        <v>9</v>
      </c>
      <c r="T7" s="1" t="s">
        <v>17</v>
      </c>
    </row>
    <row r="8" spans="2:20" x14ac:dyDescent="0.25">
      <c r="B8" t="s">
        <v>14</v>
      </c>
      <c r="D8" s="4">
        <f>D7*55%</f>
        <v>1320000</v>
      </c>
      <c r="E8" s="4">
        <f>E7*55%</f>
        <v>1540000.0000000002</v>
      </c>
      <c r="F8" s="4">
        <f>F7*55%</f>
        <v>1760000.0000000002</v>
      </c>
      <c r="G8" s="4">
        <f>G7*55%</f>
        <v>1980000.0000000002</v>
      </c>
      <c r="H8" s="4">
        <f>H7*55%</f>
        <v>2200000</v>
      </c>
      <c r="L8" s="2">
        <v>5000</v>
      </c>
      <c r="M8" s="1">
        <v>1</v>
      </c>
      <c r="N8" s="3">
        <v>50</v>
      </c>
      <c r="O8" s="1">
        <v>61</v>
      </c>
      <c r="P8" s="4">
        <f>($N$8*O8)+5000</f>
        <v>8050</v>
      </c>
      <c r="R8" s="1" t="s">
        <v>18</v>
      </c>
      <c r="S8" s="3">
        <v>25000</v>
      </c>
      <c r="T8" s="13">
        <v>5000</v>
      </c>
    </row>
    <row r="9" spans="2:20" x14ac:dyDescent="0.25">
      <c r="B9" t="s">
        <v>15</v>
      </c>
      <c r="C9" s="2">
        <v>-2500000</v>
      </c>
      <c r="D9" s="2">
        <f>D7-D8</f>
        <v>1080000</v>
      </c>
      <c r="E9" s="2">
        <f>E7-E8</f>
        <v>1259999.9999999998</v>
      </c>
      <c r="F9" s="2">
        <f>F7-F8</f>
        <v>1439999.9999999998</v>
      </c>
      <c r="G9" s="2">
        <f>G7-G8</f>
        <v>1619999.9999999998</v>
      </c>
      <c r="H9" s="2">
        <f>H7-H8</f>
        <v>1800000</v>
      </c>
      <c r="I9" s="9">
        <f>NPV(C12,D9:H9)+C9</f>
        <v>3304612.9013271891</v>
      </c>
      <c r="J9" s="6">
        <f>IRR(C9:H9)</f>
        <v>0.44166773232077849</v>
      </c>
      <c r="M9" s="1">
        <f>M8+1</f>
        <v>2</v>
      </c>
      <c r="N9" s="3">
        <f>($N$8*M9)+5000</f>
        <v>5100</v>
      </c>
      <c r="O9" s="1">
        <f>O8+1</f>
        <v>62</v>
      </c>
      <c r="P9" s="4">
        <f t="shared" ref="P9:P67" si="0">($N$8*O9)+5000</f>
        <v>8100</v>
      </c>
      <c r="R9" s="1" t="s">
        <v>19</v>
      </c>
      <c r="S9" s="2">
        <v>12500</v>
      </c>
      <c r="T9" s="13"/>
    </row>
    <row r="10" spans="2:20" x14ac:dyDescent="0.25">
      <c r="B10" t="s">
        <v>16</v>
      </c>
      <c r="C10" s="2">
        <v>-2500000</v>
      </c>
      <c r="M10" s="1">
        <f t="shared" ref="M10:M67" si="1">M9+1</f>
        <v>3</v>
      </c>
      <c r="N10" s="3">
        <f t="shared" ref="N10:N67" si="2">($N$8*M10)+5000</f>
        <v>5150</v>
      </c>
      <c r="O10" s="1">
        <f t="shared" ref="O10:O67" si="3">O9+1</f>
        <v>63</v>
      </c>
      <c r="P10" s="4">
        <f t="shared" si="0"/>
        <v>8150</v>
      </c>
    </row>
    <row r="11" spans="2:20" x14ac:dyDescent="0.25">
      <c r="M11" s="1">
        <f t="shared" si="1"/>
        <v>4</v>
      </c>
      <c r="N11" s="3">
        <f t="shared" si="2"/>
        <v>5200</v>
      </c>
      <c r="O11" s="1">
        <f t="shared" si="3"/>
        <v>64</v>
      </c>
      <c r="P11" s="4">
        <f t="shared" si="0"/>
        <v>8200</v>
      </c>
    </row>
    <row r="12" spans="2:20" x14ac:dyDescent="0.25">
      <c r="B12" t="s">
        <v>24</v>
      </c>
      <c r="C12" s="6">
        <v>7.0000000000000007E-2</v>
      </c>
      <c r="M12" s="1">
        <f t="shared" si="1"/>
        <v>5</v>
      </c>
      <c r="N12" s="3">
        <f t="shared" si="2"/>
        <v>5250</v>
      </c>
      <c r="O12" s="1">
        <f t="shared" si="3"/>
        <v>65</v>
      </c>
      <c r="P12" s="4">
        <f t="shared" si="0"/>
        <v>8250</v>
      </c>
    </row>
    <row r="13" spans="2:20" x14ac:dyDescent="0.25">
      <c r="M13" s="1">
        <f t="shared" si="1"/>
        <v>6</v>
      </c>
      <c r="N13" s="3">
        <f t="shared" si="2"/>
        <v>5300</v>
      </c>
      <c r="O13" s="1">
        <f t="shared" si="3"/>
        <v>66</v>
      </c>
      <c r="P13" s="4">
        <f t="shared" si="0"/>
        <v>8300</v>
      </c>
      <c r="R13" s="2"/>
    </row>
    <row r="14" spans="2:20" x14ac:dyDescent="0.25">
      <c r="B14" s="8" t="s">
        <v>25</v>
      </c>
      <c r="M14" s="1">
        <f t="shared" si="1"/>
        <v>7</v>
      </c>
      <c r="N14" s="3">
        <f t="shared" si="2"/>
        <v>5350</v>
      </c>
      <c r="O14" s="1">
        <f t="shared" si="3"/>
        <v>67</v>
      </c>
      <c r="P14" s="4">
        <f t="shared" si="0"/>
        <v>8350</v>
      </c>
    </row>
    <row r="15" spans="2:20" x14ac:dyDescent="0.25"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M15" s="1">
        <f t="shared" si="1"/>
        <v>8</v>
      </c>
      <c r="N15" s="3">
        <f t="shared" si="2"/>
        <v>5400</v>
      </c>
      <c r="O15" s="1">
        <f t="shared" si="3"/>
        <v>68</v>
      </c>
      <c r="P15" s="4">
        <f t="shared" si="0"/>
        <v>8400</v>
      </c>
    </row>
    <row r="16" spans="2:20" x14ac:dyDescent="0.25">
      <c r="B16" t="s">
        <v>22</v>
      </c>
      <c r="D16">
        <v>250</v>
      </c>
      <c r="E16">
        <v>150</v>
      </c>
      <c r="F16">
        <v>125</v>
      </c>
      <c r="G16">
        <v>75</v>
      </c>
      <c r="H16">
        <v>50</v>
      </c>
      <c r="M16" s="1">
        <f t="shared" si="1"/>
        <v>9</v>
      </c>
      <c r="N16" s="3">
        <f t="shared" si="2"/>
        <v>5450</v>
      </c>
      <c r="O16" s="1">
        <f t="shared" si="3"/>
        <v>69</v>
      </c>
      <c r="P16" s="4">
        <f t="shared" si="0"/>
        <v>8450</v>
      </c>
    </row>
    <row r="17" spans="2:16" x14ac:dyDescent="0.25">
      <c r="B17" t="s">
        <v>23</v>
      </c>
      <c r="D17" s="2">
        <v>8000</v>
      </c>
      <c r="E17" s="2">
        <v>8000</v>
      </c>
      <c r="F17" s="2">
        <v>8000</v>
      </c>
      <c r="G17" s="2">
        <v>8000</v>
      </c>
      <c r="H17" s="2">
        <v>8000</v>
      </c>
      <c r="M17" s="1">
        <f t="shared" si="1"/>
        <v>10</v>
      </c>
      <c r="N17" s="3">
        <f t="shared" si="2"/>
        <v>5500</v>
      </c>
      <c r="O17" s="1">
        <f t="shared" si="3"/>
        <v>70</v>
      </c>
      <c r="P17" s="4">
        <f t="shared" si="0"/>
        <v>8500</v>
      </c>
    </row>
    <row r="18" spans="2:16" x14ac:dyDescent="0.25">
      <c r="B18" t="s">
        <v>13</v>
      </c>
      <c r="D18" s="4">
        <f>D16*D17</f>
        <v>2000000</v>
      </c>
      <c r="E18" s="4">
        <f>E16*E17</f>
        <v>1200000</v>
      </c>
      <c r="F18" s="4">
        <f>F16*F17</f>
        <v>1000000</v>
      </c>
      <c r="G18" s="4">
        <f>G16*G17</f>
        <v>600000</v>
      </c>
      <c r="H18" s="4">
        <f>H16*H17</f>
        <v>400000</v>
      </c>
      <c r="M18" s="1">
        <f t="shared" si="1"/>
        <v>11</v>
      </c>
      <c r="N18" s="3">
        <f t="shared" si="2"/>
        <v>5550</v>
      </c>
      <c r="O18" s="1">
        <f t="shared" si="3"/>
        <v>71</v>
      </c>
      <c r="P18" s="4">
        <f t="shared" si="0"/>
        <v>8550</v>
      </c>
    </row>
    <row r="19" spans="2:16" x14ac:dyDescent="0.25">
      <c r="B19" t="s">
        <v>14</v>
      </c>
      <c r="D19" s="4">
        <f>D18*55%</f>
        <v>1100000</v>
      </c>
      <c r="E19" s="4">
        <f>E18*55%</f>
        <v>660000</v>
      </c>
      <c r="F19" s="4">
        <f>F18*55%</f>
        <v>550000</v>
      </c>
      <c r="G19" s="4">
        <f>G18*55%</f>
        <v>330000</v>
      </c>
      <c r="H19" s="4">
        <f>H18*55%</f>
        <v>220000.00000000003</v>
      </c>
      <c r="M19" s="1">
        <f t="shared" si="1"/>
        <v>12</v>
      </c>
      <c r="N19" s="3">
        <f t="shared" si="2"/>
        <v>5600</v>
      </c>
      <c r="O19" s="1">
        <f t="shared" si="3"/>
        <v>72</v>
      </c>
      <c r="P19" s="4">
        <f t="shared" si="0"/>
        <v>8600</v>
      </c>
    </row>
    <row r="20" spans="2:16" x14ac:dyDescent="0.25">
      <c r="B20" t="s">
        <v>15</v>
      </c>
      <c r="C20" s="2">
        <v>-2500000</v>
      </c>
      <c r="D20" s="2">
        <f>D18-D19</f>
        <v>900000</v>
      </c>
      <c r="E20" s="2">
        <f>E18-E19</f>
        <v>540000</v>
      </c>
      <c r="F20" s="2">
        <f>F18-F19</f>
        <v>450000</v>
      </c>
      <c r="G20" s="2">
        <f>G18-G19</f>
        <v>270000</v>
      </c>
      <c r="H20" s="2">
        <f>H18-H19</f>
        <v>179999.99999999997</v>
      </c>
      <c r="I20" s="7">
        <f>NPV(C23,D20:H20)+C20</f>
        <v>-160000</v>
      </c>
      <c r="J20" s="10">
        <f>IRR(C20:H20)</f>
        <v>-2.842801931379324E-2</v>
      </c>
      <c r="M20" s="1">
        <f t="shared" si="1"/>
        <v>13</v>
      </c>
      <c r="N20" s="3">
        <f t="shared" si="2"/>
        <v>5650</v>
      </c>
      <c r="O20" s="1">
        <f t="shared" si="3"/>
        <v>73</v>
      </c>
      <c r="P20" s="4">
        <f t="shared" si="0"/>
        <v>8650</v>
      </c>
    </row>
    <row r="21" spans="2:16" x14ac:dyDescent="0.25">
      <c r="B21" t="s">
        <v>16</v>
      </c>
      <c r="C21" s="2">
        <v>-2500000</v>
      </c>
      <c r="M21" s="1">
        <f t="shared" si="1"/>
        <v>14</v>
      </c>
      <c r="N21" s="3">
        <f t="shared" si="2"/>
        <v>5700</v>
      </c>
      <c r="O21" s="1">
        <f t="shared" si="3"/>
        <v>74</v>
      </c>
      <c r="P21" s="4">
        <f t="shared" si="0"/>
        <v>8700</v>
      </c>
    </row>
    <row r="22" spans="2:16" x14ac:dyDescent="0.25">
      <c r="M22" s="1">
        <f t="shared" si="1"/>
        <v>15</v>
      </c>
      <c r="N22" s="3">
        <f t="shared" si="2"/>
        <v>5750</v>
      </c>
      <c r="O22" s="1">
        <f t="shared" si="3"/>
        <v>75</v>
      </c>
      <c r="P22" s="4">
        <f t="shared" si="0"/>
        <v>8750</v>
      </c>
    </row>
    <row r="23" spans="2:16" x14ac:dyDescent="0.25">
      <c r="M23" s="1">
        <f t="shared" si="1"/>
        <v>16</v>
      </c>
      <c r="N23" s="3">
        <f t="shared" si="2"/>
        <v>5800</v>
      </c>
      <c r="O23" s="1">
        <f t="shared" si="3"/>
        <v>76</v>
      </c>
      <c r="P23" s="4">
        <f t="shared" si="0"/>
        <v>8800</v>
      </c>
    </row>
    <row r="24" spans="2:16" x14ac:dyDescent="0.25">
      <c r="M24" s="1">
        <f t="shared" si="1"/>
        <v>17</v>
      </c>
      <c r="N24" s="3">
        <f t="shared" si="2"/>
        <v>5850</v>
      </c>
      <c r="O24" s="1">
        <f t="shared" si="3"/>
        <v>77</v>
      </c>
      <c r="P24" s="4">
        <f t="shared" si="0"/>
        <v>8850</v>
      </c>
    </row>
    <row r="25" spans="2:16" x14ac:dyDescent="0.25">
      <c r="M25" s="1">
        <f t="shared" si="1"/>
        <v>18</v>
      </c>
      <c r="N25" s="3">
        <f t="shared" si="2"/>
        <v>5900</v>
      </c>
      <c r="O25" s="1">
        <f t="shared" si="3"/>
        <v>78</v>
      </c>
      <c r="P25" s="4">
        <f t="shared" si="0"/>
        <v>8900</v>
      </c>
    </row>
    <row r="26" spans="2:16" x14ac:dyDescent="0.25">
      <c r="M26" s="1">
        <f t="shared" si="1"/>
        <v>19</v>
      </c>
      <c r="N26" s="3">
        <f t="shared" si="2"/>
        <v>5950</v>
      </c>
      <c r="O26" s="1">
        <f t="shared" si="3"/>
        <v>79</v>
      </c>
      <c r="P26" s="4">
        <f t="shared" si="0"/>
        <v>8950</v>
      </c>
    </row>
    <row r="27" spans="2:16" x14ac:dyDescent="0.25">
      <c r="M27" s="1">
        <f t="shared" si="1"/>
        <v>20</v>
      </c>
      <c r="N27" s="3">
        <f t="shared" si="2"/>
        <v>6000</v>
      </c>
      <c r="O27" s="1">
        <f t="shared" si="3"/>
        <v>80</v>
      </c>
      <c r="P27" s="4">
        <f t="shared" si="0"/>
        <v>9000</v>
      </c>
    </row>
    <row r="28" spans="2:16" x14ac:dyDescent="0.25">
      <c r="M28" s="1">
        <f t="shared" si="1"/>
        <v>21</v>
      </c>
      <c r="N28" s="3">
        <f t="shared" si="2"/>
        <v>6050</v>
      </c>
      <c r="O28" s="1">
        <f t="shared" si="3"/>
        <v>81</v>
      </c>
      <c r="P28" s="4">
        <f t="shared" si="0"/>
        <v>9050</v>
      </c>
    </row>
    <row r="29" spans="2:16" x14ac:dyDescent="0.25">
      <c r="M29" s="1">
        <f t="shared" si="1"/>
        <v>22</v>
      </c>
      <c r="N29" s="3">
        <f t="shared" si="2"/>
        <v>6100</v>
      </c>
      <c r="O29" s="1">
        <f t="shared" si="3"/>
        <v>82</v>
      </c>
      <c r="P29" s="4">
        <f t="shared" si="0"/>
        <v>9100</v>
      </c>
    </row>
    <row r="30" spans="2:16" x14ac:dyDescent="0.25">
      <c r="M30" s="1">
        <f t="shared" si="1"/>
        <v>23</v>
      </c>
      <c r="N30" s="3">
        <f t="shared" si="2"/>
        <v>6150</v>
      </c>
      <c r="O30" s="1">
        <f t="shared" si="3"/>
        <v>83</v>
      </c>
      <c r="P30" s="4">
        <f t="shared" si="0"/>
        <v>9150</v>
      </c>
    </row>
    <row r="31" spans="2:16" x14ac:dyDescent="0.25">
      <c r="M31" s="1">
        <f t="shared" si="1"/>
        <v>24</v>
      </c>
      <c r="N31" s="3">
        <f t="shared" si="2"/>
        <v>6200</v>
      </c>
      <c r="O31" s="1">
        <f t="shared" si="3"/>
        <v>84</v>
      </c>
      <c r="P31" s="4">
        <f t="shared" si="0"/>
        <v>9200</v>
      </c>
    </row>
    <row r="32" spans="2:16" x14ac:dyDescent="0.25">
      <c r="M32" s="1">
        <f t="shared" si="1"/>
        <v>25</v>
      </c>
      <c r="N32" s="3">
        <f t="shared" si="2"/>
        <v>6250</v>
      </c>
      <c r="O32" s="1">
        <f t="shared" si="3"/>
        <v>85</v>
      </c>
      <c r="P32" s="4">
        <f t="shared" si="0"/>
        <v>9250</v>
      </c>
    </row>
    <row r="33" spans="13:16" x14ac:dyDescent="0.25">
      <c r="M33" s="1">
        <f t="shared" si="1"/>
        <v>26</v>
      </c>
      <c r="N33" s="3">
        <f t="shared" si="2"/>
        <v>6300</v>
      </c>
      <c r="O33" s="1">
        <f t="shared" si="3"/>
        <v>86</v>
      </c>
      <c r="P33" s="4">
        <f t="shared" si="0"/>
        <v>9300</v>
      </c>
    </row>
    <row r="34" spans="13:16" x14ac:dyDescent="0.25">
      <c r="M34" s="1">
        <f t="shared" si="1"/>
        <v>27</v>
      </c>
      <c r="N34" s="3">
        <f t="shared" si="2"/>
        <v>6350</v>
      </c>
      <c r="O34" s="1">
        <f t="shared" si="3"/>
        <v>87</v>
      </c>
      <c r="P34" s="4">
        <f t="shared" si="0"/>
        <v>9350</v>
      </c>
    </row>
    <row r="35" spans="13:16" x14ac:dyDescent="0.25">
      <c r="M35" s="1">
        <f t="shared" si="1"/>
        <v>28</v>
      </c>
      <c r="N35" s="3">
        <f t="shared" si="2"/>
        <v>6400</v>
      </c>
      <c r="O35" s="1">
        <f t="shared" si="3"/>
        <v>88</v>
      </c>
      <c r="P35" s="4">
        <f t="shared" si="0"/>
        <v>9400</v>
      </c>
    </row>
    <row r="36" spans="13:16" x14ac:dyDescent="0.25">
      <c r="M36" s="1">
        <f t="shared" si="1"/>
        <v>29</v>
      </c>
      <c r="N36" s="3">
        <f t="shared" si="2"/>
        <v>6450</v>
      </c>
      <c r="O36" s="1">
        <f t="shared" si="3"/>
        <v>89</v>
      </c>
      <c r="P36" s="4">
        <f t="shared" si="0"/>
        <v>9450</v>
      </c>
    </row>
    <row r="37" spans="13:16" x14ac:dyDescent="0.25">
      <c r="M37" s="1">
        <f t="shared" si="1"/>
        <v>30</v>
      </c>
      <c r="N37" s="3">
        <f t="shared" si="2"/>
        <v>6500</v>
      </c>
      <c r="O37" s="1">
        <f t="shared" si="3"/>
        <v>90</v>
      </c>
      <c r="P37" s="4">
        <f t="shared" si="0"/>
        <v>9500</v>
      </c>
    </row>
    <row r="38" spans="13:16" x14ac:dyDescent="0.25">
      <c r="M38" s="1">
        <f t="shared" si="1"/>
        <v>31</v>
      </c>
      <c r="N38" s="3">
        <f t="shared" si="2"/>
        <v>6550</v>
      </c>
      <c r="O38" s="1">
        <f t="shared" si="3"/>
        <v>91</v>
      </c>
      <c r="P38" s="4">
        <f t="shared" si="0"/>
        <v>9550</v>
      </c>
    </row>
    <row r="39" spans="13:16" x14ac:dyDescent="0.25">
      <c r="M39" s="1">
        <f t="shared" si="1"/>
        <v>32</v>
      </c>
      <c r="N39" s="3">
        <f t="shared" si="2"/>
        <v>6600</v>
      </c>
      <c r="O39" s="1">
        <f t="shared" si="3"/>
        <v>92</v>
      </c>
      <c r="P39" s="4">
        <f t="shared" si="0"/>
        <v>9600</v>
      </c>
    </row>
    <row r="40" spans="13:16" x14ac:dyDescent="0.25">
      <c r="M40" s="1">
        <f t="shared" si="1"/>
        <v>33</v>
      </c>
      <c r="N40" s="3">
        <f t="shared" si="2"/>
        <v>6650</v>
      </c>
      <c r="O40" s="1">
        <f t="shared" si="3"/>
        <v>93</v>
      </c>
      <c r="P40" s="4">
        <f t="shared" si="0"/>
        <v>9650</v>
      </c>
    </row>
    <row r="41" spans="13:16" x14ac:dyDescent="0.25">
      <c r="M41" s="1">
        <f t="shared" si="1"/>
        <v>34</v>
      </c>
      <c r="N41" s="3">
        <f t="shared" si="2"/>
        <v>6700</v>
      </c>
      <c r="O41" s="1">
        <f t="shared" si="3"/>
        <v>94</v>
      </c>
      <c r="P41" s="4">
        <f t="shared" si="0"/>
        <v>9700</v>
      </c>
    </row>
    <row r="42" spans="13:16" x14ac:dyDescent="0.25">
      <c r="M42" s="1">
        <f t="shared" si="1"/>
        <v>35</v>
      </c>
      <c r="N42" s="3">
        <f t="shared" si="2"/>
        <v>6750</v>
      </c>
      <c r="O42" s="1">
        <f t="shared" si="3"/>
        <v>95</v>
      </c>
      <c r="P42" s="4">
        <f t="shared" si="0"/>
        <v>9750</v>
      </c>
    </row>
    <row r="43" spans="13:16" x14ac:dyDescent="0.25">
      <c r="M43" s="1">
        <f t="shared" si="1"/>
        <v>36</v>
      </c>
      <c r="N43" s="3">
        <f t="shared" si="2"/>
        <v>6800</v>
      </c>
      <c r="O43" s="1">
        <f t="shared" si="3"/>
        <v>96</v>
      </c>
      <c r="P43" s="4">
        <f t="shared" si="0"/>
        <v>9800</v>
      </c>
    </row>
    <row r="44" spans="13:16" x14ac:dyDescent="0.25">
      <c r="M44" s="1">
        <f t="shared" si="1"/>
        <v>37</v>
      </c>
      <c r="N44" s="3">
        <f t="shared" si="2"/>
        <v>6850</v>
      </c>
      <c r="O44" s="1">
        <f t="shared" si="3"/>
        <v>97</v>
      </c>
      <c r="P44" s="4">
        <f t="shared" si="0"/>
        <v>9850</v>
      </c>
    </row>
    <row r="45" spans="13:16" x14ac:dyDescent="0.25">
      <c r="M45" s="1">
        <f t="shared" si="1"/>
        <v>38</v>
      </c>
      <c r="N45" s="3">
        <f t="shared" si="2"/>
        <v>6900</v>
      </c>
      <c r="O45" s="1">
        <f t="shared" si="3"/>
        <v>98</v>
      </c>
      <c r="P45" s="4">
        <f t="shared" si="0"/>
        <v>9900</v>
      </c>
    </row>
    <row r="46" spans="13:16" x14ac:dyDescent="0.25">
      <c r="M46" s="1">
        <f t="shared" si="1"/>
        <v>39</v>
      </c>
      <c r="N46" s="3">
        <f t="shared" si="2"/>
        <v>6950</v>
      </c>
      <c r="O46" s="1">
        <f t="shared" si="3"/>
        <v>99</v>
      </c>
      <c r="P46" s="4">
        <f t="shared" si="0"/>
        <v>9950</v>
      </c>
    </row>
    <row r="47" spans="13:16" x14ac:dyDescent="0.25">
      <c r="M47" s="1">
        <f t="shared" si="1"/>
        <v>40</v>
      </c>
      <c r="N47" s="3">
        <f t="shared" si="2"/>
        <v>7000</v>
      </c>
      <c r="O47" s="1">
        <f t="shared" si="3"/>
        <v>100</v>
      </c>
      <c r="P47" s="4">
        <f t="shared" si="0"/>
        <v>10000</v>
      </c>
    </row>
    <row r="48" spans="13:16" x14ac:dyDescent="0.25">
      <c r="M48" s="1">
        <f t="shared" si="1"/>
        <v>41</v>
      </c>
      <c r="N48" s="3">
        <f t="shared" si="2"/>
        <v>7050</v>
      </c>
      <c r="O48" s="1">
        <f t="shared" si="3"/>
        <v>101</v>
      </c>
      <c r="P48" s="4">
        <f t="shared" si="0"/>
        <v>10050</v>
      </c>
    </row>
    <row r="49" spans="13:16" x14ac:dyDescent="0.25">
      <c r="M49" s="1">
        <f t="shared" si="1"/>
        <v>42</v>
      </c>
      <c r="N49" s="3">
        <f t="shared" si="2"/>
        <v>7100</v>
      </c>
      <c r="O49" s="1">
        <f t="shared" si="3"/>
        <v>102</v>
      </c>
      <c r="P49" s="4">
        <f t="shared" si="0"/>
        <v>10100</v>
      </c>
    </row>
    <row r="50" spans="13:16" x14ac:dyDescent="0.25">
      <c r="M50" s="1">
        <f t="shared" si="1"/>
        <v>43</v>
      </c>
      <c r="N50" s="3">
        <f t="shared" si="2"/>
        <v>7150</v>
      </c>
      <c r="O50" s="1">
        <f t="shared" si="3"/>
        <v>103</v>
      </c>
      <c r="P50" s="4">
        <f t="shared" si="0"/>
        <v>10150</v>
      </c>
    </row>
    <row r="51" spans="13:16" x14ac:dyDescent="0.25">
      <c r="M51" s="1">
        <f t="shared" si="1"/>
        <v>44</v>
      </c>
      <c r="N51" s="3">
        <f t="shared" si="2"/>
        <v>7200</v>
      </c>
      <c r="O51" s="1">
        <f t="shared" si="3"/>
        <v>104</v>
      </c>
      <c r="P51" s="4">
        <f t="shared" si="0"/>
        <v>10200</v>
      </c>
    </row>
    <row r="52" spans="13:16" x14ac:dyDescent="0.25">
      <c r="M52" s="1">
        <f t="shared" si="1"/>
        <v>45</v>
      </c>
      <c r="N52" s="3">
        <f t="shared" si="2"/>
        <v>7250</v>
      </c>
      <c r="O52" s="1">
        <f t="shared" si="3"/>
        <v>105</v>
      </c>
      <c r="P52" s="4">
        <f t="shared" si="0"/>
        <v>10250</v>
      </c>
    </row>
    <row r="53" spans="13:16" x14ac:dyDescent="0.25">
      <c r="M53" s="1">
        <f t="shared" si="1"/>
        <v>46</v>
      </c>
      <c r="N53" s="3">
        <f t="shared" si="2"/>
        <v>7300</v>
      </c>
      <c r="O53" s="1">
        <f t="shared" si="3"/>
        <v>106</v>
      </c>
      <c r="P53" s="4">
        <f t="shared" si="0"/>
        <v>10300</v>
      </c>
    </row>
    <row r="54" spans="13:16" x14ac:dyDescent="0.25">
      <c r="M54" s="1">
        <f t="shared" si="1"/>
        <v>47</v>
      </c>
      <c r="N54" s="3">
        <f t="shared" si="2"/>
        <v>7350</v>
      </c>
      <c r="O54" s="1">
        <f t="shared" si="3"/>
        <v>107</v>
      </c>
      <c r="P54" s="4">
        <f t="shared" si="0"/>
        <v>10350</v>
      </c>
    </row>
    <row r="55" spans="13:16" x14ac:dyDescent="0.25">
      <c r="M55" s="1">
        <f t="shared" si="1"/>
        <v>48</v>
      </c>
      <c r="N55" s="3">
        <f t="shared" si="2"/>
        <v>7400</v>
      </c>
      <c r="O55" s="1">
        <f t="shared" si="3"/>
        <v>108</v>
      </c>
      <c r="P55" s="4">
        <f t="shared" si="0"/>
        <v>10400</v>
      </c>
    </row>
    <row r="56" spans="13:16" x14ac:dyDescent="0.25">
      <c r="M56" s="1">
        <f t="shared" si="1"/>
        <v>49</v>
      </c>
      <c r="N56" s="3">
        <f t="shared" si="2"/>
        <v>7450</v>
      </c>
      <c r="O56" s="1">
        <f t="shared" si="3"/>
        <v>109</v>
      </c>
      <c r="P56" s="4">
        <f t="shared" si="0"/>
        <v>10450</v>
      </c>
    </row>
    <row r="57" spans="13:16" x14ac:dyDescent="0.25">
      <c r="M57" s="1">
        <f t="shared" si="1"/>
        <v>50</v>
      </c>
      <c r="N57" s="3">
        <f t="shared" si="2"/>
        <v>7500</v>
      </c>
      <c r="O57" s="1">
        <f t="shared" si="3"/>
        <v>110</v>
      </c>
      <c r="P57" s="4">
        <f t="shared" si="0"/>
        <v>10500</v>
      </c>
    </row>
    <row r="58" spans="13:16" x14ac:dyDescent="0.25">
      <c r="M58" s="1">
        <f t="shared" si="1"/>
        <v>51</v>
      </c>
      <c r="N58" s="3">
        <f t="shared" si="2"/>
        <v>7550</v>
      </c>
      <c r="O58" s="1">
        <f t="shared" si="3"/>
        <v>111</v>
      </c>
      <c r="P58" s="4">
        <f t="shared" si="0"/>
        <v>10550</v>
      </c>
    </row>
    <row r="59" spans="13:16" x14ac:dyDescent="0.25">
      <c r="M59" s="1">
        <f t="shared" si="1"/>
        <v>52</v>
      </c>
      <c r="N59" s="3">
        <f t="shared" si="2"/>
        <v>7600</v>
      </c>
      <c r="O59" s="1">
        <f t="shared" si="3"/>
        <v>112</v>
      </c>
      <c r="P59" s="4">
        <f t="shared" si="0"/>
        <v>10600</v>
      </c>
    </row>
    <row r="60" spans="13:16" x14ac:dyDescent="0.25">
      <c r="M60" s="1">
        <f t="shared" si="1"/>
        <v>53</v>
      </c>
      <c r="N60" s="3">
        <f t="shared" si="2"/>
        <v>7650</v>
      </c>
      <c r="O60" s="1">
        <f t="shared" si="3"/>
        <v>113</v>
      </c>
      <c r="P60" s="4">
        <f t="shared" si="0"/>
        <v>10650</v>
      </c>
    </row>
    <row r="61" spans="13:16" x14ac:dyDescent="0.25">
      <c r="M61" s="1">
        <f t="shared" si="1"/>
        <v>54</v>
      </c>
      <c r="N61" s="3">
        <f t="shared" si="2"/>
        <v>7700</v>
      </c>
      <c r="O61" s="1">
        <f t="shared" si="3"/>
        <v>114</v>
      </c>
      <c r="P61" s="4">
        <f t="shared" si="0"/>
        <v>10700</v>
      </c>
    </row>
    <row r="62" spans="13:16" x14ac:dyDescent="0.25">
      <c r="M62" s="1">
        <f t="shared" si="1"/>
        <v>55</v>
      </c>
      <c r="N62" s="3">
        <f t="shared" si="2"/>
        <v>7750</v>
      </c>
      <c r="O62" s="1">
        <f t="shared" si="3"/>
        <v>115</v>
      </c>
      <c r="P62" s="4">
        <f t="shared" si="0"/>
        <v>10750</v>
      </c>
    </row>
    <row r="63" spans="13:16" x14ac:dyDescent="0.25">
      <c r="M63" s="1">
        <f t="shared" si="1"/>
        <v>56</v>
      </c>
      <c r="N63" s="3">
        <f t="shared" si="2"/>
        <v>7800</v>
      </c>
      <c r="O63" s="1">
        <f t="shared" si="3"/>
        <v>116</v>
      </c>
      <c r="P63" s="4">
        <f t="shared" si="0"/>
        <v>10800</v>
      </c>
    </row>
    <row r="64" spans="13:16" x14ac:dyDescent="0.25">
      <c r="M64" s="1">
        <f t="shared" si="1"/>
        <v>57</v>
      </c>
      <c r="N64" s="3">
        <f t="shared" si="2"/>
        <v>7850</v>
      </c>
      <c r="O64" s="1">
        <f t="shared" si="3"/>
        <v>117</v>
      </c>
      <c r="P64" s="4">
        <f t="shared" si="0"/>
        <v>10850</v>
      </c>
    </row>
    <row r="65" spans="13:16" x14ac:dyDescent="0.25">
      <c r="M65" s="1">
        <f t="shared" si="1"/>
        <v>58</v>
      </c>
      <c r="N65" s="3">
        <f t="shared" si="2"/>
        <v>7900</v>
      </c>
      <c r="O65" s="1">
        <f t="shared" si="3"/>
        <v>118</v>
      </c>
      <c r="P65" s="4">
        <f t="shared" si="0"/>
        <v>10900</v>
      </c>
    </row>
    <row r="66" spans="13:16" x14ac:dyDescent="0.25">
      <c r="M66" s="1">
        <f t="shared" si="1"/>
        <v>59</v>
      </c>
      <c r="N66" s="3">
        <f t="shared" si="2"/>
        <v>7950</v>
      </c>
      <c r="O66" s="1">
        <f t="shared" si="3"/>
        <v>119</v>
      </c>
      <c r="P66" s="4">
        <f t="shared" si="0"/>
        <v>10950</v>
      </c>
    </row>
    <row r="67" spans="13:16" x14ac:dyDescent="0.25">
      <c r="M67" s="1">
        <f t="shared" si="1"/>
        <v>60</v>
      </c>
      <c r="N67" s="3">
        <f t="shared" si="2"/>
        <v>8000</v>
      </c>
      <c r="O67" s="1">
        <f t="shared" si="3"/>
        <v>120</v>
      </c>
      <c r="P67" s="4">
        <f t="shared" si="0"/>
        <v>11000</v>
      </c>
    </row>
  </sheetData>
  <mergeCells count="3">
    <mergeCell ref="M3:N3"/>
    <mergeCell ref="B2:J2"/>
    <mergeCell ref="T8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VAN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56965</cp:lastModifiedBy>
  <dcterms:created xsi:type="dcterms:W3CDTF">2021-09-02T01:22:31Z</dcterms:created>
  <dcterms:modified xsi:type="dcterms:W3CDTF">2021-09-07T00:31:26Z</dcterms:modified>
</cp:coreProperties>
</file>