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\Real Documents\Engineering Projects\Senior Design\Power-Factor-Correction\Design Files\"/>
    </mc:Choice>
  </mc:AlternateContent>
  <bookViews>
    <workbookView xWindow="0" yWindow="0" windowWidth="179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0" i="1"/>
  <c r="H11" i="1" s="1"/>
  <c r="H13" i="1" s="1"/>
  <c r="H8" i="1"/>
</calcChain>
</file>

<file path=xl/sharedStrings.xml><?xml version="1.0" encoding="utf-8"?>
<sst xmlns="http://schemas.openxmlformats.org/spreadsheetml/2006/main" count="28" uniqueCount="25">
  <si>
    <t>Oscillator</t>
  </si>
  <si>
    <t xml:space="preserve">Frequency </t>
  </si>
  <si>
    <t xml:space="preserve">Capacitor CT </t>
  </si>
  <si>
    <t>Power Stage Design</t>
  </si>
  <si>
    <t>4.2.1</t>
  </si>
  <si>
    <t>Inductor Design</t>
  </si>
  <si>
    <t>Vin(min)</t>
  </si>
  <si>
    <t>Volts</t>
  </si>
  <si>
    <t>Vin(Max)</t>
  </si>
  <si>
    <t>Po(max)</t>
  </si>
  <si>
    <t>Watts</t>
  </si>
  <si>
    <t>(this is 1/2 Horsepower(372 watts) at 85% efficiency)</t>
  </si>
  <si>
    <t>Vo</t>
  </si>
  <si>
    <t>Ipk</t>
  </si>
  <si>
    <t>Amps</t>
  </si>
  <si>
    <t>(assuming 95% efficiency)</t>
  </si>
  <si>
    <t>I(Ripple)</t>
  </si>
  <si>
    <t>Assuming 20% Ripple Ratio</t>
  </si>
  <si>
    <t>Peak Current</t>
  </si>
  <si>
    <t>Inductor Current Ripple</t>
  </si>
  <si>
    <t>Conversion Ratio</t>
  </si>
  <si>
    <t>D</t>
  </si>
  <si>
    <t>Ratio</t>
  </si>
  <si>
    <t>L1</t>
  </si>
  <si>
    <t>Henries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</si>
</sst>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6</xdr:row>
      <xdr:rowOff>23812</xdr:rowOff>
    </xdr:from>
    <xdr:ext cx="1143870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66900" y="1166812"/>
              <a:ext cx="1143870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11200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66900" y="1166812"/>
              <a:ext cx="1143870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𝐶𝑇=1/(11200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×𝑓_𝑠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161925</xdr:colOff>
      <xdr:row>9</xdr:row>
      <xdr:rowOff>80962</xdr:rowOff>
    </xdr:from>
    <xdr:ext cx="1227131" cy="5264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343150" y="1804987"/>
              <a:ext cx="1227131" cy="526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𝑃𝐾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𝑃𝑜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𝜂</m:t>
                            </m:r>
                          </m:den>
                        </m:f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ra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𝐼𝑁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𝑚𝑖𝑛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343150" y="1804987"/>
              <a:ext cx="1227131" cy="526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𝐼_𝑃𝐾=(2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×𝑃𝑜/𝜂)/(√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×𝑉_(𝐼𝑁(𝑚𝑖𝑛))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266700</xdr:colOff>
      <xdr:row>10</xdr:row>
      <xdr:rowOff>166687</xdr:rowOff>
    </xdr:from>
    <xdr:ext cx="105843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447925" y="2566987"/>
              <a:ext cx="10584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=0.2×(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𝑃𝑘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447925" y="2566987"/>
              <a:ext cx="10584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𝐿=0.2×(𝐼_𝑃𝑘)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428625</xdr:colOff>
      <xdr:row>11</xdr:row>
      <xdr:rowOff>52387</xdr:rowOff>
    </xdr:from>
    <xdr:ext cx="862095" cy="344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609850" y="2957512"/>
              <a:ext cx="862095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𝐼𝑁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𝑂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609850" y="2957512"/>
              <a:ext cx="862095" cy="344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𝐷=  (𝑉_𝑂−𝑉_𝐼𝑁)/𝑉_𝑂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276225</xdr:colOff>
      <xdr:row>12</xdr:row>
      <xdr:rowOff>80962</xdr:rowOff>
    </xdr:from>
    <xdr:ext cx="1087414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419475" y="3424237"/>
              <a:ext cx="1087414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𝐼𝑁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</m:t>
                            </m:r>
                          </m:sub>
                        </m:sSub>
                      </m:num>
                      <m:den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419475" y="3424237"/>
              <a:ext cx="1087414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𝐿=(𝑉_𝐼𝑁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×𝐷×𝑇_𝑆)/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3"/>
  <sheetViews>
    <sheetView tabSelected="1" topLeftCell="A11" workbookViewId="0">
      <selection activeCell="H5" sqref="H5"/>
    </sheetView>
  </sheetViews>
  <sheetFormatPr defaultRowHeight="15" x14ac:dyDescent="0.25"/>
  <cols>
    <col min="3" max="4" width="14.42578125" customWidth="1"/>
    <col min="6" max="6" width="16.5703125" customWidth="1"/>
    <col min="7" max="7" width="12.28515625" bestFit="1" customWidth="1"/>
    <col min="8" max="8" width="12" bestFit="1" customWidth="1"/>
  </cols>
  <sheetData>
    <row r="1" spans="2:15" x14ac:dyDescent="0.25">
      <c r="G1" t="s">
        <v>6</v>
      </c>
      <c r="H1">
        <v>120</v>
      </c>
      <c r="I1" t="s">
        <v>7</v>
      </c>
    </row>
    <row r="2" spans="2:15" x14ac:dyDescent="0.25">
      <c r="G2" t="s">
        <v>8</v>
      </c>
      <c r="H2">
        <v>240</v>
      </c>
      <c r="I2" t="s">
        <v>7</v>
      </c>
    </row>
    <row r="3" spans="2:15" x14ac:dyDescent="0.25">
      <c r="G3" t="s">
        <v>9</v>
      </c>
      <c r="H3">
        <v>440</v>
      </c>
      <c r="I3" t="s">
        <v>10</v>
      </c>
      <c r="J3" s="17" t="s">
        <v>11</v>
      </c>
      <c r="K3" s="17"/>
      <c r="L3" s="17"/>
      <c r="M3" s="17"/>
      <c r="N3" s="17"/>
      <c r="O3" s="17"/>
    </row>
    <row r="4" spans="2:15" x14ac:dyDescent="0.25">
      <c r="G4" t="s">
        <v>12</v>
      </c>
      <c r="H4">
        <v>350</v>
      </c>
      <c r="I4" t="s">
        <v>7</v>
      </c>
    </row>
    <row r="6" spans="2:15" x14ac:dyDescent="0.25">
      <c r="B6" s="1"/>
      <c r="C6" s="1"/>
      <c r="D6" s="1"/>
      <c r="E6" s="1"/>
      <c r="F6" s="1"/>
      <c r="G6" s="1"/>
      <c r="H6" s="1"/>
      <c r="I6" s="1"/>
    </row>
    <row r="7" spans="2:15" x14ac:dyDescent="0.25">
      <c r="B7" s="22">
        <v>2.2000000000000002</v>
      </c>
      <c r="C7" s="22" t="s">
        <v>0</v>
      </c>
      <c r="D7" s="6"/>
      <c r="E7" s="21"/>
      <c r="F7" s="21"/>
      <c r="G7" t="s">
        <v>1</v>
      </c>
      <c r="H7">
        <v>250000</v>
      </c>
    </row>
    <row r="8" spans="2:15" x14ac:dyDescent="0.25">
      <c r="B8" s="23"/>
      <c r="C8" s="23"/>
      <c r="D8" s="7"/>
      <c r="E8" s="16"/>
      <c r="F8" s="16"/>
      <c r="G8" s="1" t="s">
        <v>2</v>
      </c>
      <c r="H8" s="1">
        <f>1/(11200*H7)</f>
        <v>3.5714285714285715E-10</v>
      </c>
      <c r="I8" s="1"/>
    </row>
    <row r="9" spans="2:15" ht="15.75" thickBot="1" x14ac:dyDescent="0.3">
      <c r="B9" s="3">
        <v>4.2</v>
      </c>
      <c r="C9" s="24" t="s">
        <v>3</v>
      </c>
      <c r="D9" s="24"/>
      <c r="E9" s="24"/>
      <c r="F9" s="24"/>
      <c r="G9" s="24"/>
      <c r="H9" s="24"/>
      <c r="I9" s="2"/>
    </row>
    <row r="10" spans="2:15" ht="53.25" customHeight="1" thickTop="1" x14ac:dyDescent="0.25">
      <c r="B10" s="25" t="s">
        <v>4</v>
      </c>
      <c r="C10" s="27" t="s">
        <v>5</v>
      </c>
      <c r="D10" s="8" t="s">
        <v>18</v>
      </c>
      <c r="E10" s="18"/>
      <c r="F10" s="18"/>
      <c r="G10" s="4" t="s">
        <v>13</v>
      </c>
      <c r="H10" s="4">
        <f>(SQRT(2)*(H3/0.95))/H1</f>
        <v>5.4583681354751041</v>
      </c>
      <c r="I10" s="13" t="s">
        <v>14</v>
      </c>
      <c r="J10" s="16" t="s">
        <v>15</v>
      </c>
      <c r="K10" s="16"/>
      <c r="L10" s="16"/>
      <c r="M10" s="16"/>
      <c r="N10" s="16"/>
      <c r="O10" s="16"/>
    </row>
    <row r="11" spans="2:15" ht="39.75" customHeight="1" x14ac:dyDescent="0.25">
      <c r="B11" s="26"/>
      <c r="C11" s="28"/>
      <c r="D11" s="9" t="s">
        <v>19</v>
      </c>
      <c r="E11" s="19"/>
      <c r="F11" s="19"/>
      <c r="G11" s="5" t="s">
        <v>16</v>
      </c>
      <c r="H11" s="5">
        <f>0.2*H10</f>
        <v>1.0916736270950209</v>
      </c>
      <c r="I11" s="7" t="s">
        <v>14</v>
      </c>
      <c r="J11" s="20" t="s">
        <v>17</v>
      </c>
      <c r="K11" s="20"/>
      <c r="L11" s="20"/>
      <c r="M11" s="20"/>
      <c r="N11" s="20"/>
      <c r="O11" s="20"/>
    </row>
    <row r="12" spans="2:15" ht="34.5" customHeight="1" x14ac:dyDescent="0.25">
      <c r="D12" s="9" t="s">
        <v>20</v>
      </c>
      <c r="E12" s="19"/>
      <c r="F12" s="19"/>
      <c r="G12" s="11" t="s">
        <v>21</v>
      </c>
      <c r="H12" s="11">
        <f>(H4-SQRT(2)*H1)/H4</f>
        <v>0.51512677861493883</v>
      </c>
      <c r="I12" s="11" t="s">
        <v>22</v>
      </c>
      <c r="J12" s="12"/>
      <c r="K12" s="12"/>
      <c r="L12" s="12"/>
      <c r="M12" s="12"/>
      <c r="N12" s="12"/>
      <c r="O12" s="12"/>
    </row>
    <row r="13" spans="2:15" ht="33.75" customHeight="1" x14ac:dyDescent="0.25">
      <c r="E13" s="14"/>
      <c r="F13" s="14"/>
      <c r="G13" s="10" t="s">
        <v>23</v>
      </c>
      <c r="H13" s="10">
        <f>(SQRT(2)*H1*(0.71*(1/H7)))/H11</f>
        <v>4.41490909090909E-4</v>
      </c>
      <c r="I13" s="10" t="s">
        <v>24</v>
      </c>
      <c r="J13" s="15"/>
      <c r="K13" s="15"/>
      <c r="L13" s="15"/>
      <c r="M13" s="15"/>
      <c r="N13" s="15"/>
      <c r="O13" s="15"/>
    </row>
  </sheetData>
  <mergeCells count="14">
    <mergeCell ref="C7:C8"/>
    <mergeCell ref="B7:B8"/>
    <mergeCell ref="C9:H9"/>
    <mergeCell ref="B10:B11"/>
    <mergeCell ref="C10:C11"/>
    <mergeCell ref="E13:F13"/>
    <mergeCell ref="J13:O13"/>
    <mergeCell ref="J10:O10"/>
    <mergeCell ref="J3:O3"/>
    <mergeCell ref="E10:F10"/>
    <mergeCell ref="E11:F11"/>
    <mergeCell ref="J11:O11"/>
    <mergeCell ref="E12:F12"/>
    <mergeCell ref="E7:F8"/>
  </mergeCells>
  <pageMargins left="0.7" right="0.7" top="0.75" bottom="0.75" header="0.3" footer="0.3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cp:lastPrinted>2017-04-17T16:39:47Z</cp:lastPrinted>
  <dcterms:created xsi:type="dcterms:W3CDTF">2017-04-16T23:18:26Z</dcterms:created>
  <dcterms:modified xsi:type="dcterms:W3CDTF">2017-08-05T23:21:19Z</dcterms:modified>
</cp:coreProperties>
</file>