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0" i="9" l="1"/>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<sst xmlns="http://schemas.openxmlformats.org/spreadsheetml/2006/main" count="817" uniqueCount="393">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</sst>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xf numFmtId="3" fontId="2" fillId="0" borderId="10" xfId="0" applyNumberFormat="1" applyFont="1" applyFill="1" applyBorder="1"/>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3cfce409ff7845a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70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20-21'!$A$4:$A$134</c:f>
              <c:strCache>
                <c:ptCount val="13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strCache>
            </c:strRef>
          </c:cat>
          <c:val>
            <c:numRef>
              <c:f>'Table 9a - School absence 20-21'!$E$4:$E$134</c:f>
              <c:numCache>
                <c:formatCode>0.0%</c:formatCode>
                <c:ptCount val="13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1.5432726E-3</c:v>
                </c:pt>
                <c:pt idx="127">
                  <c:v>7.2064163000000007E-3</c:v>
                </c:pt>
                <c:pt idx="128">
                  <c:v>7.7537614000000006E-3</c:v>
                </c:pt>
                <c:pt idx="129">
                  <c:v>7.5305019999999997E-3</c:v>
                </c:pt>
                <c:pt idx="130">
                  <c:v>7.2938083999999999E-3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20-21'!$A$4:$A$134</c:f>
              <c:strCache>
                <c:ptCount val="13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strCache>
            </c:strRef>
          </c:cat>
          <c:val>
            <c:numRef>
              <c:f>'Table 9a - School absence 20-21'!$D$4:$D$134</c:f>
              <c:numCache>
                <c:formatCode>0.0%</c:formatCode>
                <c:ptCount val="13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8.0534459700000005E-2</c:v>
                </c:pt>
                <c:pt idx="127">
                  <c:v>7.4923381499999997E-2</c:v>
                </c:pt>
                <c:pt idx="128">
                  <c:v>7.0345657000000006E-2</c:v>
                </c:pt>
                <c:pt idx="129">
                  <c:v>6.1721495199999997E-2</c:v>
                </c:pt>
                <c:pt idx="130">
                  <c:v>9.9458021899999999E-2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34"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7" t="s">
        <v>389</v>
      </c>
    </row>
    <row r="56" spans="1:7" x14ac:dyDescent="0.2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7"/>
  <sheetViews>
    <sheetView workbookViewId="0">
      <pane xSplit="1" ySplit="3" topLeftCell="B40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1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3" t="s">
        <v>345</v>
      </c>
      <c r="B1" s="563"/>
      <c r="C1" s="563"/>
      <c r="D1" s="563"/>
      <c r="E1" s="563"/>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62">
        <v>44319</v>
      </c>
      <c r="B130" s="8">
        <v>20</v>
      </c>
      <c r="C130" s="496">
        <v>0.91792226779999997</v>
      </c>
      <c r="D130" s="496">
        <v>8.0534459700000005E-2</v>
      </c>
      <c r="E130" s="496">
        <v>1.5432726E-3</v>
      </c>
      <c r="F130" s="546" t="s">
        <v>387</v>
      </c>
      <c r="Q130" s="496"/>
      <c r="R130" s="496"/>
      <c r="S130" s="496"/>
    </row>
    <row r="131" spans="1:19" x14ac:dyDescent="0.25">
      <c r="A131" s="62">
        <v>44320</v>
      </c>
      <c r="B131" s="8">
        <v>4539</v>
      </c>
      <c r="C131" s="496">
        <v>0.91784307340000004</v>
      </c>
      <c r="D131" s="496">
        <v>7.4923381499999997E-2</v>
      </c>
      <c r="E131" s="496">
        <v>7.2064163000000007E-3</v>
      </c>
      <c r="Q131" s="496"/>
      <c r="R131" s="496"/>
      <c r="S131" s="496"/>
    </row>
    <row r="132" spans="1:19" x14ac:dyDescent="0.25">
      <c r="A132" s="62">
        <v>44321</v>
      </c>
      <c r="B132" s="8">
        <v>5472</v>
      </c>
      <c r="C132" s="496">
        <v>0.9218790013</v>
      </c>
      <c r="D132" s="496">
        <v>7.0345657000000006E-2</v>
      </c>
      <c r="E132" s="496">
        <v>7.7537614000000006E-3</v>
      </c>
      <c r="Q132" s="496"/>
      <c r="R132" s="496"/>
      <c r="S132" s="496"/>
    </row>
    <row r="133" spans="1:19" x14ac:dyDescent="0.25">
      <c r="A133" s="62">
        <v>44322</v>
      </c>
      <c r="B133" s="8">
        <v>1992</v>
      </c>
      <c r="C133" s="496">
        <v>0.93070739150000004</v>
      </c>
      <c r="D133" s="496">
        <v>6.1721495199999997E-2</v>
      </c>
      <c r="E133" s="496">
        <v>7.5305019999999997E-3</v>
      </c>
      <c r="F133" s="547" t="s">
        <v>391</v>
      </c>
      <c r="Q133" s="496"/>
      <c r="R133" s="496"/>
      <c r="S133" s="496"/>
    </row>
    <row r="134" spans="1:19" x14ac:dyDescent="0.25">
      <c r="A134" s="62">
        <v>44323</v>
      </c>
      <c r="B134" s="8">
        <v>5085</v>
      </c>
      <c r="C134" s="496">
        <v>0.89323547309999995</v>
      </c>
      <c r="D134" s="496">
        <v>9.9458021899999999E-2</v>
      </c>
      <c r="E134" s="496">
        <v>7.2938083999999999E-3</v>
      </c>
      <c r="Q134" s="496"/>
      <c r="R134" s="496"/>
      <c r="S134" s="496"/>
    </row>
    <row r="135" spans="1:19" x14ac:dyDescent="0.25">
      <c r="C135" s="496"/>
      <c r="D135" s="496"/>
      <c r="E135" s="496"/>
      <c r="Q135" s="496"/>
      <c r="R135" s="496"/>
      <c r="S135" s="496"/>
    </row>
    <row r="136" spans="1:19" x14ac:dyDescent="0.25">
      <c r="C136" s="496"/>
      <c r="D136" s="496"/>
      <c r="E136" s="496"/>
    </row>
    <row r="137" spans="1:19" x14ac:dyDescent="0.25">
      <c r="C137" s="496"/>
      <c r="D137" s="496"/>
      <c r="E137" s="496"/>
    </row>
    <row r="138" spans="1:19" x14ac:dyDescent="0.25">
      <c r="C138" s="496"/>
      <c r="D138" s="496"/>
      <c r="E138" s="496"/>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6"/>
  <sheetViews>
    <sheetView workbookViewId="0">
      <pane xSplit="1" ySplit="3" topLeftCell="B1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6">
        <v>2928963</v>
      </c>
      <c r="C124" s="606">
        <v>1506613</v>
      </c>
      <c r="E124" s="476" t="s">
        <v>392</v>
      </c>
    </row>
    <row r="126" spans="1:5" x14ac:dyDescent="0.25">
      <c r="B126" s="350"/>
      <c r="C126"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44"/>
      <c r="E3" s="544"/>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5" t="s">
        <v>385</v>
      </c>
    </row>
    <row r="16" spans="1:17" x14ac:dyDescent="0.2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4" t="s">
        <v>286</v>
      </c>
      <c r="B15" s="564"/>
      <c r="C15" s="564"/>
      <c r="D15" s="565"/>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4" t="s">
        <v>384</v>
      </c>
      <c r="B27" s="564"/>
      <c r="C27" s="564"/>
      <c r="D27" s="565"/>
    </row>
    <row r="28" spans="1:4" x14ac:dyDescent="0.25">
      <c r="A28" s="421">
        <v>44309</v>
      </c>
      <c r="B28" s="435">
        <v>5070</v>
      </c>
      <c r="C28" s="537" t="s">
        <v>48</v>
      </c>
      <c r="D28" s="537" t="s">
        <v>48</v>
      </c>
    </row>
    <row r="29" spans="1:4" x14ac:dyDescent="0.25">
      <c r="A29" s="534">
        <v>44316</v>
      </c>
      <c r="B29" s="436">
        <v>5080</v>
      </c>
      <c r="C29" s="442">
        <v>10</v>
      </c>
      <c r="D29" s="436">
        <v>0</v>
      </c>
    </row>
    <row r="30" spans="1:4" x14ac:dyDescent="0.25">
      <c r="A30" s="538"/>
      <c r="B30" s="536"/>
      <c r="C30" s="536"/>
      <c r="D30" s="536"/>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6" t="s">
        <v>289</v>
      </c>
      <c r="B45" s="564"/>
      <c r="C45" s="564"/>
      <c r="D45" s="565"/>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4" t="s">
        <v>384</v>
      </c>
      <c r="B57" s="564"/>
      <c r="C57" s="564"/>
      <c r="D57" s="565"/>
    </row>
    <row r="58" spans="1:5" x14ac:dyDescent="0.25">
      <c r="A58" s="443">
        <v>44310</v>
      </c>
      <c r="B58" s="539">
        <v>890</v>
      </c>
      <c r="C58" s="540" t="s">
        <v>48</v>
      </c>
      <c r="D58" s="445" t="s">
        <v>48</v>
      </c>
    </row>
    <row r="59" spans="1:5" x14ac:dyDescent="0.2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1" t="s">
        <v>0</v>
      </c>
      <c r="B3" s="567" t="s">
        <v>4</v>
      </c>
      <c r="C3" s="568"/>
      <c r="D3" s="569"/>
      <c r="E3" s="570" t="s">
        <v>7</v>
      </c>
      <c r="F3" s="570"/>
      <c r="G3" s="570"/>
    </row>
    <row r="4" spans="1:19" x14ac:dyDescent="0.25">
      <c r="A4" s="57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3" t="s">
        <v>172</v>
      </c>
      <c r="F33" s="573"/>
      <c r="G33" s="573"/>
      <c r="H33" s="573"/>
      <c r="I33" s="573"/>
      <c r="J33" s="573"/>
      <c r="K33" s="573"/>
      <c r="L33" s="573"/>
      <c r="M33" s="573"/>
      <c r="N33" s="573"/>
      <c r="O33" s="573"/>
      <c r="P33" s="573"/>
      <c r="Q33" s="573"/>
      <c r="R33" s="573"/>
      <c r="S33" s="573"/>
      <c r="T33" s="573"/>
      <c r="U33" s="57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4" t="s">
        <v>5</v>
      </c>
      <c r="E31" s="574"/>
      <c r="F31" s="574"/>
      <c r="G31" s="574"/>
      <c r="H31" s="574"/>
      <c r="I31" s="574"/>
      <c r="J31" s="574"/>
      <c r="K31" s="574"/>
      <c r="L31" s="574"/>
      <c r="M31" s="574"/>
      <c r="N31" s="574"/>
    </row>
    <row r="32" spans="1:14" x14ac:dyDescent="0.25">
      <c r="A32" s="361">
        <v>43938</v>
      </c>
      <c r="B32" s="298">
        <v>184</v>
      </c>
      <c r="D32" s="574"/>
      <c r="E32" s="574"/>
      <c r="F32" s="574"/>
      <c r="G32" s="574"/>
      <c r="H32" s="574"/>
      <c r="I32" s="574"/>
      <c r="J32" s="574"/>
      <c r="K32" s="574"/>
      <c r="L32" s="574"/>
      <c r="M32" s="574"/>
      <c r="N32" s="57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4" t="s">
        <v>82</v>
      </c>
      <c r="E34" s="574"/>
      <c r="F34" s="574"/>
      <c r="G34" s="574"/>
      <c r="H34" s="574"/>
      <c r="I34" s="574"/>
      <c r="J34" s="574"/>
      <c r="K34" s="574"/>
      <c r="L34" s="574"/>
      <c r="M34" s="574"/>
      <c r="N34" s="574"/>
    </row>
    <row r="35" spans="1:14" x14ac:dyDescent="0.25">
      <c r="A35" s="361">
        <v>43941</v>
      </c>
      <c r="B35" s="298">
        <v>167</v>
      </c>
      <c r="D35" s="574"/>
      <c r="E35" s="574"/>
      <c r="F35" s="574"/>
      <c r="G35" s="574"/>
      <c r="H35" s="574"/>
      <c r="I35" s="574"/>
      <c r="J35" s="574"/>
      <c r="K35" s="574"/>
      <c r="L35" s="574"/>
      <c r="M35" s="574"/>
      <c r="N35" s="57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5" t="s">
        <v>115</v>
      </c>
      <c r="E37" s="575"/>
      <c r="F37" s="575"/>
      <c r="G37" s="575"/>
      <c r="H37" s="575"/>
      <c r="I37" s="575"/>
      <c r="J37" s="575"/>
      <c r="K37" s="575"/>
      <c r="L37" s="575"/>
      <c r="M37" s="575"/>
      <c r="N37" s="575"/>
    </row>
    <row r="38" spans="1:14" x14ac:dyDescent="0.25">
      <c r="A38" s="361">
        <v>43944</v>
      </c>
      <c r="B38" s="298">
        <v>136</v>
      </c>
      <c r="D38" s="575"/>
      <c r="E38" s="575"/>
      <c r="F38" s="575"/>
      <c r="G38" s="575"/>
      <c r="H38" s="575"/>
      <c r="I38" s="575"/>
      <c r="J38" s="575"/>
      <c r="K38" s="575"/>
      <c r="L38" s="575"/>
      <c r="M38" s="575"/>
      <c r="N38" s="57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6"/>
  <sheetViews>
    <sheetView zoomScaleNormal="100" workbookViewId="0">
      <pane xSplit="1" ySplit="3" topLeftCell="B23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4" x14ac:dyDescent="0.25">
      <c r="A241" s="126">
        <v>44322</v>
      </c>
      <c r="B241" s="440">
        <v>11</v>
      </c>
      <c r="C241" s="440">
        <v>58</v>
      </c>
      <c r="D241" s="440">
        <v>8</v>
      </c>
    </row>
    <row r="242" spans="1:4" x14ac:dyDescent="0.25">
      <c r="A242" s="126">
        <v>44323</v>
      </c>
      <c r="B242" s="440">
        <v>8</v>
      </c>
      <c r="C242" s="440">
        <v>68</v>
      </c>
      <c r="D242" s="440">
        <v>9</v>
      </c>
    </row>
    <row r="243" spans="1:4" x14ac:dyDescent="0.25">
      <c r="A243" s="126">
        <v>44324</v>
      </c>
      <c r="B243" s="440">
        <v>9</v>
      </c>
      <c r="C243" s="440">
        <v>64</v>
      </c>
      <c r="D243" s="440">
        <v>9</v>
      </c>
    </row>
    <row r="244" spans="1:4" x14ac:dyDescent="0.25">
      <c r="A244" s="126">
        <v>44325</v>
      </c>
      <c r="B244" s="440">
        <v>6</v>
      </c>
      <c r="C244" s="440">
        <v>65</v>
      </c>
      <c r="D244" s="440">
        <v>10</v>
      </c>
    </row>
    <row r="245" spans="1:4" x14ac:dyDescent="0.25">
      <c r="A245" s="126">
        <v>44326</v>
      </c>
      <c r="B245" s="440">
        <v>6</v>
      </c>
      <c r="C245" s="440">
        <v>72</v>
      </c>
      <c r="D245" s="440">
        <v>10</v>
      </c>
    </row>
    <row r="246" spans="1:4" x14ac:dyDescent="0.25">
      <c r="A246" s="126">
        <v>44327</v>
      </c>
      <c r="B246" s="440">
        <v>6</v>
      </c>
      <c r="C246" s="440">
        <v>70</v>
      </c>
      <c r="D246" s="44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6" t="s">
        <v>116</v>
      </c>
      <c r="C2" s="57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0" t="s">
        <v>122</v>
      </c>
      <c r="F33" s="581">
        <v>2</v>
      </c>
      <c r="G33" s="230"/>
    </row>
    <row r="34" spans="1:7" x14ac:dyDescent="0.25">
      <c r="A34" s="247">
        <v>44040</v>
      </c>
      <c r="B34" s="249" t="s">
        <v>48</v>
      </c>
      <c r="C34" s="250" t="s">
        <v>48</v>
      </c>
      <c r="D34" s="233"/>
      <c r="E34" s="578"/>
      <c r="F34" s="582"/>
      <c r="G34" s="230"/>
    </row>
    <row r="35" spans="1:7" x14ac:dyDescent="0.25">
      <c r="A35" s="247">
        <v>44041</v>
      </c>
      <c r="B35" s="234">
        <v>66</v>
      </c>
      <c r="C35" s="253">
        <v>0.06</v>
      </c>
      <c r="D35" s="254"/>
      <c r="E35" s="578"/>
      <c r="F35" s="582"/>
      <c r="G35" s="230"/>
    </row>
    <row r="36" spans="1:7" x14ac:dyDescent="0.25">
      <c r="A36" s="247">
        <v>44042</v>
      </c>
      <c r="B36" s="249" t="s">
        <v>48</v>
      </c>
      <c r="C36" s="250" t="s">
        <v>48</v>
      </c>
      <c r="D36" s="254"/>
      <c r="E36" s="578"/>
      <c r="F36" s="582"/>
      <c r="G36" s="230"/>
    </row>
    <row r="37" spans="1:7" x14ac:dyDescent="0.25">
      <c r="A37" s="247">
        <v>44043</v>
      </c>
      <c r="B37" s="249" t="s">
        <v>48</v>
      </c>
      <c r="C37" s="250" t="s">
        <v>48</v>
      </c>
      <c r="D37" s="254"/>
      <c r="E37" s="578"/>
      <c r="F37" s="582"/>
      <c r="G37" s="230"/>
    </row>
    <row r="38" spans="1:7" x14ac:dyDescent="0.25">
      <c r="A38" s="247">
        <v>44044</v>
      </c>
      <c r="B38" s="249" t="s">
        <v>48</v>
      </c>
      <c r="C38" s="250" t="s">
        <v>48</v>
      </c>
      <c r="D38" s="254"/>
      <c r="E38" s="578"/>
      <c r="F38" s="582"/>
      <c r="G38" s="230"/>
    </row>
    <row r="39" spans="1:7" x14ac:dyDescent="0.25">
      <c r="A39" s="247">
        <v>44045</v>
      </c>
      <c r="B39" s="249" t="s">
        <v>48</v>
      </c>
      <c r="C39" s="250" t="s">
        <v>48</v>
      </c>
      <c r="D39" s="254"/>
      <c r="E39" s="579"/>
      <c r="F39" s="583"/>
      <c r="G39" s="230"/>
    </row>
    <row r="40" spans="1:7" x14ac:dyDescent="0.25">
      <c r="A40" s="247">
        <v>44046</v>
      </c>
      <c r="B40" s="249" t="s">
        <v>48</v>
      </c>
      <c r="C40" s="250" t="s">
        <v>48</v>
      </c>
      <c r="D40" s="254"/>
      <c r="E40" s="578" t="s">
        <v>121</v>
      </c>
      <c r="F40" s="584">
        <v>0</v>
      </c>
      <c r="G40" s="230"/>
    </row>
    <row r="41" spans="1:7" x14ac:dyDescent="0.25">
      <c r="A41" s="247">
        <v>44047</v>
      </c>
      <c r="B41" s="249" t="s">
        <v>48</v>
      </c>
      <c r="C41" s="250" t="s">
        <v>48</v>
      </c>
      <c r="D41" s="254"/>
      <c r="E41" s="578"/>
      <c r="F41" s="585"/>
      <c r="G41" s="230"/>
    </row>
    <row r="42" spans="1:7" x14ac:dyDescent="0.25">
      <c r="A42" s="247">
        <v>44048</v>
      </c>
      <c r="B42" s="234">
        <v>60</v>
      </c>
      <c r="C42" s="253">
        <v>0.06</v>
      </c>
      <c r="D42" s="254"/>
      <c r="E42" s="578"/>
      <c r="F42" s="585"/>
      <c r="G42" s="230"/>
    </row>
    <row r="43" spans="1:7" x14ac:dyDescent="0.25">
      <c r="A43" s="247">
        <v>44049</v>
      </c>
      <c r="B43" s="249" t="s">
        <v>48</v>
      </c>
      <c r="C43" s="250" t="s">
        <v>48</v>
      </c>
      <c r="E43" s="578"/>
      <c r="F43" s="585"/>
    </row>
    <row r="44" spans="1:7" x14ac:dyDescent="0.25">
      <c r="A44" s="247">
        <v>44050</v>
      </c>
      <c r="B44" s="249" t="s">
        <v>48</v>
      </c>
      <c r="C44" s="250" t="s">
        <v>48</v>
      </c>
      <c r="E44" s="578"/>
      <c r="F44" s="585"/>
    </row>
    <row r="45" spans="1:7" x14ac:dyDescent="0.25">
      <c r="A45" s="247">
        <v>44051</v>
      </c>
      <c r="B45" s="249" t="s">
        <v>48</v>
      </c>
      <c r="C45" s="250" t="s">
        <v>48</v>
      </c>
      <c r="E45" s="578"/>
      <c r="F45" s="585"/>
    </row>
    <row r="46" spans="1:7" x14ac:dyDescent="0.25">
      <c r="A46" s="247">
        <v>44052</v>
      </c>
      <c r="B46" s="249" t="s">
        <v>48</v>
      </c>
      <c r="C46" s="250" t="s">
        <v>48</v>
      </c>
      <c r="E46" s="579"/>
      <c r="F46" s="58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87" t="s">
        <v>81</v>
      </c>
      <c r="G4" s="588"/>
      <c r="H4" s="588"/>
      <c r="I4" s="58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0" t="s">
        <v>117</v>
      </c>
      <c r="G84" s="59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2" t="s">
        <v>117</v>
      </c>
      <c r="C109" s="593"/>
      <c r="D109" s="59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5" t="s">
        <v>0</v>
      </c>
      <c r="B3" s="597" t="s">
        <v>301</v>
      </c>
      <c r="C3" s="598"/>
      <c r="D3" s="598"/>
      <c r="E3" s="598"/>
      <c r="F3" s="599"/>
      <c r="G3" s="600" t="s">
        <v>302</v>
      </c>
      <c r="H3" s="601"/>
      <c r="I3" s="601"/>
      <c r="J3" s="601"/>
      <c r="K3" s="602"/>
      <c r="L3" s="603" t="s">
        <v>303</v>
      </c>
      <c r="M3" s="604"/>
      <c r="N3" s="605"/>
      <c r="O3" s="603" t="s">
        <v>304</v>
      </c>
      <c r="P3" s="604"/>
      <c r="Q3" s="605"/>
      <c r="R3" s="603" t="s">
        <v>305</v>
      </c>
      <c r="S3" s="604"/>
      <c r="T3" s="605"/>
      <c r="U3" s="603" t="s">
        <v>306</v>
      </c>
      <c r="V3" s="604"/>
      <c r="W3" s="605"/>
      <c r="X3" s="603" t="s">
        <v>307</v>
      </c>
      <c r="Y3" s="604"/>
      <c r="Z3" s="605"/>
      <c r="AA3" s="506"/>
      <c r="AB3" s="597" t="s">
        <v>300</v>
      </c>
      <c r="AC3" s="598"/>
      <c r="AD3" s="598"/>
      <c r="AE3" s="598"/>
      <c r="AF3" s="599"/>
      <c r="AG3" s="506"/>
      <c r="AH3" s="506"/>
    </row>
    <row r="4" spans="1:36" ht="78.75" customHeight="1" x14ac:dyDescent="0.25">
      <c r="A4" s="596"/>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5" t="s">
        <v>0</v>
      </c>
      <c r="B3" s="603" t="s">
        <v>269</v>
      </c>
      <c r="C3" s="604"/>
      <c r="D3" s="605"/>
      <c r="E3" s="603" t="s">
        <v>270</v>
      </c>
      <c r="F3" s="604"/>
      <c r="G3" s="605"/>
      <c r="H3" s="603" t="s">
        <v>271</v>
      </c>
      <c r="I3" s="604"/>
      <c r="J3" s="605"/>
      <c r="K3" s="603" t="s">
        <v>272</v>
      </c>
      <c r="L3" s="604"/>
      <c r="M3" s="605"/>
    </row>
    <row r="4" spans="1:15" s="502" customFormat="1" ht="78.75" customHeight="1" x14ac:dyDescent="0.25">
      <c r="A4" s="595"/>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44321</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0"/>
  <sheetViews>
    <sheetView showGridLines="0" zoomScale="85" zoomScaleNormal="85" workbookViewId="0">
      <pane xSplit="1" ySplit="4" topLeftCell="B42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58" t="s">
        <v>114</v>
      </c>
      <c r="L1" s="559"/>
      <c r="M1" s="559"/>
      <c r="N1" s="559"/>
      <c r="O1" s="559"/>
      <c r="P1" s="559"/>
      <c r="W1" s="22" t="s">
        <v>29</v>
      </c>
    </row>
    <row r="2" spans="1:27" x14ac:dyDescent="0.25">
      <c r="A2" s="2"/>
      <c r="I2" s="549" t="s">
        <v>187</v>
      </c>
      <c r="J2" s="550"/>
      <c r="Q2" s="382"/>
      <c r="R2" s="382"/>
    </row>
    <row r="3" spans="1:27" ht="48.75" customHeight="1" x14ac:dyDescent="0.25">
      <c r="A3" s="552" t="s">
        <v>30</v>
      </c>
      <c r="B3" s="554" t="s">
        <v>185</v>
      </c>
      <c r="C3" s="555"/>
      <c r="D3" s="555"/>
      <c r="E3" s="104" t="s">
        <v>184</v>
      </c>
      <c r="F3" s="561" t="s">
        <v>199</v>
      </c>
      <c r="G3" s="556" t="s">
        <v>186</v>
      </c>
      <c r="H3" s="556"/>
      <c r="I3" s="549"/>
      <c r="J3" s="550"/>
      <c r="K3" s="551" t="s">
        <v>188</v>
      </c>
      <c r="L3" s="562" t="s">
        <v>200</v>
      </c>
      <c r="M3" s="557" t="s">
        <v>201</v>
      </c>
      <c r="N3" s="548" t="s">
        <v>189</v>
      </c>
      <c r="O3" s="551" t="s">
        <v>183</v>
      </c>
      <c r="P3" s="560" t="s">
        <v>191</v>
      </c>
      <c r="Q3" s="557" t="s">
        <v>202</v>
      </c>
      <c r="R3" s="557" t="s">
        <v>203</v>
      </c>
      <c r="S3" s="548" t="s">
        <v>182</v>
      </c>
    </row>
    <row r="4" spans="1:27" ht="30.6" customHeight="1" x14ac:dyDescent="0.25">
      <c r="A4" s="553"/>
      <c r="B4" s="23" t="s">
        <v>18</v>
      </c>
      <c r="C4" s="24" t="s">
        <v>17</v>
      </c>
      <c r="D4" s="28" t="s">
        <v>3</v>
      </c>
      <c r="E4" s="99" t="s">
        <v>63</v>
      </c>
      <c r="F4" s="561"/>
      <c r="G4" s="98" t="s">
        <v>63</v>
      </c>
      <c r="H4" s="79" t="s">
        <v>64</v>
      </c>
      <c r="I4" s="80" t="s">
        <v>63</v>
      </c>
      <c r="J4" s="147" t="s">
        <v>64</v>
      </c>
      <c r="K4" s="551"/>
      <c r="L4" s="562"/>
      <c r="M4" s="557"/>
      <c r="N4" s="548"/>
      <c r="O4" s="551"/>
      <c r="P4" s="560"/>
      <c r="Q4" s="557"/>
      <c r="R4" s="557"/>
      <c r="S4" s="548"/>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0"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0" si="1294">L439/K439</f>
        <v>1.641194859326155E-2</v>
      </c>
      <c r="N439" s="90">
        <f t="shared" ref="N439:N440" si="1295">D439-D432</f>
        <v>21976</v>
      </c>
      <c r="O439" s="90">
        <f t="shared" ref="O439:O440" si="1296">SUM(E433:E439)</f>
        <v>1335</v>
      </c>
      <c r="P439" s="152">
        <f t="shared" ref="P439:P440" si="1297">SUM(K433:K439)</f>
        <v>129027</v>
      </c>
      <c r="Q439" s="152">
        <f t="shared" ref="Q439:Q440" si="1298">SUM(L433:L439)</f>
        <v>1464</v>
      </c>
      <c r="R439" s="383">
        <f t="shared" ref="R439:R440" si="1299">Q439/P439</f>
        <v>1.134646236834151E-2</v>
      </c>
      <c r="S439" s="91">
        <f t="shared" ref="S439:S440"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2021-05-11T16:09:58Z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vA48536339</value>
    </field>
    <field name="Objective-Version">
      <value order="0">152.164</value>
    </field>
    <field name="Objective-VersionNumber">
      <value order="0">1379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2021-05-11T16:09:57Z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2021-05-11T16:09:58Z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vA48536339</vt:lpwstr>
  </property>
  <property fmtid="{D5CDD505-2E9C-101B-9397-08002B2CF9AE}" pid="16" name="Objective-Version">
    <vt:lpwstr>152.164</vt:lpwstr>
  </property>
  <property fmtid="{D5CDD505-2E9C-101B-9397-08002B2CF9AE}" pid="17" name="Objective-VersionNumber">
    <vt:r8>1379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