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37" i="9" l="1"/>
  <c r="O537" i="9"/>
  <c r="P537" i="9"/>
  <c r="Q537" i="9"/>
  <c r="S537" i="9"/>
  <c r="R537" i="9" l="1"/>
  <c r="R536" i="9"/>
  <c r="Q536" i="9"/>
  <c r="P536" i="9"/>
  <c r="S536" i="9" s="1"/>
  <c r="O536" i="9"/>
  <c r="N536" i="9"/>
  <c r="N535" i="9" l="1"/>
  <c r="O535" i="9"/>
  <c r="P535" i="9"/>
  <c r="S535" i="9" s="1"/>
  <c r="Q535" i="9"/>
  <c r="R535" i="9" s="1"/>
  <c r="N534" i="9" l="1"/>
  <c r="O534" i="9"/>
  <c r="P534" i="9"/>
  <c r="S534" i="9" s="1"/>
  <c r="Q534" i="9"/>
  <c r="R534" i="9" s="1"/>
  <c r="Q533" i="9" l="1"/>
  <c r="P533" i="9"/>
  <c r="S533" i="9" s="1"/>
  <c r="O533" i="9"/>
  <c r="N533" i="9"/>
  <c r="R533" i="9" l="1"/>
  <c r="Q532" i="9"/>
  <c r="R532" i="9" s="1"/>
  <c r="P532" i="9"/>
  <c r="S532" i="9" s="1"/>
  <c r="O532" i="9"/>
  <c r="N532" i="9"/>
  <c r="N531" i="9" l="1"/>
  <c r="O531" i="9"/>
  <c r="P531" i="9"/>
  <c r="S531" i="9" s="1"/>
  <c r="Q531" i="9"/>
  <c r="R531" i="9" l="1"/>
  <c r="N530" i="9"/>
  <c r="O530" i="9"/>
  <c r="P530" i="9"/>
  <c r="S530" i="9" s="1"/>
  <c r="Q530" i="9"/>
  <c r="R530" i="9" l="1"/>
  <c r="N529" i="9"/>
  <c r="O529" i="9"/>
  <c r="P529" i="9"/>
  <c r="S529" i="9" s="1"/>
  <c r="Q529" i="9"/>
  <c r="R529" i="9" l="1"/>
  <c r="S528" i="9"/>
  <c r="Q528" i="9"/>
  <c r="R528" i="9" s="1"/>
  <c r="P528" i="9"/>
  <c r="O528" i="9"/>
  <c r="N528" i="9"/>
  <c r="Q527" i="9" l="1"/>
  <c r="R527" i="9" s="1"/>
  <c r="P527" i="9"/>
  <c r="O527" i="9"/>
  <c r="N527" i="9"/>
  <c r="S527" i="9" l="1"/>
  <c r="O526" i="9"/>
  <c r="N525" i="9"/>
  <c r="N526" i="9"/>
  <c r="Q526" i="9" l="1"/>
  <c r="R526" i="9" s="1"/>
  <c r="P526" i="9"/>
  <c r="S526" i="9" s="1"/>
  <c r="O525" i="9" l="1"/>
  <c r="P525" i="9"/>
  <c r="Q525" i="9"/>
  <c r="R525" i="9" l="1"/>
  <c r="S525" i="9"/>
  <c r="Q524" i="9"/>
  <c r="P524" i="9"/>
  <c r="S524" i="9" s="1"/>
  <c r="O524" i="9"/>
  <c r="R524" i="9" l="1"/>
  <c r="M518" i="9"/>
  <c r="N517" i="9" l="1"/>
  <c r="O517" i="9"/>
  <c r="P517" i="9"/>
  <c r="S517" i="9" s="1"/>
  <c r="Q517" i="9"/>
  <c r="R517" i="9" s="1"/>
  <c r="M517" i="9"/>
  <c r="F517" i="9"/>
  <c r="F516" i="9" l="1"/>
  <c r="M516" i="9"/>
  <c r="N516" i="9"/>
  <c r="O516" i="9"/>
  <c r="P516" i="9"/>
  <c r="S516" i="9" s="1"/>
  <c r="Q516" i="9"/>
  <c r="R516" i="9" l="1"/>
  <c r="M515" i="9"/>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S495" i="9"/>
  <c r="R495" i="9" l="1"/>
  <c r="N494" i="9"/>
  <c r="O494" i="9"/>
  <c r="P494" i="9"/>
  <c r="S494" i="9" s="1"/>
  <c r="Q494" i="9"/>
  <c r="M494" i="9"/>
  <c r="F494" i="9"/>
  <c r="R494" i="9" l="1"/>
  <c r="F493" i="9"/>
  <c r="M493" i="9"/>
  <c r="N493" i="9"/>
  <c r="O493" i="9"/>
  <c r="P493" i="9"/>
  <c r="S493" i="9" s="1"/>
  <c r="Q493" i="9"/>
  <c r="R493" i="9" l="1"/>
  <c r="N492" i="9"/>
  <c r="O492" i="9"/>
  <c r="P492" i="9"/>
  <c r="S492" i="9" s="1"/>
  <c r="Q492" i="9"/>
  <c r="M492" i="9"/>
  <c r="F492" i="9"/>
  <c r="R492" i="9" l="1"/>
  <c r="N491" i="9"/>
  <c r="O491" i="9"/>
  <c r="P491" i="9"/>
  <c r="S491" i="9" s="1"/>
  <c r="Q491" i="9"/>
  <c r="M491" i="9"/>
  <c r="F491" i="9"/>
  <c r="R491" i="9" l="1"/>
  <c r="M490" i="9"/>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M334" i="9" s="1"/>
  <c r="N334" i="9"/>
  <c r="O334" i="9"/>
  <c r="Q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s="1"/>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S382" i="9" s="1"/>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S307" i="9" s="1"/>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M391" i="9"/>
  <c r="P397" i="9"/>
  <c r="P395" i="9"/>
  <c r="P303" i="9"/>
  <c r="M297" i="9"/>
  <c r="P308" i="9"/>
  <c r="M302" i="9"/>
  <c r="P338" i="9"/>
  <c r="M332"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356" i="9" l="1"/>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<sst xmlns="http://schemas.openxmlformats.org/spreadsheetml/2006/main" count="881" uniqueCount="455">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</sst>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4"/>
      <color theme="1"/>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6" fillId="0" borderId="0" xfId="0" applyNumberFormat="1" applyFont="1" applyBorder="1"/>
    <xf numFmtId="3" fontId="0" fillId="2" borderId="0" xfId="0" applyNumberForma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5a87fea409c749d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Discharges'!$A$4:$A$485</c:f>
              <c:strCache>
                <c:ptCount val="48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strCache>
            </c:strRef>
          </c:cat>
          <c:val>
            <c:numRef>
              <c:f>'Table 4 - Delayed Discharges'!$C$4:$C$485</c:f>
              <c:numCache>
                <c:formatCode>#,##0</c:formatCode>
                <c:ptCount val="48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Workforce'!$B$117:$B$187</c:f>
              <c:numCache>
                <c:formatCode>#,##0</c:formatCode>
                <c:ptCount val="7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Workforce'!$C$117:$C$187</c:f>
              <c:numCache>
                <c:formatCode>#,##0</c:formatCode>
                <c:ptCount val="7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Workforce'!$D$117:$D$187</c:f>
              <c:numCache>
                <c:formatCode>#,##0</c:formatCode>
                <c:ptCount val="7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426</v>
      </c>
    </row>
    <row r="11" spans="1:3" ht="30.6" customHeight="1" x14ac:dyDescent="0.25">
      <c r="A11" s="370"/>
      <c r="B11" s="21" t="s">
        <v>427</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439</v>
      </c>
      <c r="C22" s="90" t="s">
        <v>75</v>
      </c>
    </row>
    <row r="23" spans="2:3" s="370" customFormat="1" ht="30.6" customHeight="1" x14ac:dyDescent="0.25">
      <c r="B23" s="373" t="s">
        <v>440</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346</v>
      </c>
      <c r="C26" s="385" t="s">
        <v>153</v>
      </c>
    </row>
    <row r="27" spans="2:3" s="370" customFormat="1" ht="30.6" customHeight="1" x14ac:dyDescent="0.25">
      <c r="B27" s="19" t="s">
        <v>154</v>
      </c>
      <c r="C27" s="18" t="s">
        <v>155</v>
      </c>
    </row>
    <row r="28" spans="2:3" s="370" customFormat="1" ht="30.6" customHeight="1" x14ac:dyDescent="0.25">
      <c r="B28" s="121" t="s">
        <v>22</v>
      </c>
      <c r="C28" s="122" t="s">
        <v>357</v>
      </c>
    </row>
    <row r="29" spans="2:3" ht="30.6" customHeight="1" x14ac:dyDescent="0.25">
      <c r="B29" s="121" t="s">
        <v>23</v>
      </c>
      <c r="C29" s="123" t="s">
        <v>358</v>
      </c>
    </row>
    <row r="30" spans="2:3" ht="30.6" customHeight="1" x14ac:dyDescent="0.25">
      <c r="B30" s="121" t="s">
        <v>25</v>
      </c>
      <c r="C30" s="133" t="s">
        <v>359</v>
      </c>
    </row>
    <row r="31" spans="2:3" s="370" customFormat="1" ht="30.6" customHeight="1" x14ac:dyDescent="0.25">
      <c r="B31" s="121" t="s">
        <v>147</v>
      </c>
      <c r="C31" s="133" t="s">
        <v>360</v>
      </c>
    </row>
    <row r="32" spans="2:3" s="370" customFormat="1" ht="30.6" customHeight="1" x14ac:dyDescent="0.25">
      <c r="B32" s="121" t="s">
        <v>148</v>
      </c>
      <c r="C32" s="133" t="s">
        <v>361</v>
      </c>
    </row>
    <row r="33" spans="2:3" ht="30.6" customHeight="1" x14ac:dyDescent="0.25">
      <c r="B33" s="247" t="s">
        <v>347</v>
      </c>
      <c r="C33" s="246" t="s">
        <v>362</v>
      </c>
    </row>
    <row r="34" spans="2:3" ht="30.6" customHeight="1" x14ac:dyDescent="0.25">
      <c r="B34" s="121" t="s">
        <v>244</v>
      </c>
      <c r="C34" s="123" t="s">
        <v>363</v>
      </c>
    </row>
    <row r="35" spans="2:3" ht="30.6" customHeight="1" x14ac:dyDescent="0.25">
      <c r="B35" s="121" t="s">
        <v>265</v>
      </c>
      <c r="C35" s="123" t="s">
        <v>364</v>
      </c>
    </row>
    <row r="36" spans="2:3" s="370" customFormat="1" ht="30.6" customHeight="1" x14ac:dyDescent="0.25">
      <c r="B36" s="19" t="s">
        <v>156</v>
      </c>
      <c r="C36" s="18" t="s">
        <v>155</v>
      </c>
    </row>
    <row r="37" spans="2:3" s="370" customFormat="1" ht="30.6" customHeight="1" x14ac:dyDescent="0.25">
      <c r="B37" s="121" t="s">
        <v>21</v>
      </c>
      <c r="C37" s="123" t="s">
        <v>365</v>
      </c>
    </row>
    <row r="38" spans="2:3" ht="42" customHeight="1" x14ac:dyDescent="0.25">
      <c r="B38" s="121" t="s">
        <v>62</v>
      </c>
      <c r="C38" s="123" t="s">
        <v>366</v>
      </c>
    </row>
    <row r="39" spans="2:3" ht="39.950000000000003" customHeight="1" x14ac:dyDescent="0.25">
      <c r="B39" s="121" t="s">
        <v>24</v>
      </c>
      <c r="C39" s="123" t="s">
        <v>367</v>
      </c>
    </row>
    <row r="40" spans="2:3" ht="43.5" customHeight="1" x14ac:dyDescent="0.25">
      <c r="B40" s="121" t="s">
        <v>33</v>
      </c>
      <c r="C40" s="123" t="s">
        <v>368</v>
      </c>
    </row>
    <row r="41" spans="2:3" ht="36" customHeight="1" x14ac:dyDescent="0.25">
      <c r="B41" s="121" t="s">
        <v>34</v>
      </c>
      <c r="C41" s="123" t="s">
        <v>369</v>
      </c>
    </row>
    <row r="42" spans="2:3" ht="25.5" x14ac:dyDescent="0.25">
      <c r="B42" s="121" t="s">
        <v>73</v>
      </c>
      <c r="C42" s="123" t="s">
        <v>445</v>
      </c>
    </row>
    <row r="43" spans="2:3" ht="25.5" x14ac:dyDescent="0.25">
      <c r="B43" s="121" t="s">
        <v>72</v>
      </c>
      <c r="C43" s="123" t="s">
        <v>446</v>
      </c>
    </row>
    <row r="44" spans="2:3" ht="30.6" customHeight="1" x14ac:dyDescent="0.25">
      <c r="B44" s="121" t="s">
        <v>116</v>
      </c>
      <c r="C44" s="123" t="s">
        <v>370</v>
      </c>
    </row>
    <row r="45" spans="2:3" ht="30.6" customHeight="1" x14ac:dyDescent="0.25">
      <c r="B45" s="248" t="s">
        <v>312</v>
      </c>
      <c r="C45" s="249" t="s">
        <v>371</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334</v>
      </c>
      <c r="B171" s="44">
        <v>1556</v>
      </c>
      <c r="C171" s="44">
        <v>22</v>
      </c>
      <c r="D171" s="44">
        <v>1506</v>
      </c>
      <c r="E171" s="44">
        <v>3084</v>
      </c>
      <c r="F171" s="89"/>
      <c r="G171" s="2"/>
    </row>
    <row r="172" spans="1:7" x14ac:dyDescent="0.25">
      <c r="A172" s="106" t="s">
        <v>372</v>
      </c>
      <c r="B172" s="44">
        <v>1394.4285714285713</v>
      </c>
      <c r="C172" s="44">
        <v>17.285714285714285</v>
      </c>
      <c r="D172" s="44">
        <v>1298.2857142857142</v>
      </c>
      <c r="E172" s="44">
        <v>2710</v>
      </c>
    </row>
    <row r="173" spans="1:7" x14ac:dyDescent="0.25">
      <c r="A173" s="106" t="s">
        <v>374</v>
      </c>
      <c r="B173" s="44">
        <v>710</v>
      </c>
      <c r="C173" s="44">
        <v>11.857142857142858</v>
      </c>
      <c r="D173" s="44">
        <v>523.14285714285711</v>
      </c>
      <c r="E173" s="44">
        <v>1245</v>
      </c>
    </row>
    <row r="174" spans="1:7" x14ac:dyDescent="0.25">
      <c r="A174" s="106" t="s">
        <v>384</v>
      </c>
      <c r="B174" s="523">
        <v>635.42857142857144</v>
      </c>
      <c r="C174" s="523">
        <v>11.428571428571429</v>
      </c>
      <c r="D174" s="523">
        <v>480.28571428571428</v>
      </c>
      <c r="E174" s="44">
        <v>1127.1428571428571</v>
      </c>
    </row>
    <row r="175" spans="1:7" x14ac:dyDescent="0.25">
      <c r="A175" s="106" t="s">
        <v>388</v>
      </c>
      <c r="B175" s="523">
        <v>622.57142857142856</v>
      </c>
      <c r="C175" s="523">
        <v>10.428571428571429</v>
      </c>
      <c r="D175" s="523">
        <v>494.42857142857144</v>
      </c>
      <c r="E175" s="44">
        <v>1127.4285714285716</v>
      </c>
    </row>
    <row r="176" spans="1:7" x14ac:dyDescent="0.25">
      <c r="A176" s="106" t="s">
        <v>392</v>
      </c>
      <c r="B176" s="523">
        <v>643.28571428571433</v>
      </c>
      <c r="C176" s="523">
        <v>15</v>
      </c>
      <c r="D176" s="523">
        <v>498.71428571428572</v>
      </c>
      <c r="E176" s="44">
        <v>1157</v>
      </c>
    </row>
    <row r="177" spans="1:5" x14ac:dyDescent="0.25">
      <c r="A177" s="106" t="s">
        <v>396</v>
      </c>
      <c r="B177" s="523">
        <v>684.28571428571433</v>
      </c>
      <c r="C177" s="523">
        <v>15.142857142857142</v>
      </c>
      <c r="D177" s="523">
        <v>538.14285714285711</v>
      </c>
      <c r="E177" s="44">
        <v>1237.5714285714284</v>
      </c>
    </row>
    <row r="178" spans="1:5" x14ac:dyDescent="0.25">
      <c r="A178" s="106" t="s">
        <v>401</v>
      </c>
      <c r="B178" s="523">
        <v>771.42857142857144</v>
      </c>
      <c r="C178" s="523">
        <v>18</v>
      </c>
      <c r="D178" s="523">
        <v>585.14285714285711</v>
      </c>
      <c r="E178" s="44">
        <v>1374.5714285714284</v>
      </c>
    </row>
    <row r="179" spans="1:5" x14ac:dyDescent="0.25">
      <c r="A179" s="106" t="s">
        <v>406</v>
      </c>
      <c r="B179" s="523">
        <v>799.14285714285711</v>
      </c>
      <c r="C179" s="523">
        <v>34.714285714285715</v>
      </c>
      <c r="D179" s="523">
        <v>658.85714285714289</v>
      </c>
      <c r="E179" s="44">
        <v>1492.7142857142858</v>
      </c>
    </row>
    <row r="180" spans="1:5" x14ac:dyDescent="0.25">
      <c r="A180" s="106" t="s">
        <v>410</v>
      </c>
      <c r="B180" s="523">
        <v>921</v>
      </c>
      <c r="C180" s="523">
        <v>33</v>
      </c>
      <c r="D180" s="523">
        <v>757</v>
      </c>
      <c r="E180" s="9">
        <v>1711</v>
      </c>
    </row>
    <row r="181" spans="1:5" x14ac:dyDescent="0.25">
      <c r="A181" s="106" t="s">
        <v>414</v>
      </c>
      <c r="B181" s="44">
        <v>1264.1428571428571</v>
      </c>
      <c r="C181" s="523">
        <v>41.857142857142854</v>
      </c>
      <c r="D181" s="523">
        <v>1049.8571428571429</v>
      </c>
      <c r="E181" s="9">
        <v>2355.8571428571431</v>
      </c>
    </row>
    <row r="182" spans="1:5" x14ac:dyDescent="0.25">
      <c r="A182" s="106" t="s">
        <v>416</v>
      </c>
      <c r="B182" s="44">
        <v>1457.1428571428571</v>
      </c>
      <c r="C182" s="523">
        <v>61</v>
      </c>
      <c r="D182" s="523">
        <v>1242.1428571428571</v>
      </c>
      <c r="E182" s="9">
        <v>2760.2857142857142</v>
      </c>
    </row>
    <row r="183" spans="1:5" x14ac:dyDescent="0.25">
      <c r="A183" s="106" t="s">
        <v>419</v>
      </c>
      <c r="B183" s="44">
        <v>1287</v>
      </c>
      <c r="C183" s="523">
        <v>56</v>
      </c>
      <c r="D183" s="523">
        <v>1141</v>
      </c>
      <c r="E183" s="9">
        <v>2484</v>
      </c>
    </row>
    <row r="184" spans="1:5" x14ac:dyDescent="0.25">
      <c r="A184" s="106" t="s">
        <v>422</v>
      </c>
      <c r="B184" s="44">
        <v>1119.4285714285713</v>
      </c>
      <c r="C184" s="523">
        <v>45.571428571428569</v>
      </c>
      <c r="D184" s="523">
        <v>944.42857142857144</v>
      </c>
      <c r="E184" s="9">
        <v>2109.4285714285716</v>
      </c>
    </row>
    <row r="185" spans="1:5" x14ac:dyDescent="0.25">
      <c r="A185" s="106" t="s">
        <v>442</v>
      </c>
      <c r="B185" s="44">
        <v>1015.8571428571429</v>
      </c>
      <c r="C185" s="523">
        <v>48.428571428571431</v>
      </c>
      <c r="D185" s="523">
        <v>823.85714285714289</v>
      </c>
      <c r="E185" s="9">
        <v>1888.1428571428571</v>
      </c>
    </row>
    <row r="186" spans="1:5" x14ac:dyDescent="0.25">
      <c r="A186" s="106" t="s">
        <v>448</v>
      </c>
      <c r="B186" s="44">
        <v>899</v>
      </c>
      <c r="C186" s="523">
        <v>28</v>
      </c>
      <c r="D186" s="523">
        <v>683</v>
      </c>
      <c r="E186" s="9">
        <v>1610</v>
      </c>
    </row>
    <row r="187" spans="1:5" x14ac:dyDescent="0.25">
      <c r="A187" s="106" t="s">
        <v>450</v>
      </c>
      <c r="B187" s="44">
        <v>796.85714285714289</v>
      </c>
      <c r="C187" s="523">
        <v>22.714285714285715</v>
      </c>
      <c r="D187" s="523">
        <v>636.28571428571433</v>
      </c>
      <c r="E187" s="9">
        <v>1455.8571428571429</v>
      </c>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3"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424</v>
      </c>
      <c r="N1" s="22" t="s">
        <v>29</v>
      </c>
    </row>
    <row r="2" spans="1:14" x14ac:dyDescent="0.25">
      <c r="A2" s="1"/>
      <c r="N2" s="22"/>
    </row>
    <row r="3" spans="1:14" ht="45" customHeight="1" x14ac:dyDescent="0.25">
      <c r="A3" s="202" t="s">
        <v>119</v>
      </c>
      <c r="B3" s="203" t="s">
        <v>115</v>
      </c>
      <c r="C3" s="204" t="s">
        <v>120</v>
      </c>
      <c r="D3" s="562" t="s">
        <v>423</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335</v>
      </c>
      <c r="C61" s="195">
        <v>2</v>
      </c>
      <c r="D61" s="104">
        <v>6</v>
      </c>
    </row>
    <row r="62" spans="1:4" x14ac:dyDescent="0.25">
      <c r="A62" s="205">
        <v>16</v>
      </c>
      <c r="B62" s="552" t="s">
        <v>373</v>
      </c>
      <c r="C62" s="195">
        <v>5</v>
      </c>
      <c r="D62" s="104">
        <v>14</v>
      </c>
    </row>
    <row r="63" spans="1:4" x14ac:dyDescent="0.25">
      <c r="A63" s="205">
        <v>17</v>
      </c>
      <c r="B63" s="210" t="s">
        <v>379</v>
      </c>
      <c r="C63" s="195">
        <v>2</v>
      </c>
      <c r="D63" s="195">
        <v>2</v>
      </c>
    </row>
    <row r="64" spans="1:4" x14ac:dyDescent="0.25">
      <c r="A64" s="205">
        <v>18</v>
      </c>
      <c r="B64" s="210" t="s">
        <v>385</v>
      </c>
      <c r="C64" s="195">
        <v>2</v>
      </c>
      <c r="D64" s="195">
        <v>3</v>
      </c>
    </row>
    <row r="65" spans="1:4" x14ac:dyDescent="0.25">
      <c r="A65" s="205">
        <v>19</v>
      </c>
      <c r="B65" s="210" t="s">
        <v>389</v>
      </c>
      <c r="C65" s="195">
        <v>3</v>
      </c>
      <c r="D65" s="195">
        <v>11</v>
      </c>
    </row>
    <row r="66" spans="1:4" x14ac:dyDescent="0.25">
      <c r="A66" s="205">
        <v>20</v>
      </c>
      <c r="B66" s="210" t="s">
        <v>393</v>
      </c>
      <c r="C66" s="195">
        <v>4</v>
      </c>
      <c r="D66" s="195">
        <v>4</v>
      </c>
    </row>
    <row r="67" spans="1:4" x14ac:dyDescent="0.25">
      <c r="A67" s="205">
        <v>21</v>
      </c>
      <c r="B67" s="210" t="s">
        <v>398</v>
      </c>
      <c r="C67" s="195">
        <v>5</v>
      </c>
      <c r="D67" s="195">
        <v>8</v>
      </c>
    </row>
    <row r="68" spans="1:4" x14ac:dyDescent="0.25">
      <c r="A68" s="205">
        <v>22</v>
      </c>
      <c r="B68" s="210" t="s">
        <v>402</v>
      </c>
      <c r="C68" s="195">
        <v>4</v>
      </c>
      <c r="D68" s="195">
        <v>19</v>
      </c>
    </row>
    <row r="69" spans="1:4" x14ac:dyDescent="0.25">
      <c r="A69" s="205">
        <v>23</v>
      </c>
      <c r="B69" s="2" t="s">
        <v>407</v>
      </c>
      <c r="C69" s="195">
        <v>4</v>
      </c>
      <c r="D69" s="195">
        <v>12</v>
      </c>
    </row>
    <row r="70" spans="1:4" x14ac:dyDescent="0.25">
      <c r="A70" s="205">
        <v>24</v>
      </c>
      <c r="B70" s="2" t="s">
        <v>411</v>
      </c>
      <c r="C70" s="195">
        <v>7</v>
      </c>
      <c r="D70" s="195">
        <v>22</v>
      </c>
    </row>
    <row r="71" spans="1:4" x14ac:dyDescent="0.25">
      <c r="A71" s="205">
        <v>25</v>
      </c>
      <c r="B71" s="2" t="s">
        <v>415</v>
      </c>
      <c r="C71" s="195">
        <v>19</v>
      </c>
      <c r="D71" s="195">
        <v>40</v>
      </c>
    </row>
    <row r="72" spans="1:4" x14ac:dyDescent="0.25">
      <c r="A72" s="205">
        <v>26</v>
      </c>
      <c r="B72" s="2" t="s">
        <v>417</v>
      </c>
      <c r="C72" s="195">
        <v>15</v>
      </c>
      <c r="D72" s="195">
        <v>70</v>
      </c>
    </row>
    <row r="73" spans="1:4" x14ac:dyDescent="0.25">
      <c r="A73" s="205">
        <v>27</v>
      </c>
      <c r="B73" s="2" t="s">
        <v>420</v>
      </c>
      <c r="C73" s="195">
        <v>38</v>
      </c>
      <c r="D73" s="195">
        <v>83</v>
      </c>
    </row>
    <row r="74" spans="1:4" x14ac:dyDescent="0.25">
      <c r="A74" s="205">
        <v>28</v>
      </c>
      <c r="B74" s="2" t="s">
        <v>425</v>
      </c>
      <c r="C74" s="195">
        <v>27</v>
      </c>
      <c r="D74" s="195">
        <v>78</v>
      </c>
    </row>
    <row r="75" spans="1:4" x14ac:dyDescent="0.25">
      <c r="A75" s="205">
        <v>29</v>
      </c>
      <c r="B75" s="2" t="s">
        <v>447</v>
      </c>
      <c r="C75" s="195">
        <v>27</v>
      </c>
      <c r="D75" s="195">
        <v>30</v>
      </c>
    </row>
    <row r="76" spans="1:4" x14ac:dyDescent="0.25">
      <c r="A76" s="205">
        <v>30</v>
      </c>
      <c r="B76" s="2" t="s">
        <v>449</v>
      </c>
      <c r="C76" s="195">
        <v>49</v>
      </c>
      <c r="D76" s="195">
        <v>40</v>
      </c>
    </row>
    <row r="77" spans="1:4" x14ac:dyDescent="0.25">
      <c r="A77" s="205">
        <v>31</v>
      </c>
      <c r="B77" s="2" t="s">
        <v>451</v>
      </c>
      <c r="C77" s="195">
        <v>46</v>
      </c>
      <c r="D77" s="195">
        <v>50</v>
      </c>
    </row>
    <row r="78" spans="1:4" x14ac:dyDescent="0.25">
      <c r="D7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0"/>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380</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row r="70" spans="1:6" x14ac:dyDescent="0.25">
      <c r="A70" s="11">
        <v>44418</v>
      </c>
      <c r="B70" s="371">
        <v>349</v>
      </c>
      <c r="C70" s="371">
        <v>733</v>
      </c>
      <c r="D70" s="244">
        <v>0.69</v>
      </c>
      <c r="E70" s="105">
        <v>38971</v>
      </c>
      <c r="F70" s="80">
        <v>8.9999999999999993E-3</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2"/>
  <sheetViews>
    <sheetView showGridLines="0" zoomScale="89" zoomScaleNormal="90" workbookViewId="0">
      <pane ySplit="3" topLeftCell="A51"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row r="62" spans="1:4" x14ac:dyDescent="0.25">
      <c r="A62" s="383">
        <v>32</v>
      </c>
      <c r="B62" s="213">
        <v>44419</v>
      </c>
      <c r="C62" s="2">
        <v>49</v>
      </c>
      <c r="D62"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4"/>
  <sheetViews>
    <sheetView workbookViewId="0">
      <pane xSplit="1" ySplit="3" topLeftCell="B51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453</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452</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8"/>
    </row>
    <row r="516" spans="1:4" x14ac:dyDescent="0.25">
      <c r="A516" s="279">
        <v>44416</v>
      </c>
      <c r="B516" s="120">
        <v>7992</v>
      </c>
    </row>
    <row r="517" spans="1:4" s="370"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4" t="s">
        <v>454</v>
      </c>
    </row>
    <row r="523" spans="1:4" x14ac:dyDescent="0.25">
      <c r="A523" s="279">
        <v>44423</v>
      </c>
      <c r="B523" s="120">
        <v>8032</v>
      </c>
    </row>
    <row r="524" spans="1:4" x14ac:dyDescent="0.25">
      <c r="A524" s="279">
        <v>44424</v>
      </c>
      <c r="B524" s="120">
        <v>8032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F41" sqref="F41"/>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10" t="s">
        <v>336</v>
      </c>
      <c r="B1" s="610"/>
      <c r="C1" s="610"/>
      <c r="D1" s="610"/>
      <c r="E1" s="610"/>
      <c r="F1" s="436"/>
      <c r="G1" s="436"/>
      <c r="H1" s="436"/>
      <c r="I1" s="436"/>
      <c r="J1" s="436"/>
      <c r="K1" s="436"/>
      <c r="L1" s="436"/>
      <c r="M1" s="436"/>
      <c r="N1" s="436"/>
      <c r="O1" s="462" t="s">
        <v>337</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338</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338</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338</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338</v>
      </c>
      <c r="P96" s="89"/>
      <c r="Q96" s="89"/>
      <c r="R96" s="89"/>
      <c r="S96" s="89"/>
      <c r="T96" s="89"/>
      <c r="U96" s="252"/>
    </row>
    <row r="97" spans="1:25" x14ac:dyDescent="0.25">
      <c r="B97" s="414" t="s">
        <v>339</v>
      </c>
      <c r="C97" s="212"/>
      <c r="D97" s="212"/>
      <c r="E97" s="212"/>
      <c r="F97" s="212"/>
      <c r="G97" s="252"/>
      <c r="H97" s="252"/>
      <c r="I97" s="252"/>
      <c r="J97" s="252"/>
      <c r="K97" s="252"/>
      <c r="L97" s="252"/>
      <c r="M97" s="252"/>
      <c r="N97" s="252"/>
      <c r="O97" s="414" t="s">
        <v>339</v>
      </c>
      <c r="P97" s="212"/>
      <c r="Q97" s="212"/>
      <c r="R97" s="212"/>
      <c r="S97" s="212"/>
      <c r="T97" s="212"/>
      <c r="U97" s="252"/>
    </row>
    <row r="98" spans="1:25" x14ac:dyDescent="0.25">
      <c r="A98" s="475" t="s">
        <v>340</v>
      </c>
      <c r="B98" s="414" t="s">
        <v>348</v>
      </c>
      <c r="C98" s="212"/>
      <c r="D98" s="212"/>
      <c r="E98" s="212"/>
      <c r="F98" s="212"/>
      <c r="G98" s="252"/>
      <c r="H98" s="252"/>
      <c r="I98" s="252"/>
      <c r="J98" s="252"/>
      <c r="K98" s="252"/>
      <c r="L98" s="252"/>
      <c r="M98" s="252"/>
      <c r="N98" s="252"/>
      <c r="O98" s="414" t="s">
        <v>348</v>
      </c>
      <c r="P98" s="212"/>
      <c r="Q98" s="212"/>
      <c r="R98" s="212"/>
      <c r="S98" s="212"/>
      <c r="T98" s="212"/>
      <c r="U98" s="252"/>
    </row>
    <row r="99" spans="1:25" x14ac:dyDescent="0.25">
      <c r="A99" s="283">
        <v>44270</v>
      </c>
      <c r="B99" s="474">
        <v>6236</v>
      </c>
      <c r="C99" s="280">
        <v>0.95560927529999995</v>
      </c>
      <c r="D99" s="280">
        <v>2.87342451E-2</v>
      </c>
      <c r="E99" s="280">
        <v>1.5656479600000002E-2</v>
      </c>
      <c r="F99" s="212" t="s">
        <v>340</v>
      </c>
      <c r="G99" s="252"/>
      <c r="H99" s="252"/>
      <c r="I99" s="252"/>
      <c r="K99" s="252"/>
      <c r="L99" s="22" t="s">
        <v>349</v>
      </c>
      <c r="M99" s="252"/>
      <c r="N99" s="252"/>
      <c r="O99" s="282">
        <v>44270</v>
      </c>
      <c r="P99" s="371">
        <v>5613</v>
      </c>
      <c r="Q99" s="245">
        <v>0.95775926290000002</v>
      </c>
      <c r="R99" s="245">
        <v>2.8113455499999999E-2</v>
      </c>
      <c r="S99" s="245">
        <v>1.41272816E-2</v>
      </c>
      <c r="T99" s="212" t="s">
        <v>340</v>
      </c>
      <c r="U99" s="252"/>
      <c r="Y99" s="22" t="s">
        <v>349</v>
      </c>
    </row>
    <row r="100" spans="1:25" x14ac:dyDescent="0.25">
      <c r="A100" s="283">
        <v>44271</v>
      </c>
      <c r="B100" s="474">
        <v>6459</v>
      </c>
      <c r="C100" s="280">
        <v>0.95502158609999999</v>
      </c>
      <c r="D100" s="280">
        <v>2.8763728700000001E-2</v>
      </c>
      <c r="E100" s="280">
        <v>1.6214685199999999E-2</v>
      </c>
      <c r="F100" s="212" t="s">
        <v>340</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340</v>
      </c>
      <c r="U100" s="252"/>
    </row>
    <row r="101" spans="1:25" x14ac:dyDescent="0.25">
      <c r="A101" s="283">
        <v>44272</v>
      </c>
      <c r="B101" s="474">
        <v>7026</v>
      </c>
      <c r="C101" s="280">
        <v>0.9509061056</v>
      </c>
      <c r="D101" s="280">
        <v>3.1480994700000001E-2</v>
      </c>
      <c r="E101" s="280">
        <v>1.7610359999999999E-2</v>
      </c>
      <c r="F101" s="212" t="s">
        <v>340</v>
      </c>
      <c r="O101" s="282">
        <v>44272</v>
      </c>
      <c r="P101" s="371">
        <v>6598</v>
      </c>
      <c r="Q101" s="245">
        <v>0.95307786080000001</v>
      </c>
      <c r="R101" s="245">
        <v>3.0343084999999999E-2</v>
      </c>
      <c r="S101" s="245">
        <v>1.6576514800000001E-2</v>
      </c>
      <c r="T101" s="212" t="s">
        <v>340</v>
      </c>
    </row>
    <row r="102" spans="1:25" x14ac:dyDescent="0.25">
      <c r="A102" s="283">
        <v>44273</v>
      </c>
      <c r="B102" s="474">
        <v>7257</v>
      </c>
      <c r="C102" s="280">
        <v>0.9474164397</v>
      </c>
      <c r="D102" s="280">
        <v>3.4120481499999994E-2</v>
      </c>
      <c r="E102" s="280">
        <v>1.82318141E-2</v>
      </c>
      <c r="F102" s="212" t="s">
        <v>340</v>
      </c>
      <c r="O102" s="282">
        <v>44273</v>
      </c>
      <c r="P102" s="371">
        <v>6936</v>
      </c>
      <c r="Q102" s="245">
        <v>0.9496414029000001</v>
      </c>
      <c r="R102" s="245">
        <v>3.2702532700000002E-2</v>
      </c>
      <c r="S102" s="245">
        <v>1.7424834300000001E-2</v>
      </c>
      <c r="T102" s="212" t="s">
        <v>340</v>
      </c>
    </row>
    <row r="103" spans="1:25" x14ac:dyDescent="0.25">
      <c r="A103" s="283">
        <v>44274</v>
      </c>
      <c r="B103" s="474">
        <v>7689</v>
      </c>
      <c r="C103" s="280">
        <v>0.9373947091</v>
      </c>
      <c r="D103" s="280">
        <v>4.2672313000000003E-2</v>
      </c>
      <c r="E103" s="280">
        <v>1.9678109200000002E-2</v>
      </c>
      <c r="F103" s="212" t="s">
        <v>340</v>
      </c>
      <c r="O103" s="282">
        <v>44274</v>
      </c>
      <c r="P103" s="371">
        <v>7508</v>
      </c>
      <c r="Q103" s="245">
        <v>0.9387206132</v>
      </c>
      <c r="R103" s="245">
        <v>4.1826591199999999E-2</v>
      </c>
      <c r="S103" s="245">
        <v>1.9197943299999999E-2</v>
      </c>
      <c r="T103" s="212" t="s">
        <v>340</v>
      </c>
    </row>
    <row r="104" spans="1:25" x14ac:dyDescent="0.25">
      <c r="A104" s="283">
        <v>44277</v>
      </c>
      <c r="B104" s="474">
        <v>8152</v>
      </c>
      <c r="C104" s="280">
        <v>0.92758325539999997</v>
      </c>
      <c r="D104" s="280">
        <v>5.19330603E-2</v>
      </c>
      <c r="E104" s="280">
        <v>2.0483684200000001E-2</v>
      </c>
      <c r="F104" s="212" t="s">
        <v>340</v>
      </c>
      <c r="O104" s="282">
        <v>44277</v>
      </c>
      <c r="P104" s="371">
        <v>6967</v>
      </c>
      <c r="Q104" s="245">
        <v>0.93261251879999996</v>
      </c>
      <c r="R104" s="245">
        <v>4.9884766999999997E-2</v>
      </c>
      <c r="S104" s="245">
        <v>1.7502714099999997E-2</v>
      </c>
      <c r="T104" s="212" t="s">
        <v>340</v>
      </c>
    </row>
    <row r="105" spans="1:25" x14ac:dyDescent="0.25">
      <c r="A105" s="283">
        <v>44278</v>
      </c>
      <c r="B105" s="474">
        <v>8887</v>
      </c>
      <c r="C105" s="280">
        <v>0.92917075819999995</v>
      </c>
      <c r="D105" s="280">
        <v>4.85817256E-2</v>
      </c>
      <c r="E105" s="280">
        <v>2.2247516199999998E-2</v>
      </c>
      <c r="F105" s="212" t="s">
        <v>340</v>
      </c>
      <c r="O105" s="282">
        <v>44278</v>
      </c>
      <c r="P105" s="371">
        <v>7779</v>
      </c>
      <c r="Q105" s="245">
        <v>0.94049879660000002</v>
      </c>
      <c r="R105" s="245">
        <v>3.99646892E-2</v>
      </c>
      <c r="S105" s="245">
        <v>1.9536514200000001E-2</v>
      </c>
      <c r="T105" s="212" t="s">
        <v>340</v>
      </c>
    </row>
    <row r="106" spans="1:25" x14ac:dyDescent="0.25">
      <c r="A106" s="283">
        <v>44279</v>
      </c>
      <c r="B106" s="474">
        <v>9332</v>
      </c>
      <c r="C106" s="280">
        <v>0.93142913019999996</v>
      </c>
      <c r="D106" s="280">
        <v>4.5210222899999999E-2</v>
      </c>
      <c r="E106" s="280">
        <v>2.3358107200000002E-2</v>
      </c>
      <c r="F106" s="212" t="s">
        <v>340</v>
      </c>
      <c r="O106" s="282">
        <v>44279</v>
      </c>
      <c r="P106" s="371">
        <v>8733</v>
      </c>
      <c r="Q106" s="245">
        <v>0.93512083260000001</v>
      </c>
      <c r="R106" s="245">
        <v>4.2929440400000005E-2</v>
      </c>
      <c r="S106" s="245">
        <v>2.1947187600000001E-2</v>
      </c>
      <c r="T106" s="212" t="s">
        <v>340</v>
      </c>
    </row>
    <row r="107" spans="1:25" x14ac:dyDescent="0.25">
      <c r="A107" s="283">
        <v>44280</v>
      </c>
      <c r="B107" s="474">
        <v>9477</v>
      </c>
      <c r="C107" s="280">
        <v>0.92858240520000002</v>
      </c>
      <c r="D107" s="280">
        <v>4.7594372699999998E-2</v>
      </c>
      <c r="E107" s="280">
        <v>2.3823221999999998E-2</v>
      </c>
      <c r="F107" s="212" t="s">
        <v>340</v>
      </c>
      <c r="O107" s="282">
        <v>44280</v>
      </c>
      <c r="P107" s="371">
        <v>8949</v>
      </c>
      <c r="Q107" s="245">
        <v>0.93190683210000003</v>
      </c>
      <c r="R107" s="245">
        <v>4.55909839E-2</v>
      </c>
      <c r="S107" s="245">
        <v>2.2502183800000002E-2</v>
      </c>
      <c r="T107" s="212" t="s">
        <v>340</v>
      </c>
    </row>
    <row r="108" spans="1:25" x14ac:dyDescent="0.25">
      <c r="A108" s="283">
        <v>44281</v>
      </c>
      <c r="B108" s="474">
        <v>9843</v>
      </c>
      <c r="C108" s="280">
        <v>0.90576922269999993</v>
      </c>
      <c r="D108" s="280">
        <v>6.8938733400000007E-2</v>
      </c>
      <c r="E108" s="280">
        <v>2.5292044000000003E-2</v>
      </c>
      <c r="F108" s="212" t="s">
        <v>340</v>
      </c>
      <c r="O108" s="282">
        <v>44281</v>
      </c>
      <c r="P108" s="371">
        <v>9530</v>
      </c>
      <c r="Q108" s="245">
        <v>0.90750470490000001</v>
      </c>
      <c r="R108" s="245">
        <v>6.7873258800000003E-2</v>
      </c>
      <c r="S108" s="245">
        <v>2.46220363E-2</v>
      </c>
      <c r="T108" s="212" t="s">
        <v>340</v>
      </c>
    </row>
    <row r="109" spans="1:25" x14ac:dyDescent="0.25">
      <c r="A109" s="283">
        <v>44284</v>
      </c>
      <c r="B109" s="474">
        <v>9183</v>
      </c>
      <c r="C109" s="280">
        <v>0.90234998649999998</v>
      </c>
      <c r="D109" s="280">
        <v>7.0133025500000001E-2</v>
      </c>
      <c r="E109" s="280">
        <v>2.7516987900000001E-2</v>
      </c>
      <c r="F109" s="212" t="s">
        <v>340</v>
      </c>
      <c r="O109" s="282">
        <v>44284</v>
      </c>
      <c r="P109" s="371">
        <v>8788</v>
      </c>
      <c r="Q109" s="245">
        <v>0.90575591099999997</v>
      </c>
      <c r="R109" s="245">
        <v>6.7897728599999999E-2</v>
      </c>
      <c r="S109" s="245">
        <v>2.63463603E-2</v>
      </c>
      <c r="T109" s="212" t="s">
        <v>340</v>
      </c>
    </row>
    <row r="110" spans="1:25" x14ac:dyDescent="0.25">
      <c r="A110" s="283">
        <v>44285</v>
      </c>
      <c r="B110" s="474">
        <v>9560</v>
      </c>
      <c r="C110" s="280">
        <v>0.91469070139999997</v>
      </c>
      <c r="D110" s="280">
        <v>5.6613375099999995E-2</v>
      </c>
      <c r="E110" s="280">
        <v>2.8695923499999998E-2</v>
      </c>
      <c r="F110" s="212" t="s">
        <v>340</v>
      </c>
      <c r="O110" s="282">
        <v>44285</v>
      </c>
      <c r="P110" s="371">
        <v>9140</v>
      </c>
      <c r="Q110" s="245">
        <v>0.91781270019999994</v>
      </c>
      <c r="R110" s="245">
        <v>5.4680980900000002E-2</v>
      </c>
      <c r="S110" s="245">
        <v>2.7506318800000002E-2</v>
      </c>
      <c r="T110" s="212" t="s">
        <v>340</v>
      </c>
    </row>
    <row r="111" spans="1:25" x14ac:dyDescent="0.25">
      <c r="A111" s="283">
        <v>44286</v>
      </c>
      <c r="B111" s="474">
        <v>10092</v>
      </c>
      <c r="C111" s="280">
        <v>0.9148463228</v>
      </c>
      <c r="D111" s="280">
        <v>5.4811492500000003E-2</v>
      </c>
      <c r="E111" s="280">
        <v>3.0342184800000001E-2</v>
      </c>
      <c r="F111" s="212" t="s">
        <v>340</v>
      </c>
      <c r="O111" s="282">
        <v>44286</v>
      </c>
      <c r="P111" s="371">
        <v>9608</v>
      </c>
      <c r="Q111" s="245">
        <v>0.91820638560000001</v>
      </c>
      <c r="R111" s="245">
        <v>5.2748720900000004E-2</v>
      </c>
      <c r="S111" s="245">
        <v>2.9044893499999995E-2</v>
      </c>
      <c r="T111" s="212" t="s">
        <v>340</v>
      </c>
    </row>
    <row r="112" spans="1:25" x14ac:dyDescent="0.25">
      <c r="A112" s="283">
        <v>44287</v>
      </c>
      <c r="B112" s="474">
        <v>10283</v>
      </c>
      <c r="C112" s="280">
        <v>0.89392885030000002</v>
      </c>
      <c r="D112" s="280">
        <v>7.5137015799999998E-2</v>
      </c>
      <c r="E112" s="280">
        <v>3.0934133799999999E-2</v>
      </c>
      <c r="F112" s="212" t="s">
        <v>340</v>
      </c>
      <c r="O112" s="282">
        <v>44287</v>
      </c>
      <c r="P112" s="371">
        <v>10284</v>
      </c>
      <c r="Q112" s="245">
        <v>0.89395646130000006</v>
      </c>
      <c r="R112" s="245">
        <v>7.5106466499999996E-2</v>
      </c>
      <c r="S112" s="245">
        <v>3.0937072200000002E-2</v>
      </c>
      <c r="T112" s="212" t="s">
        <v>340</v>
      </c>
    </row>
    <row r="113" spans="1:20" x14ac:dyDescent="0.25">
      <c r="B113" s="414" t="s">
        <v>341</v>
      </c>
      <c r="C113" s="414"/>
      <c r="D113" s="476"/>
      <c r="E113" s="476"/>
      <c r="F113" s="252"/>
      <c r="O113" s="414" t="s">
        <v>341</v>
      </c>
      <c r="P113" s="371"/>
      <c r="Q113" s="245"/>
      <c r="R113" s="245"/>
      <c r="S113" s="245"/>
      <c r="T113" s="212"/>
    </row>
    <row r="114" spans="1:20" x14ac:dyDescent="0.25">
      <c r="A114" s="475" t="s">
        <v>342</v>
      </c>
      <c r="B114" s="414" t="s">
        <v>343</v>
      </c>
      <c r="C114" s="212"/>
      <c r="O114" s="414" t="s">
        <v>343</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378</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382</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395</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394</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23"/>
  <sheetViews>
    <sheetView workbookViewId="0">
      <pane xSplit="1" ySplit="3" topLeftCell="B21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5" width="13.85546875" style="370" customWidth="1"/>
    <col min="6" max="6" width="13" style="370" customWidth="1"/>
    <col min="7" max="7" width="15.140625" style="370" customWidth="1"/>
    <col min="8"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356</v>
      </c>
    </row>
    <row r="5" spans="1:14" x14ac:dyDescent="0.25">
      <c r="A5" s="25">
        <v>44208</v>
      </c>
      <c r="B5" s="55">
        <v>175942</v>
      </c>
      <c r="C5" s="55">
        <v>2857</v>
      </c>
      <c r="E5" s="58" t="s">
        <v>355</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350</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383</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405</v>
      </c>
    </row>
    <row r="160" spans="1:5" x14ac:dyDescent="0.25">
      <c r="A160" s="25">
        <v>44363</v>
      </c>
      <c r="B160" s="59">
        <v>3551739</v>
      </c>
      <c r="C160" s="59">
        <v>2493358</v>
      </c>
      <c r="E160" s="459" t="s">
        <v>408</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8.75" x14ac:dyDescent="0.3">
      <c r="A219" s="25">
        <v>44422</v>
      </c>
      <c r="B219" s="59">
        <v>4050011</v>
      </c>
      <c r="C219" s="59">
        <v>3431062</v>
      </c>
      <c r="D219" s="583"/>
      <c r="E219" s="584"/>
      <c r="F219" s="584"/>
      <c r="G219" s="583"/>
      <c r="H219" s="583"/>
    </row>
    <row r="220" spans="1:8" x14ac:dyDescent="0.25">
      <c r="A220" s="25">
        <v>44423</v>
      </c>
      <c r="B220" s="59">
        <v>4054842</v>
      </c>
      <c r="C220" s="59">
        <v>3449901</v>
      </c>
      <c r="D220" s="583"/>
      <c r="E220" s="583"/>
      <c r="F220" s="583"/>
      <c r="G220" s="583"/>
      <c r="H220" s="583"/>
    </row>
    <row r="221" spans="1:8" x14ac:dyDescent="0.25">
      <c r="A221" s="25">
        <v>44424</v>
      </c>
      <c r="B221" s="59">
        <v>4058482</v>
      </c>
      <c r="C221" s="59">
        <v>3467817</v>
      </c>
      <c r="D221" s="583"/>
      <c r="E221" s="583"/>
      <c r="F221" s="583"/>
      <c r="G221" s="583"/>
      <c r="H221" s="583"/>
    </row>
    <row r="222" spans="1:8" x14ac:dyDescent="0.25">
      <c r="B222" s="338"/>
      <c r="C222" s="338"/>
      <c r="D222" s="583"/>
      <c r="E222" s="585"/>
      <c r="F222" s="585"/>
      <c r="G222" s="585"/>
      <c r="H222" s="583"/>
    </row>
    <row r="223" spans="1:8" x14ac:dyDescent="0.25">
      <c r="B223" s="338"/>
      <c r="C223" s="338"/>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9"/>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376</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397</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441</v>
      </c>
    </row>
    <row r="28" spans="1:5" x14ac:dyDescent="0.25">
      <c r="A28" s="25">
        <v>44410</v>
      </c>
      <c r="B28" s="55">
        <v>7952530</v>
      </c>
      <c r="C28" s="55">
        <v>7170900</v>
      </c>
    </row>
    <row r="29" spans="1:5" x14ac:dyDescent="0.25">
      <c r="A29" s="25">
        <v>44417</v>
      </c>
      <c r="B29" s="55">
        <v>7952530</v>
      </c>
      <c r="C29" s="55">
        <v>7317690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11" t="s">
        <v>278</v>
      </c>
      <c r="B15" s="611"/>
      <c r="C15" s="611"/>
      <c r="D15" s="612"/>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11" t="s">
        <v>375</v>
      </c>
      <c r="B27" s="611"/>
      <c r="C27" s="611"/>
      <c r="D27" s="612"/>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3" t="s">
        <v>281</v>
      </c>
      <c r="B48" s="611"/>
      <c r="C48" s="611"/>
      <c r="D48" s="612"/>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11" t="s">
        <v>375</v>
      </c>
      <c r="B60" s="611"/>
      <c r="C60" s="611"/>
      <c r="D60" s="612"/>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8" t="s">
        <v>0</v>
      </c>
      <c r="B3" s="614" t="s">
        <v>4</v>
      </c>
      <c r="C3" s="615"/>
      <c r="D3" s="616"/>
      <c r="E3" s="617" t="s">
        <v>7</v>
      </c>
      <c r="F3" s="617"/>
      <c r="G3" s="617"/>
    </row>
    <row r="4" spans="1:19" x14ac:dyDescent="0.25">
      <c r="A4" s="619"/>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20" t="s">
        <v>166</v>
      </c>
      <c r="F33" s="620"/>
      <c r="G33" s="620"/>
      <c r="H33" s="620"/>
      <c r="I33" s="620"/>
      <c r="J33" s="620"/>
      <c r="K33" s="620"/>
      <c r="L33" s="620"/>
      <c r="M33" s="620"/>
      <c r="N33" s="620"/>
      <c r="O33" s="620"/>
      <c r="P33" s="620"/>
      <c r="Q33" s="620"/>
      <c r="R33" s="620"/>
      <c r="S33" s="620"/>
      <c r="T33" s="620"/>
      <c r="U33" s="620"/>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21" t="s">
        <v>5</v>
      </c>
      <c r="E31" s="621"/>
      <c r="F31" s="621"/>
      <c r="G31" s="621"/>
      <c r="H31" s="621"/>
      <c r="I31" s="621"/>
      <c r="J31" s="621"/>
      <c r="K31" s="621"/>
      <c r="L31" s="621"/>
      <c r="M31" s="621"/>
      <c r="N31" s="621"/>
    </row>
    <row r="32" spans="1:14" x14ac:dyDescent="0.25">
      <c r="A32" s="349">
        <v>43938</v>
      </c>
      <c r="B32" s="286">
        <v>184</v>
      </c>
      <c r="D32" s="621"/>
      <c r="E32" s="621"/>
      <c r="F32" s="621"/>
      <c r="G32" s="621"/>
      <c r="H32" s="621"/>
      <c r="I32" s="621"/>
      <c r="J32" s="621"/>
      <c r="K32" s="621"/>
      <c r="L32" s="621"/>
      <c r="M32" s="621"/>
      <c r="N32" s="621"/>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21" t="s">
        <v>78</v>
      </c>
      <c r="E34" s="621"/>
      <c r="F34" s="621"/>
      <c r="G34" s="621"/>
      <c r="H34" s="621"/>
      <c r="I34" s="621"/>
      <c r="J34" s="621"/>
      <c r="K34" s="621"/>
      <c r="L34" s="621"/>
      <c r="M34" s="621"/>
      <c r="N34" s="621"/>
    </row>
    <row r="35" spans="1:14" x14ac:dyDescent="0.25">
      <c r="A35" s="349">
        <v>43941</v>
      </c>
      <c r="B35" s="286">
        <v>167</v>
      </c>
      <c r="D35" s="621"/>
      <c r="E35" s="621"/>
      <c r="F35" s="621"/>
      <c r="G35" s="621"/>
      <c r="H35" s="621"/>
      <c r="I35" s="621"/>
      <c r="J35" s="621"/>
      <c r="K35" s="621"/>
      <c r="L35" s="621"/>
      <c r="M35" s="621"/>
      <c r="N35" s="621"/>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22" t="s">
        <v>111</v>
      </c>
      <c r="E37" s="622"/>
      <c r="F37" s="622"/>
      <c r="G37" s="622"/>
      <c r="H37" s="622"/>
      <c r="I37" s="622"/>
      <c r="J37" s="622"/>
      <c r="K37" s="622"/>
      <c r="L37" s="622"/>
      <c r="M37" s="622"/>
      <c r="N37" s="622"/>
    </row>
    <row r="38" spans="1:14" x14ac:dyDescent="0.25">
      <c r="A38" s="349">
        <v>43944</v>
      </c>
      <c r="B38" s="286">
        <v>136</v>
      </c>
      <c r="D38" s="622"/>
      <c r="E38" s="622"/>
      <c r="F38" s="622"/>
      <c r="G38" s="622"/>
      <c r="H38" s="622"/>
      <c r="I38" s="622"/>
      <c r="J38" s="622"/>
      <c r="K38" s="622"/>
      <c r="L38" s="622"/>
      <c r="M38" s="622"/>
      <c r="N38" s="622"/>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43"/>
  <sheetViews>
    <sheetView zoomScaleNormal="100" workbookViewId="0">
      <pane xSplit="1" ySplit="3" topLeftCell="B33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row r="337" spans="1:4" x14ac:dyDescent="0.25">
      <c r="A337" s="119">
        <v>44418</v>
      </c>
      <c r="B337" s="423">
        <v>40</v>
      </c>
      <c r="C337" s="423">
        <v>352</v>
      </c>
      <c r="D337" s="423">
        <v>6</v>
      </c>
    </row>
    <row r="338" spans="1:4" x14ac:dyDescent="0.25">
      <c r="A338" s="119">
        <v>44419</v>
      </c>
      <c r="B338" s="423">
        <v>42</v>
      </c>
      <c r="C338" s="423">
        <v>356</v>
      </c>
      <c r="D338" s="423">
        <v>6</v>
      </c>
    </row>
    <row r="339" spans="1:4" x14ac:dyDescent="0.25">
      <c r="A339" s="119">
        <v>44420</v>
      </c>
      <c r="B339" s="423">
        <v>42</v>
      </c>
      <c r="C339" s="423">
        <v>356</v>
      </c>
      <c r="D339" s="423">
        <v>8</v>
      </c>
    </row>
    <row r="340" spans="1:4" x14ac:dyDescent="0.25">
      <c r="A340" s="119">
        <v>44421</v>
      </c>
      <c r="B340" s="423">
        <v>41</v>
      </c>
      <c r="C340" s="423">
        <v>353</v>
      </c>
      <c r="D340" s="423">
        <v>9</v>
      </c>
    </row>
    <row r="341" spans="1:4" x14ac:dyDescent="0.25">
      <c r="A341" s="119">
        <v>44422</v>
      </c>
      <c r="B341" s="423">
        <v>39</v>
      </c>
      <c r="C341" s="423">
        <v>337</v>
      </c>
      <c r="D341" s="423">
        <v>9</v>
      </c>
    </row>
    <row r="342" spans="1:4" x14ac:dyDescent="0.25">
      <c r="A342" s="119">
        <v>44423</v>
      </c>
      <c r="B342" s="423">
        <v>40</v>
      </c>
      <c r="C342" s="423">
        <v>331</v>
      </c>
      <c r="D342" s="423">
        <v>8</v>
      </c>
    </row>
    <row r="343" spans="1:4" x14ac:dyDescent="0.25">
      <c r="A343" s="119">
        <v>44424</v>
      </c>
      <c r="B343" s="423">
        <v>39</v>
      </c>
      <c r="C343" s="423">
        <v>337</v>
      </c>
      <c r="D343" s="423">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3" t="s">
        <v>112</v>
      </c>
      <c r="C2" s="624"/>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7" t="s">
        <v>118</v>
      </c>
      <c r="F33" s="628">
        <v>2</v>
      </c>
      <c r="G33" s="218"/>
    </row>
    <row r="34" spans="1:7" x14ac:dyDescent="0.25">
      <c r="A34" s="235">
        <v>44040</v>
      </c>
      <c r="B34" s="237" t="s">
        <v>48</v>
      </c>
      <c r="C34" s="238" t="s">
        <v>48</v>
      </c>
      <c r="D34" s="221"/>
      <c r="E34" s="625"/>
      <c r="F34" s="629"/>
      <c r="G34" s="218"/>
    </row>
    <row r="35" spans="1:7" x14ac:dyDescent="0.25">
      <c r="A35" s="235">
        <v>44041</v>
      </c>
      <c r="B35" s="222">
        <v>66</v>
      </c>
      <c r="C35" s="241">
        <v>0.06</v>
      </c>
      <c r="D35" s="242"/>
      <c r="E35" s="625"/>
      <c r="F35" s="629"/>
      <c r="G35" s="218"/>
    </row>
    <row r="36" spans="1:7" x14ac:dyDescent="0.25">
      <c r="A36" s="235">
        <v>44042</v>
      </c>
      <c r="B36" s="237" t="s">
        <v>48</v>
      </c>
      <c r="C36" s="238" t="s">
        <v>48</v>
      </c>
      <c r="D36" s="242"/>
      <c r="E36" s="625"/>
      <c r="F36" s="629"/>
      <c r="G36" s="218"/>
    </row>
    <row r="37" spans="1:7" x14ac:dyDescent="0.25">
      <c r="A37" s="235">
        <v>44043</v>
      </c>
      <c r="B37" s="237" t="s">
        <v>48</v>
      </c>
      <c r="C37" s="238" t="s">
        <v>48</v>
      </c>
      <c r="D37" s="242"/>
      <c r="E37" s="625"/>
      <c r="F37" s="629"/>
      <c r="G37" s="218"/>
    </row>
    <row r="38" spans="1:7" x14ac:dyDescent="0.25">
      <c r="A38" s="235">
        <v>44044</v>
      </c>
      <c r="B38" s="237" t="s">
        <v>48</v>
      </c>
      <c r="C38" s="238" t="s">
        <v>48</v>
      </c>
      <c r="D38" s="242"/>
      <c r="E38" s="625"/>
      <c r="F38" s="629"/>
      <c r="G38" s="218"/>
    </row>
    <row r="39" spans="1:7" x14ac:dyDescent="0.25">
      <c r="A39" s="235">
        <v>44045</v>
      </c>
      <c r="B39" s="237" t="s">
        <v>48</v>
      </c>
      <c r="C39" s="238" t="s">
        <v>48</v>
      </c>
      <c r="D39" s="242"/>
      <c r="E39" s="626"/>
      <c r="F39" s="630"/>
      <c r="G39" s="218"/>
    </row>
    <row r="40" spans="1:7" x14ac:dyDescent="0.25">
      <c r="A40" s="235">
        <v>44046</v>
      </c>
      <c r="B40" s="237" t="s">
        <v>48</v>
      </c>
      <c r="C40" s="238" t="s">
        <v>48</v>
      </c>
      <c r="D40" s="242"/>
      <c r="E40" s="625" t="s">
        <v>117</v>
      </c>
      <c r="F40" s="631">
        <v>0</v>
      </c>
      <c r="G40" s="218"/>
    </row>
    <row r="41" spans="1:7" x14ac:dyDescent="0.25">
      <c r="A41" s="235">
        <v>44047</v>
      </c>
      <c r="B41" s="237" t="s">
        <v>48</v>
      </c>
      <c r="C41" s="238" t="s">
        <v>48</v>
      </c>
      <c r="D41" s="242"/>
      <c r="E41" s="625"/>
      <c r="F41" s="632"/>
      <c r="G41" s="218"/>
    </row>
    <row r="42" spans="1:7" x14ac:dyDescent="0.25">
      <c r="A42" s="235">
        <v>44048</v>
      </c>
      <c r="B42" s="222">
        <v>60</v>
      </c>
      <c r="C42" s="241">
        <v>0.06</v>
      </c>
      <c r="D42" s="242"/>
      <c r="E42" s="625"/>
      <c r="F42" s="632"/>
      <c r="G42" s="218"/>
    </row>
    <row r="43" spans="1:7" x14ac:dyDescent="0.25">
      <c r="A43" s="235">
        <v>44049</v>
      </c>
      <c r="B43" s="237" t="s">
        <v>48</v>
      </c>
      <c r="C43" s="238" t="s">
        <v>48</v>
      </c>
      <c r="E43" s="625"/>
      <c r="F43" s="632"/>
    </row>
    <row r="44" spans="1:7" x14ac:dyDescent="0.25">
      <c r="A44" s="235">
        <v>44050</v>
      </c>
      <c r="B44" s="237" t="s">
        <v>48</v>
      </c>
      <c r="C44" s="238" t="s">
        <v>48</v>
      </c>
      <c r="E44" s="625"/>
      <c r="F44" s="632"/>
    </row>
    <row r="45" spans="1:7" x14ac:dyDescent="0.25">
      <c r="A45" s="235">
        <v>44051</v>
      </c>
      <c r="B45" s="237" t="s">
        <v>48</v>
      </c>
      <c r="C45" s="238" t="s">
        <v>48</v>
      </c>
      <c r="E45" s="625"/>
      <c r="F45" s="632"/>
    </row>
    <row r="46" spans="1:7" x14ac:dyDescent="0.25">
      <c r="A46" s="235">
        <v>44052</v>
      </c>
      <c r="B46" s="237" t="s">
        <v>48</v>
      </c>
      <c r="C46" s="238" t="s">
        <v>48</v>
      </c>
      <c r="E46" s="626"/>
      <c r="F46" s="633"/>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4" t="s">
        <v>77</v>
      </c>
      <c r="G4" s="635"/>
      <c r="H4" s="635"/>
      <c r="I4" s="636"/>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7" t="s">
        <v>113</v>
      </c>
      <c r="G84" s="638"/>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9" t="s">
        <v>113</v>
      </c>
      <c r="C109" s="640"/>
      <c r="D109" s="641"/>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344</v>
      </c>
      <c r="B52" s="431"/>
      <c r="C52" s="447"/>
      <c r="D52" s="431"/>
      <c r="E52" s="431"/>
      <c r="O52" s="446" t="s">
        <v>345</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352</v>
      </c>
      <c r="AJ1" s="488" t="s">
        <v>29</v>
      </c>
    </row>
    <row r="3" spans="1:36" ht="39" customHeight="1" x14ac:dyDescent="0.25">
      <c r="A3" s="642" t="s">
        <v>0</v>
      </c>
      <c r="B3" s="644" t="s">
        <v>293</v>
      </c>
      <c r="C3" s="645"/>
      <c r="D3" s="645"/>
      <c r="E3" s="645"/>
      <c r="F3" s="646"/>
      <c r="G3" s="647" t="s">
        <v>294</v>
      </c>
      <c r="H3" s="648"/>
      <c r="I3" s="648"/>
      <c r="J3" s="648"/>
      <c r="K3" s="649"/>
      <c r="L3" s="650" t="s">
        <v>295</v>
      </c>
      <c r="M3" s="651"/>
      <c r="N3" s="652"/>
      <c r="O3" s="650" t="s">
        <v>296</v>
      </c>
      <c r="P3" s="651"/>
      <c r="Q3" s="652"/>
      <c r="R3" s="650" t="s">
        <v>297</v>
      </c>
      <c r="S3" s="651"/>
      <c r="T3" s="652"/>
      <c r="U3" s="650" t="s">
        <v>298</v>
      </c>
      <c r="V3" s="651"/>
      <c r="W3" s="652"/>
      <c r="X3" s="650" t="s">
        <v>299</v>
      </c>
      <c r="Y3" s="651"/>
      <c r="Z3" s="652"/>
      <c r="AA3" s="489"/>
      <c r="AB3" s="644" t="s">
        <v>292</v>
      </c>
      <c r="AC3" s="645"/>
      <c r="AD3" s="645"/>
      <c r="AE3" s="645"/>
      <c r="AF3" s="646"/>
      <c r="AG3" s="489"/>
      <c r="AH3" s="489"/>
    </row>
    <row r="4" spans="1:36" ht="78.75" customHeight="1" x14ac:dyDescent="0.25">
      <c r="A4" s="643"/>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353</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42" t="s">
        <v>0</v>
      </c>
      <c r="B3" s="650" t="s">
        <v>261</v>
      </c>
      <c r="C3" s="651"/>
      <c r="D3" s="652"/>
      <c r="E3" s="650" t="s">
        <v>262</v>
      </c>
      <c r="F3" s="651"/>
      <c r="G3" s="652"/>
      <c r="H3" s="650" t="s">
        <v>263</v>
      </c>
      <c r="I3" s="651"/>
      <c r="J3" s="652"/>
      <c r="K3" s="650" t="s">
        <v>264</v>
      </c>
      <c r="L3" s="651"/>
      <c r="M3" s="652"/>
    </row>
    <row r="4" spans="1:15" s="485" customFormat="1" ht="78.75" customHeight="1" x14ac:dyDescent="0.25">
      <c r="A4" s="642"/>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85"/>
  <sheetViews>
    <sheetView showGridLines="0" zoomScaleNormal="100" workbookViewId="0">
      <pane xSplit="2" ySplit="3" topLeftCell="C47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44419</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7"/>
  <sheetViews>
    <sheetView showGridLines="0" zoomScale="85" zoomScaleNormal="85" workbookViewId="0">
      <pane xSplit="1" ySplit="4" topLeftCell="B523"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605" t="s">
        <v>110</v>
      </c>
      <c r="L1" s="606"/>
      <c r="M1" s="606"/>
      <c r="N1" s="606"/>
      <c r="O1" s="606"/>
      <c r="P1" s="606"/>
      <c r="W1" s="567" t="s">
        <v>29</v>
      </c>
    </row>
    <row r="2" spans="1:27" x14ac:dyDescent="0.2">
      <c r="A2" s="2"/>
      <c r="I2" s="595" t="s">
        <v>181</v>
      </c>
      <c r="J2" s="596"/>
      <c r="Q2" s="368"/>
      <c r="R2" s="368"/>
    </row>
    <row r="3" spans="1:27" ht="48.75" customHeight="1" x14ac:dyDescent="0.2">
      <c r="A3" s="599" t="s">
        <v>30</v>
      </c>
      <c r="B3" s="601" t="s">
        <v>179</v>
      </c>
      <c r="C3" s="602"/>
      <c r="D3" s="602"/>
      <c r="E3" s="99" t="s">
        <v>178</v>
      </c>
      <c r="F3" s="608" t="s">
        <v>193</v>
      </c>
      <c r="G3" s="603" t="s">
        <v>180</v>
      </c>
      <c r="H3" s="603"/>
      <c r="I3" s="595"/>
      <c r="J3" s="596"/>
      <c r="K3" s="597" t="s">
        <v>182</v>
      </c>
      <c r="L3" s="609" t="s">
        <v>194</v>
      </c>
      <c r="M3" s="604" t="s">
        <v>195</v>
      </c>
      <c r="N3" s="594" t="s">
        <v>183</v>
      </c>
      <c r="O3" s="597" t="s">
        <v>177</v>
      </c>
      <c r="P3" s="607" t="s">
        <v>185</v>
      </c>
      <c r="Q3" s="604" t="s">
        <v>196</v>
      </c>
      <c r="R3" s="604" t="s">
        <v>197</v>
      </c>
      <c r="S3" s="594" t="s">
        <v>176</v>
      </c>
    </row>
    <row r="4" spans="1:27" ht="30.6" customHeight="1" x14ac:dyDescent="0.2">
      <c r="A4" s="600"/>
      <c r="B4" s="23" t="s">
        <v>18</v>
      </c>
      <c r="C4" s="24" t="s">
        <v>17</v>
      </c>
      <c r="D4" s="28" t="s">
        <v>3</v>
      </c>
      <c r="E4" s="94" t="s">
        <v>63</v>
      </c>
      <c r="F4" s="608"/>
      <c r="G4" s="93" t="s">
        <v>63</v>
      </c>
      <c r="H4" s="93" t="s">
        <v>64</v>
      </c>
      <c r="I4" s="77" t="s">
        <v>63</v>
      </c>
      <c r="J4" s="139" t="s">
        <v>64</v>
      </c>
      <c r="K4" s="597"/>
      <c r="L4" s="609"/>
      <c r="M4" s="604"/>
      <c r="N4" s="594"/>
      <c r="O4" s="597"/>
      <c r="P4" s="607"/>
      <c r="Q4" s="604"/>
      <c r="R4" s="604"/>
      <c r="S4" s="594"/>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432</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433</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1" t="s">
        <v>437</v>
      </c>
      <c r="V64" s="591"/>
      <c r="W64" s="591"/>
      <c r="X64" s="591"/>
      <c r="Y64" s="591"/>
      <c r="Z64" s="591"/>
      <c r="AA64" s="591"/>
      <c r="AB64" s="591"/>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1"/>
      <c r="V65" s="591"/>
      <c r="W65" s="591"/>
      <c r="X65" s="591"/>
      <c r="Y65" s="591"/>
      <c r="Z65" s="591"/>
      <c r="AA65" s="591"/>
      <c r="AB65" s="591"/>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1"/>
      <c r="V66" s="591"/>
      <c r="W66" s="591"/>
      <c r="X66" s="591"/>
      <c r="Y66" s="591"/>
      <c r="Z66" s="591"/>
      <c r="AA66" s="591"/>
      <c r="AB66" s="591"/>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434</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436</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435</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6" t="s">
        <v>429</v>
      </c>
      <c r="V235" s="586"/>
      <c r="W235" s="586"/>
      <c r="X235" s="586"/>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6"/>
      <c r="V236" s="586"/>
      <c r="W236" s="586"/>
      <c r="X236" s="586"/>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6"/>
      <c r="V237" s="586"/>
      <c r="W237" s="586"/>
      <c r="X237" s="586"/>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438</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7" t="s">
        <v>430</v>
      </c>
      <c r="V278" s="587"/>
      <c r="W278" s="587"/>
      <c r="X278" s="587"/>
      <c r="Y278" s="587"/>
      <c r="Z278" s="587"/>
      <c r="AA278" s="587"/>
      <c r="AB278" s="587"/>
      <c r="AC278" s="587"/>
      <c r="AD278" s="587"/>
      <c r="AE278" s="587"/>
      <c r="AF278" s="587"/>
      <c r="AG278" s="587"/>
      <c r="AH278" s="587"/>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7"/>
      <c r="V279" s="587"/>
      <c r="W279" s="587"/>
      <c r="X279" s="587"/>
      <c r="Y279" s="587"/>
      <c r="Z279" s="587"/>
      <c r="AA279" s="587"/>
      <c r="AB279" s="587"/>
      <c r="AC279" s="587"/>
      <c r="AD279" s="587"/>
      <c r="AE279" s="587"/>
      <c r="AF279" s="587"/>
      <c r="AG279" s="587"/>
      <c r="AH279" s="587"/>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7"/>
      <c r="V280" s="587"/>
      <c r="W280" s="587"/>
      <c r="X280" s="587"/>
      <c r="Y280" s="587"/>
      <c r="Z280" s="587"/>
      <c r="AA280" s="587"/>
      <c r="AB280" s="587"/>
      <c r="AC280" s="587"/>
      <c r="AD280" s="587"/>
      <c r="AE280" s="587"/>
      <c r="AF280" s="587"/>
      <c r="AG280" s="587"/>
      <c r="AH280" s="587"/>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351</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354</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377</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381</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386</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387</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390</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391</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399</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400</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403</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404</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404</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409</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412</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8" t="s">
        <v>431</v>
      </c>
      <c r="V486" s="588"/>
      <c r="W486" s="588"/>
      <c r="X486" s="588"/>
      <c r="Y486" s="588"/>
      <c r="Z486" s="588"/>
      <c r="AA486" s="588"/>
      <c r="AB486" s="588"/>
      <c r="AC486" s="588"/>
      <c r="AD486" s="588"/>
      <c r="AE486" s="588"/>
      <c r="AF486" s="588"/>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8"/>
      <c r="V487" s="588"/>
      <c r="W487" s="588"/>
      <c r="X487" s="588"/>
      <c r="Y487" s="588"/>
      <c r="Z487" s="588"/>
      <c r="AA487" s="588"/>
      <c r="AB487" s="588"/>
      <c r="AC487" s="588"/>
      <c r="AD487" s="588"/>
      <c r="AE487" s="588"/>
      <c r="AF487" s="588"/>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413</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418</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421</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428</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92" t="s">
        <v>443</v>
      </c>
      <c r="V518" s="592"/>
      <c r="W518" s="592"/>
      <c r="X518" s="592"/>
      <c r="Y518" s="592"/>
      <c r="Z518" s="592"/>
      <c r="AA518" s="592"/>
      <c r="AB518" s="592"/>
      <c r="AC518" s="592"/>
      <c r="AD518" s="589" t="s">
        <v>444</v>
      </c>
      <c r="AE518" s="589"/>
      <c r="AF518" s="589"/>
      <c r="AG518" s="589"/>
      <c r="AH518" s="589"/>
      <c r="AI518" s="589"/>
      <c r="AJ518" s="589"/>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3"/>
      <c r="V519" s="593"/>
      <c r="W519" s="593"/>
      <c r="X519" s="593"/>
      <c r="Y519" s="593"/>
      <c r="Z519" s="593"/>
      <c r="AA519" s="593"/>
      <c r="AB519" s="593"/>
      <c r="AC519" s="593"/>
      <c r="AD519" s="590"/>
      <c r="AE519" s="590"/>
      <c r="AF519" s="590"/>
      <c r="AG519" s="590"/>
      <c r="AH519" s="590"/>
      <c r="AI519" s="590"/>
      <c r="AJ519" s="590"/>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3"/>
      <c r="V520" s="593"/>
      <c r="W520" s="593"/>
      <c r="X520" s="593"/>
      <c r="Y520" s="593"/>
      <c r="Z520" s="593"/>
      <c r="AA520" s="593"/>
      <c r="AB520" s="593"/>
      <c r="AC520" s="593"/>
      <c r="AD520" s="590"/>
      <c r="AE520" s="590"/>
      <c r="AF520" s="590"/>
      <c r="AG520" s="590"/>
      <c r="AH520" s="590"/>
      <c r="AI520" s="590"/>
      <c r="AJ520" s="590"/>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3"/>
      <c r="V521" s="593"/>
      <c r="W521" s="593"/>
      <c r="X521" s="593"/>
      <c r="Y521" s="593"/>
      <c r="Z521" s="593"/>
      <c r="AA521" s="593"/>
      <c r="AB521" s="593"/>
      <c r="AC521" s="593"/>
      <c r="AD521" s="590"/>
      <c r="AE521" s="590"/>
      <c r="AF521" s="590"/>
      <c r="AG521" s="590"/>
      <c r="AH521" s="590"/>
      <c r="AI521" s="590"/>
      <c r="AJ521" s="590"/>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3"/>
      <c r="V522" s="593"/>
      <c r="W522" s="593"/>
      <c r="X522" s="593"/>
      <c r="Y522" s="593"/>
      <c r="Z522" s="593"/>
      <c r="AA522" s="593"/>
      <c r="AB522" s="593"/>
      <c r="AC522" s="593"/>
      <c r="AD522" s="590"/>
      <c r="AE522" s="590"/>
      <c r="AF522" s="590"/>
      <c r="AG522" s="590"/>
      <c r="AH522" s="590"/>
      <c r="AI522" s="590"/>
      <c r="AJ522" s="590"/>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3"/>
      <c r="V523" s="593"/>
      <c r="W523" s="593"/>
      <c r="X523" s="593"/>
      <c r="Y523" s="593"/>
      <c r="Z523" s="593"/>
      <c r="AA523" s="593"/>
      <c r="AB523" s="593"/>
      <c r="AC523" s="593"/>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3"/>
      <c r="V524" s="593"/>
      <c r="W524" s="593"/>
      <c r="X524" s="593"/>
      <c r="Y524" s="593"/>
      <c r="Z524" s="593"/>
      <c r="AA524" s="593"/>
      <c r="AB524" s="593"/>
      <c r="AC524" s="593"/>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2">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2">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2">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row r="534" spans="1:19" x14ac:dyDescent="0.2">
      <c r="A534" s="543">
        <v>44421</v>
      </c>
      <c r="B534" s="44">
        <v>2200440</v>
      </c>
      <c r="C534" s="44">
        <v>360983</v>
      </c>
      <c r="D534" s="105">
        <v>2561423</v>
      </c>
      <c r="E534" s="44">
        <v>1542</v>
      </c>
      <c r="F534" s="546">
        <v>0.22</v>
      </c>
      <c r="G534" s="544">
        <v>13501</v>
      </c>
      <c r="H534" s="105">
        <v>3882366</v>
      </c>
      <c r="I534" s="74">
        <v>12080</v>
      </c>
      <c r="J534" s="72">
        <v>4458974</v>
      </c>
      <c r="K534" s="378">
        <v>25581</v>
      </c>
      <c r="L534" s="366">
        <v>1683</v>
      </c>
      <c r="M534" s="433">
        <v>6.6000000000000003E-2</v>
      </c>
      <c r="N534" s="86">
        <f t="shared" ref="N534" si="1738">D534-D527</f>
        <v>40251</v>
      </c>
      <c r="O534" s="86">
        <f t="shared" ref="O534" si="1739">SUM(E528:E534)</f>
        <v>9074</v>
      </c>
      <c r="P534" s="140">
        <f t="shared" ref="P534" si="1740">SUM(K528:K534)</f>
        <v>165147</v>
      </c>
      <c r="Q534" s="140">
        <f t="shared" ref="Q534" si="1741">SUM(L528:L534)</f>
        <v>9907</v>
      </c>
      <c r="R534" s="369">
        <f t="shared" ref="R534" si="1742">Q534/P534</f>
        <v>5.9988979515219774E-2</v>
      </c>
      <c r="S534" s="72">
        <f t="shared" ref="S534" si="1743">P534/5466</f>
        <v>30.213501646542262</v>
      </c>
    </row>
    <row r="535" spans="1:19" x14ac:dyDescent="0.2">
      <c r="A535" s="543">
        <v>44422</v>
      </c>
      <c r="B535" s="44">
        <v>2205481</v>
      </c>
      <c r="C535" s="44">
        <v>362364</v>
      </c>
      <c r="D535" s="105">
        <v>2567845</v>
      </c>
      <c r="E535" s="44">
        <v>1383</v>
      </c>
      <c r="F535" s="546">
        <v>0.192</v>
      </c>
      <c r="G535" s="544">
        <v>12599</v>
      </c>
      <c r="H535" s="105">
        <v>3894965</v>
      </c>
      <c r="I535" s="74">
        <v>14344</v>
      </c>
      <c r="J535" s="72">
        <v>4473318</v>
      </c>
      <c r="K535" s="378">
        <v>26943</v>
      </c>
      <c r="L535" s="366">
        <v>1516</v>
      </c>
      <c r="M535" s="433">
        <v>5.6000000000000001E-2</v>
      </c>
      <c r="N535" s="86">
        <f t="shared" ref="N535" si="1744">D535-D528</f>
        <v>40900</v>
      </c>
      <c r="O535" s="86">
        <f t="shared" ref="O535" si="1745">SUM(E529:E535)</f>
        <v>9071</v>
      </c>
      <c r="P535" s="140">
        <f t="shared" ref="P535" si="1746">SUM(K529:K535)</f>
        <v>168065</v>
      </c>
      <c r="Q535" s="140">
        <f t="shared" ref="Q535" si="1747">SUM(L529:L535)</f>
        <v>9899</v>
      </c>
      <c r="R535" s="369">
        <f t="shared" ref="R535" si="1748">Q535/P535</f>
        <v>5.8899830422753104E-2</v>
      </c>
      <c r="S535" s="72">
        <f t="shared" ref="S535" si="1749">P535/5466</f>
        <v>30.747347237467984</v>
      </c>
    </row>
    <row r="536" spans="1:19" x14ac:dyDescent="0.2">
      <c r="A536" s="543">
        <v>44423</v>
      </c>
      <c r="B536" s="44">
        <v>2210052</v>
      </c>
      <c r="C536" s="44">
        <v>363860</v>
      </c>
      <c r="D536" s="105">
        <v>2573912</v>
      </c>
      <c r="E536" s="44">
        <v>1498</v>
      </c>
      <c r="F536" s="546">
        <v>0.216</v>
      </c>
      <c r="G536" s="544">
        <v>8505</v>
      </c>
      <c r="H536" s="105">
        <v>3903469</v>
      </c>
      <c r="I536" s="74">
        <v>13721</v>
      </c>
      <c r="J536" s="72">
        <v>4487039</v>
      </c>
      <c r="K536" s="378">
        <v>22226</v>
      </c>
      <c r="L536" s="366">
        <v>1645</v>
      </c>
      <c r="M536" s="433">
        <v>7.3999999999999996E-2</v>
      </c>
      <c r="N536" s="86">
        <f>D536-D529</f>
        <v>41730</v>
      </c>
      <c r="O536" s="86">
        <f>SUM(E530:E536)</f>
        <v>9329</v>
      </c>
      <c r="P536" s="140">
        <f>SUM(K530:K536)</f>
        <v>167673</v>
      </c>
      <c r="Q536" s="140">
        <f>SUM(L530:L536)</f>
        <v>10194</v>
      </c>
      <c r="R536" s="369">
        <f>Q536/P536</f>
        <v>6.0796908267878549E-2</v>
      </c>
      <c r="S536" s="72">
        <f t="shared" ref="S536:S537" si="1750">P536/5466</f>
        <v>30.675631174533478</v>
      </c>
    </row>
    <row r="537" spans="1:19" x14ac:dyDescent="0.2">
      <c r="A537" s="543">
        <v>44424</v>
      </c>
      <c r="B537" s="44">
        <v>2213606</v>
      </c>
      <c r="C537" s="44">
        <v>365427</v>
      </c>
      <c r="D537" s="105">
        <v>2579033</v>
      </c>
      <c r="E537" s="44">
        <v>1567</v>
      </c>
      <c r="F537" s="546">
        <v>0.26100000000000001</v>
      </c>
      <c r="G537" s="544">
        <v>5588</v>
      </c>
      <c r="H537" s="105">
        <v>3909057</v>
      </c>
      <c r="I537" s="74">
        <v>11766</v>
      </c>
      <c r="J537" s="72">
        <v>4498805</v>
      </c>
      <c r="K537" s="378">
        <v>17354</v>
      </c>
      <c r="L537" s="366">
        <v>1668</v>
      </c>
      <c r="M537" s="433">
        <v>9.6000000000000002E-2</v>
      </c>
      <c r="N537" s="86">
        <f t="shared" ref="N537" si="1751">D537-D530</f>
        <v>42962</v>
      </c>
      <c r="O537" s="86">
        <f t="shared" ref="O537" si="1752">SUM(E531:E537)</f>
        <v>10045</v>
      </c>
      <c r="P537" s="140">
        <f t="shared" ref="P537" si="1753">SUM(K531:K537)</f>
        <v>170988</v>
      </c>
      <c r="Q537" s="140">
        <f t="shared" ref="Q537" si="1754">SUM(L531:L537)</f>
        <v>10927</v>
      </c>
      <c r="R537" s="369">
        <f t="shared" ref="R537" si="1755">Q537/P537</f>
        <v>6.3905069361592626E-2</v>
      </c>
      <c r="S537" s="72">
        <f t="shared" si="1750"/>
        <v>31.2821075740944</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2021-08-16T11:42:09Z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vA50365147</value>
    </field>
    <field name="Objective-Version">
      <value order="0">152.587</value>
    </field>
    <field name="Objective-VersionNumber">
      <value order="0">1802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2021-08-16T11:42:08Z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2021-08-16T11:42:09Z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vA50365147</vt:lpwstr>
  </property>
  <property fmtid="{D5CDD505-2E9C-101B-9397-08002B2CF9AE}" pid="16" name="Objective-Version">
    <vt:lpwstr>152.587</vt:lpwstr>
  </property>
  <property fmtid="{D5CDD505-2E9C-101B-9397-08002B2CF9AE}" pid="17" name="Objective-VersionNumber">
    <vt:r8>1802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