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6" i="9" l="1"/>
  <c r="M516" i="9"/>
  <c r="N516" i="9"/>
  <c r="O516" i="9"/>
  <c r="P516" i="9"/>
  <c r="S516" i="9" s="1"/>
  <c r="Q516" i="9"/>
  <c r="R516" i="9" s="1"/>
  <c r="M515" i="9" l="1"/>
  <c r="N515" i="9"/>
  <c r="O515" i="9"/>
  <c r="P515" i="9"/>
  <c r="S515" i="9" s="1"/>
  <c r="Q515" i="9"/>
  <c r="F515" i="9"/>
  <c r="R515" i="9" l="1"/>
  <c r="F514" i="9"/>
  <c r="M514" i="9"/>
  <c r="N514" i="9"/>
  <c r="O514" i="9"/>
  <c r="P514" i="9"/>
  <c r="Q514" i="9"/>
  <c r="S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Q509" i="9"/>
  <c r="S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R444" i="9" s="1"/>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P145" i="9" s="1"/>
  <c r="S145" i="9" s="1"/>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29" i="9"/>
  <c r="M203" i="9"/>
  <c r="M227" i="9"/>
  <c r="M180" i="9"/>
  <c r="M236" i="9"/>
  <c r="M176" i="9"/>
  <c r="M216" i="9"/>
  <c r="M225" i="9"/>
  <c r="M413" i="9" l="1"/>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R197" i="9" s="1"/>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S380" i="9" s="1"/>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R245" i="9" s="1"/>
  <c r="P255" i="9"/>
  <c r="M254" i="9"/>
  <c r="P267" i="9"/>
  <c r="S267" i="9" s="1"/>
  <c r="P272" i="9"/>
  <c r="P276" i="9"/>
  <c r="P281" i="9"/>
  <c r="P298" i="9"/>
  <c r="P306" i="9"/>
  <c r="S310" i="9"/>
  <c r="P315" i="9"/>
  <c r="S315" i="9" s="1"/>
  <c r="M309" i="9"/>
  <c r="P334"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S385"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380" i="9" l="1"/>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<sst xmlns="http://schemas.openxmlformats.org/spreadsheetml/2006/main" count="866" uniqueCount="437">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</sst>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3.xml" Id="Radb57fd13619428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478</c:v>
                </c:pt>
                <c:pt idx="317">
                  <c:v>480</c:v>
                </c:pt>
                <c:pt idx="318">
                  <c:v>475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Discharges'!$A$4:$A$464</c:f>
              <c:strCache>
                <c:ptCount val="46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strCache>
            </c:strRef>
          </c:cat>
          <c:val>
            <c:numRef>
              <c:f>'Table 4 - Delayed Discharges'!$C$4:$C$464</c:f>
              <c:numCache>
                <c:formatCode>#,##0</c:formatCode>
                <c:ptCount val="46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Workforce'!$B$117:$B$184</c:f>
              <c:numCache>
                <c:formatCode>#,##0</c:formatCode>
                <c:ptCount val="6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Workforce'!$C$117:$C$184</c:f>
              <c:numCache>
                <c:formatCode>#,##0</c:formatCode>
                <c:ptCount val="6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Workforce'!$A$117:$A$184</c:f>
              <c:strCache>
                <c:ptCount val="6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strCache>
            </c:strRef>
          </c:cat>
          <c:val>
            <c:numRef>
              <c:f>'Table 6 - Workforce'!$D$117:$D$184</c:f>
              <c:numCache>
                <c:formatCode>#,##0</c:formatCode>
                <c:ptCount val="6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Care home staff are also identified in the ECOSS system.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176</v>
      </c>
    </row>
    <row r="7" spans="1:3" ht="30.65" customHeight="1" x14ac:dyDescent="0.35">
      <c r="B7" s="21" t="s">
        <v>59</v>
      </c>
      <c r="C7" s="33" t="s">
        <v>101</v>
      </c>
    </row>
    <row r="8" spans="1:3" ht="30.65" customHeight="1" x14ac:dyDescent="0.35">
      <c r="B8" s="21" t="s">
        <v>26</v>
      </c>
      <c r="C8" s="35" t="s">
        <v>189</v>
      </c>
    </row>
    <row r="9" spans="1:3" ht="30.65" customHeight="1" x14ac:dyDescent="0.35">
      <c r="B9" s="21" t="s">
        <v>27</v>
      </c>
      <c r="C9" s="145" t="s">
        <v>112</v>
      </c>
    </row>
    <row r="10" spans="1:3" ht="30.65" customHeight="1" x14ac:dyDescent="0.35">
      <c r="B10" s="21" t="s">
        <v>152</v>
      </c>
      <c r="C10" s="95" t="s">
        <v>434</v>
      </c>
    </row>
    <row r="11" spans="1:3" ht="30.65" customHeight="1" x14ac:dyDescent="0.35">
      <c r="A11" s="384"/>
      <c r="B11" s="21" t="s">
        <v>435</v>
      </c>
      <c r="C11" s="33" t="s">
        <v>70</v>
      </c>
    </row>
    <row r="12" spans="1:3" ht="30.65" customHeight="1" x14ac:dyDescent="0.35">
      <c r="B12" s="21" t="s">
        <v>154</v>
      </c>
      <c r="C12" s="33" t="s">
        <v>153</v>
      </c>
    </row>
    <row r="13" spans="1:3" ht="30.65" customHeight="1" x14ac:dyDescent="0.35">
      <c r="B13" s="21" t="s">
        <v>51</v>
      </c>
      <c r="C13" s="36" t="s">
        <v>52</v>
      </c>
    </row>
    <row r="14" spans="1:3" ht="30.65" customHeight="1" x14ac:dyDescent="0.35">
      <c r="B14" s="21" t="s">
        <v>322</v>
      </c>
      <c r="C14" s="36" t="s">
        <v>156</v>
      </c>
    </row>
    <row r="15" spans="1:3" s="384" customFormat="1" ht="30.65" customHeight="1" x14ac:dyDescent="0.35">
      <c r="B15" s="21" t="s">
        <v>248</v>
      </c>
      <c r="C15" s="36" t="s">
        <v>233</v>
      </c>
    </row>
    <row r="16" spans="1:3" s="384" customFormat="1" ht="30.65" customHeight="1" x14ac:dyDescent="0.35">
      <c r="B16" s="21" t="s">
        <v>277</v>
      </c>
      <c r="C16" s="36" t="s">
        <v>279</v>
      </c>
    </row>
    <row r="17" spans="2:3" s="384" customFormat="1" ht="30.65" customHeight="1" x14ac:dyDescent="0.35">
      <c r="B17" s="21" t="s">
        <v>289</v>
      </c>
      <c r="C17" s="36" t="s">
        <v>290</v>
      </c>
    </row>
    <row r="18" spans="2:3" ht="15" customHeight="1" x14ac:dyDescent="0.35">
      <c r="B18" s="19" t="s">
        <v>28</v>
      </c>
      <c r="C18" s="34"/>
    </row>
    <row r="19" spans="2:3" ht="30.65" customHeight="1" x14ac:dyDescent="0.35">
      <c r="B19" s="21" t="s">
        <v>62</v>
      </c>
      <c r="C19" s="33" t="s">
        <v>177</v>
      </c>
    </row>
    <row r="20" spans="2:3" ht="30.65" customHeight="1" x14ac:dyDescent="0.35">
      <c r="B20" s="21" t="s">
        <v>24</v>
      </c>
      <c r="C20" s="33" t="s">
        <v>178</v>
      </c>
    </row>
    <row r="21" spans="2:3" ht="30.65" customHeight="1" x14ac:dyDescent="0.35">
      <c r="B21" s="21" t="s">
        <v>60</v>
      </c>
      <c r="C21" s="33" t="s">
        <v>161</v>
      </c>
    </row>
    <row r="22" spans="2:3" ht="30.65" customHeight="1" x14ac:dyDescent="0.35">
      <c r="B22" s="21" t="s">
        <v>73</v>
      </c>
      <c r="C22" s="36" t="s">
        <v>74</v>
      </c>
    </row>
    <row r="23" spans="2:3" ht="30.65" customHeight="1" x14ac:dyDescent="0.35">
      <c r="B23" s="93" t="s">
        <v>72</v>
      </c>
      <c r="C23" s="36" t="s">
        <v>75</v>
      </c>
    </row>
    <row r="24" spans="2:3" ht="30.65" customHeight="1" x14ac:dyDescent="0.35">
      <c r="B24" s="109" t="s">
        <v>77</v>
      </c>
      <c r="C24" s="95" t="s">
        <v>78</v>
      </c>
    </row>
    <row r="25" spans="2:3" s="384" customFormat="1" ht="30.65" customHeight="1" x14ac:dyDescent="0.35">
      <c r="B25" s="387" t="s">
        <v>201</v>
      </c>
      <c r="C25" s="386" t="s">
        <v>78</v>
      </c>
    </row>
    <row r="26" spans="2:3" ht="30.65" customHeight="1" x14ac:dyDescent="0.35">
      <c r="B26" s="58" t="s">
        <v>35</v>
      </c>
      <c r="C26" s="35" t="s">
        <v>160</v>
      </c>
    </row>
    <row r="27" spans="2:3" ht="30.65" customHeight="1" x14ac:dyDescent="0.35">
      <c r="B27" s="211" t="s">
        <v>76</v>
      </c>
      <c r="C27" s="36" t="s">
        <v>52</v>
      </c>
    </row>
    <row r="28" spans="2:3" s="384" customFormat="1" ht="30.65" customHeight="1" x14ac:dyDescent="0.35">
      <c r="B28" s="21" t="s">
        <v>352</v>
      </c>
      <c r="C28" s="399" t="s">
        <v>156</v>
      </c>
    </row>
    <row r="29" spans="2:3" s="384" customFormat="1" ht="30.65" customHeight="1" x14ac:dyDescent="0.35">
      <c r="B29" s="19" t="s">
        <v>157</v>
      </c>
      <c r="C29" s="18" t="s">
        <v>158</v>
      </c>
    </row>
    <row r="30" spans="2:3" s="384" customFormat="1" ht="30.65" customHeight="1" x14ac:dyDescent="0.35">
      <c r="B30" s="128" t="s">
        <v>22</v>
      </c>
      <c r="C30" s="129" t="s">
        <v>363</v>
      </c>
    </row>
    <row r="31" spans="2:3" ht="30.65" customHeight="1" x14ac:dyDescent="0.35">
      <c r="B31" s="128" t="s">
        <v>23</v>
      </c>
      <c r="C31" s="130" t="s">
        <v>364</v>
      </c>
    </row>
    <row r="32" spans="2:3" ht="15" customHeight="1" x14ac:dyDescent="0.35">
      <c r="B32" s="128" t="s">
        <v>25</v>
      </c>
      <c r="C32" s="140" t="s">
        <v>365</v>
      </c>
    </row>
    <row r="33" spans="2:3" ht="30.65" customHeight="1" x14ac:dyDescent="0.35">
      <c r="B33" s="128" t="s">
        <v>150</v>
      </c>
      <c r="C33" s="140" t="s">
        <v>366</v>
      </c>
    </row>
    <row r="34" spans="2:3" ht="30.65" customHeight="1" x14ac:dyDescent="0.35">
      <c r="B34" s="128" t="s">
        <v>151</v>
      </c>
      <c r="C34" s="140" t="s">
        <v>367</v>
      </c>
    </row>
    <row r="35" spans="2:3" ht="30.65" customHeight="1" x14ac:dyDescent="0.35">
      <c r="B35" s="259" t="s">
        <v>353</v>
      </c>
      <c r="C35" s="258" t="s">
        <v>368</v>
      </c>
    </row>
    <row r="36" spans="2:3" s="384" customFormat="1" ht="30.65" customHeight="1" x14ac:dyDescent="0.35">
      <c r="B36" s="128" t="s">
        <v>249</v>
      </c>
      <c r="C36" s="130" t="s">
        <v>369</v>
      </c>
    </row>
    <row r="37" spans="2:3" s="384" customFormat="1" ht="30.65" customHeight="1" x14ac:dyDescent="0.35">
      <c r="B37" s="128" t="s">
        <v>270</v>
      </c>
      <c r="C37" s="130" t="s">
        <v>370</v>
      </c>
    </row>
    <row r="38" spans="2:3" ht="30.65" customHeight="1" x14ac:dyDescent="0.35">
      <c r="B38" s="19" t="s">
        <v>159</v>
      </c>
      <c r="C38" s="18" t="s">
        <v>158</v>
      </c>
    </row>
    <row r="39" spans="2:3" ht="30.65" customHeight="1" x14ac:dyDescent="0.35">
      <c r="B39" s="128" t="s">
        <v>21</v>
      </c>
      <c r="C39" s="130" t="s">
        <v>371</v>
      </c>
    </row>
    <row r="40" spans="2:3" ht="43.5" customHeight="1" x14ac:dyDescent="0.35">
      <c r="B40" s="128" t="s">
        <v>62</v>
      </c>
      <c r="C40" s="130" t="s">
        <v>372</v>
      </c>
    </row>
    <row r="41" spans="2:3" ht="36" customHeight="1" x14ac:dyDescent="0.35">
      <c r="B41" s="128" t="s">
        <v>24</v>
      </c>
      <c r="C41" s="130" t="s">
        <v>373</v>
      </c>
    </row>
    <row r="42" spans="2:3" ht="26" x14ac:dyDescent="0.35">
      <c r="B42" s="128" t="s">
        <v>33</v>
      </c>
      <c r="C42" s="130" t="s">
        <v>374</v>
      </c>
    </row>
    <row r="43" spans="2:3" ht="26" x14ac:dyDescent="0.35">
      <c r="B43" s="128" t="s">
        <v>34</v>
      </c>
      <c r="C43" s="130" t="s">
        <v>375</v>
      </c>
    </row>
    <row r="44" spans="2:3" ht="30.65" customHeight="1" x14ac:dyDescent="0.35">
      <c r="B44" s="128" t="s">
        <v>119</v>
      </c>
      <c r="C44" s="130" t="s">
        <v>376</v>
      </c>
    </row>
    <row r="45" spans="2:3" ht="30.65" customHeight="1" x14ac:dyDescent="0.35">
      <c r="B45" s="260" t="s">
        <v>317</v>
      </c>
      <c r="C45" s="261" t="s">
        <v>377</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30" zoomScaleNormal="13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14" t="s">
        <v>79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83</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84</v>
      </c>
      <c r="B116" s="143"/>
      <c r="C116" s="143"/>
      <c r="D116" s="139"/>
      <c r="E116" s="139"/>
      <c r="F116" s="139"/>
      <c r="G116" s="2"/>
    </row>
    <row r="117" spans="1:7" x14ac:dyDescent="0.35">
      <c r="A117" s="373" t="s">
        <v>85</v>
      </c>
      <c r="B117" s="141">
        <v>4004.8571428571427</v>
      </c>
      <c r="C117" s="141">
        <v>360.57142857142856</v>
      </c>
      <c r="D117" s="141">
        <v>4974.5714285714284</v>
      </c>
      <c r="E117" s="141">
        <v>9340</v>
      </c>
      <c r="F117" s="131"/>
      <c r="G117" s="2"/>
    </row>
    <row r="118" spans="1:7" x14ac:dyDescent="0.35">
      <c r="A118" s="373" t="s">
        <v>87</v>
      </c>
      <c r="B118" s="141">
        <v>3399.8571428571427</v>
      </c>
      <c r="C118" s="141">
        <v>239.28571428571428</v>
      </c>
      <c r="D118" s="141">
        <v>3921.5714285714284</v>
      </c>
      <c r="E118" s="141">
        <v>7560.7142857142853</v>
      </c>
      <c r="F118" s="131"/>
      <c r="G118" s="2"/>
    </row>
    <row r="119" spans="1:7" x14ac:dyDescent="0.35">
      <c r="A119" s="373" t="s">
        <v>88</v>
      </c>
      <c r="B119" s="141">
        <v>3414.7142857142858</v>
      </c>
      <c r="C119" s="141">
        <v>224.85714285714286</v>
      </c>
      <c r="D119" s="141">
        <v>3782</v>
      </c>
      <c r="E119" s="141">
        <v>7421.5714285714284</v>
      </c>
      <c r="F119" s="131"/>
      <c r="G119" s="2"/>
    </row>
    <row r="120" spans="1:7" x14ac:dyDescent="0.35">
      <c r="A120" s="373" t="s">
        <v>89</v>
      </c>
      <c r="B120" s="141">
        <v>3332.4285714285716</v>
      </c>
      <c r="C120" s="141">
        <v>218.28571428571428</v>
      </c>
      <c r="D120" s="141">
        <v>3684</v>
      </c>
      <c r="E120" s="141">
        <v>7234.7142857142853</v>
      </c>
      <c r="F120" s="131"/>
      <c r="G120" s="2"/>
    </row>
    <row r="121" spans="1:7" x14ac:dyDescent="0.35">
      <c r="A121" s="113" t="s">
        <v>90</v>
      </c>
      <c r="B121" s="44">
        <v>3186.2857142857142</v>
      </c>
      <c r="C121" s="44">
        <v>201.71428571428572</v>
      </c>
      <c r="D121" s="44">
        <v>3262.7142857142858</v>
      </c>
      <c r="E121" s="44">
        <v>6650.7142857142853</v>
      </c>
      <c r="F121" s="9"/>
      <c r="G121" s="2"/>
    </row>
    <row r="122" spans="1:7" x14ac:dyDescent="0.35">
      <c r="A122" s="113" t="s">
        <v>91</v>
      </c>
      <c r="B122" s="44">
        <v>2993.4285714285716</v>
      </c>
      <c r="C122" s="44">
        <v>185.57142857142858</v>
      </c>
      <c r="D122" s="44">
        <v>3053.4285714285716</v>
      </c>
      <c r="E122" s="44">
        <v>6232.4285714285716</v>
      </c>
      <c r="F122" s="9"/>
      <c r="G122" s="2"/>
    </row>
    <row r="123" spans="1:7" x14ac:dyDescent="0.35">
      <c r="A123" s="113" t="s">
        <v>92</v>
      </c>
      <c r="B123" s="44">
        <v>3008.1428571428573</v>
      </c>
      <c r="C123" s="44">
        <v>181</v>
      </c>
      <c r="D123" s="44">
        <v>3135.8571428571427</v>
      </c>
      <c r="E123" s="44">
        <v>6325</v>
      </c>
      <c r="F123" s="9"/>
      <c r="G123" s="2"/>
    </row>
    <row r="124" spans="1:7" x14ac:dyDescent="0.35">
      <c r="A124" s="113" t="s">
        <v>93</v>
      </c>
      <c r="B124" s="44">
        <v>2887.5714285714284</v>
      </c>
      <c r="C124" s="44">
        <v>168.28571428571428</v>
      </c>
      <c r="D124" s="44">
        <v>3067.1428571428573</v>
      </c>
      <c r="E124" s="44">
        <v>6123</v>
      </c>
      <c r="F124" s="9"/>
      <c r="G124" s="2"/>
    </row>
    <row r="125" spans="1:7" x14ac:dyDescent="0.35">
      <c r="A125" s="113" t="s">
        <v>94</v>
      </c>
      <c r="B125" s="44">
        <v>2647.7142857142858</v>
      </c>
      <c r="C125" s="44">
        <v>129.57142857142858</v>
      </c>
      <c r="D125" s="44">
        <v>2782</v>
      </c>
      <c r="E125" s="44">
        <v>5559.2857142857147</v>
      </c>
      <c r="F125" s="9"/>
      <c r="G125" s="2"/>
    </row>
    <row r="126" spans="1:7" x14ac:dyDescent="0.35">
      <c r="A126" s="113" t="s">
        <v>95</v>
      </c>
      <c r="B126" s="44">
        <v>2410.1428571428573</v>
      </c>
      <c r="C126" s="44">
        <v>123.42857142857143</v>
      </c>
      <c r="D126" s="44">
        <v>2499.2857142857142</v>
      </c>
      <c r="E126" s="44">
        <v>5032.8571428571431</v>
      </c>
      <c r="F126" s="9"/>
      <c r="G126" s="2"/>
    </row>
    <row r="127" spans="1:7" x14ac:dyDescent="0.35">
      <c r="A127" s="113" t="s">
        <v>96</v>
      </c>
      <c r="B127" s="44">
        <v>2300.8571428571427</v>
      </c>
      <c r="C127" s="44">
        <v>113.85714285714286</v>
      </c>
      <c r="D127" s="44">
        <v>2465</v>
      </c>
      <c r="E127" s="44">
        <v>4879.7142857142853</v>
      </c>
      <c r="F127" s="9"/>
      <c r="G127" s="2"/>
    </row>
    <row r="128" spans="1:7" x14ac:dyDescent="0.35">
      <c r="A128" s="113" t="s">
        <v>97</v>
      </c>
      <c r="B128" s="44">
        <v>2183.7142857142858</v>
      </c>
      <c r="C128" s="44">
        <v>102.28571428571429</v>
      </c>
      <c r="D128" s="44">
        <v>2305.2857142857142</v>
      </c>
      <c r="E128" s="44">
        <v>4591.2857142857147</v>
      </c>
      <c r="F128" s="9"/>
      <c r="G128" s="2"/>
    </row>
    <row r="129" spans="1:7" x14ac:dyDescent="0.35">
      <c r="A129" s="113" t="s">
        <v>98</v>
      </c>
      <c r="B129" s="44">
        <v>2173</v>
      </c>
      <c r="C129" s="44">
        <v>92.428571428571431</v>
      </c>
      <c r="D129" s="44">
        <v>2186.1428571428573</v>
      </c>
      <c r="E129" s="44">
        <v>4451.5714285714284</v>
      </c>
      <c r="F129" s="9"/>
      <c r="G129" s="2"/>
    </row>
    <row r="130" spans="1:7" x14ac:dyDescent="0.35">
      <c r="A130" s="113" t="s">
        <v>99</v>
      </c>
      <c r="B130" s="44">
        <v>1991.4285714285713</v>
      </c>
      <c r="C130" s="44">
        <v>68.714285714285708</v>
      </c>
      <c r="D130" s="44">
        <v>1972.2857142857142</v>
      </c>
      <c r="E130" s="44">
        <v>4032.4285714285716</v>
      </c>
      <c r="F130" s="9"/>
      <c r="G130" s="2"/>
    </row>
    <row r="131" spans="1:7" x14ac:dyDescent="0.35">
      <c r="A131" s="113" t="s">
        <v>100</v>
      </c>
      <c r="B131" s="44">
        <v>1845.5714285714287</v>
      </c>
      <c r="C131" s="44">
        <v>67.571428571428569</v>
      </c>
      <c r="D131" s="44">
        <v>2008.7142857142858</v>
      </c>
      <c r="E131" s="44">
        <v>3921.8571428571427</v>
      </c>
      <c r="F131" s="9"/>
      <c r="G131" s="2"/>
    </row>
    <row r="132" spans="1:7" x14ac:dyDescent="0.35">
      <c r="A132" s="113" t="s">
        <v>86</v>
      </c>
      <c r="B132" s="44">
        <v>1850.8571428571429</v>
      </c>
      <c r="C132" s="44">
        <v>71.285714285714292</v>
      </c>
      <c r="D132" s="44">
        <v>2085.2857142857142</v>
      </c>
      <c r="E132" s="44">
        <v>4007.4285714285716</v>
      </c>
      <c r="F132" s="9"/>
      <c r="G132" s="2"/>
    </row>
    <row r="133" spans="1:7" x14ac:dyDescent="0.35">
      <c r="A133" s="113" t="s">
        <v>102</v>
      </c>
      <c r="B133" s="44">
        <v>2014</v>
      </c>
      <c r="C133" s="44">
        <v>74.285714285714292</v>
      </c>
      <c r="D133" s="44">
        <v>2152.5714285714284</v>
      </c>
      <c r="E133" s="44">
        <v>4240.8571428571431</v>
      </c>
      <c r="F133" s="94"/>
      <c r="G133" s="2"/>
    </row>
    <row r="134" spans="1:7" x14ac:dyDescent="0.35">
      <c r="A134" s="113" t="s">
        <v>103</v>
      </c>
      <c r="B134" s="44">
        <v>1498</v>
      </c>
      <c r="C134" s="44">
        <v>48.571428571428569</v>
      </c>
      <c r="D134" s="44">
        <v>1366.7142857142858</v>
      </c>
      <c r="E134" s="44">
        <v>2913.2857142857147</v>
      </c>
      <c r="F134" s="94"/>
      <c r="G134" s="2"/>
    </row>
    <row r="135" spans="1:7" x14ac:dyDescent="0.35">
      <c r="A135" s="113" t="s">
        <v>104</v>
      </c>
      <c r="B135" s="44">
        <v>701</v>
      </c>
      <c r="C135" s="44">
        <v>20</v>
      </c>
      <c r="D135" s="44">
        <v>584</v>
      </c>
      <c r="E135" s="44">
        <v>1305</v>
      </c>
      <c r="F135" s="94"/>
      <c r="G135" s="2"/>
    </row>
    <row r="136" spans="1:7" x14ac:dyDescent="0.35">
      <c r="A136" s="113" t="s">
        <v>105</v>
      </c>
      <c r="B136" s="44">
        <v>594</v>
      </c>
      <c r="C136" s="44">
        <v>25</v>
      </c>
      <c r="D136" s="44">
        <v>500</v>
      </c>
      <c r="E136" s="44">
        <v>1118</v>
      </c>
      <c r="F136" s="94"/>
      <c r="G136" s="2"/>
    </row>
    <row r="137" spans="1:7" x14ac:dyDescent="0.35">
      <c r="A137" s="113" t="s">
        <v>106</v>
      </c>
      <c r="B137" s="44">
        <v>691.85714285714289</v>
      </c>
      <c r="C137" s="44">
        <v>37.142857142857146</v>
      </c>
      <c r="D137" s="385">
        <v>569.57142857142856</v>
      </c>
      <c r="E137" s="44">
        <v>1298.5714285714284</v>
      </c>
      <c r="F137" s="94"/>
      <c r="G137" s="2"/>
    </row>
    <row r="138" spans="1:7" x14ac:dyDescent="0.35">
      <c r="A138" s="113" t="s">
        <v>107</v>
      </c>
      <c r="B138" s="44">
        <v>907.42857142857144</v>
      </c>
      <c r="C138" s="44">
        <v>43.285714285714285</v>
      </c>
      <c r="D138" s="44">
        <v>834.42857142857144</v>
      </c>
      <c r="E138" s="44">
        <v>1785.1428571428573</v>
      </c>
      <c r="F138" s="94"/>
      <c r="G138" s="2"/>
    </row>
    <row r="139" spans="1:7" x14ac:dyDescent="0.35">
      <c r="A139" s="113" t="s">
        <v>108</v>
      </c>
      <c r="B139" s="44">
        <v>793.28571428571433</v>
      </c>
      <c r="C139" s="44">
        <v>49.857142857142854</v>
      </c>
      <c r="D139" s="44">
        <v>742.28571428571433</v>
      </c>
      <c r="E139" s="44">
        <v>1585.4285714285716</v>
      </c>
      <c r="F139" s="94"/>
      <c r="G139" s="2"/>
    </row>
    <row r="140" spans="1:7" x14ac:dyDescent="0.35">
      <c r="A140" s="113" t="s">
        <v>109</v>
      </c>
      <c r="B140" s="44">
        <v>780</v>
      </c>
      <c r="C140" s="44">
        <v>41</v>
      </c>
      <c r="D140" s="44">
        <v>705</v>
      </c>
      <c r="E140" s="44">
        <v>1526</v>
      </c>
      <c r="F140" s="94"/>
      <c r="G140" s="2"/>
    </row>
    <row r="141" spans="1:7" x14ac:dyDescent="0.35">
      <c r="A141" s="113" t="s">
        <v>110</v>
      </c>
      <c r="B141" s="44">
        <v>831</v>
      </c>
      <c r="C141" s="44">
        <v>34</v>
      </c>
      <c r="D141" s="44">
        <v>658</v>
      </c>
      <c r="E141" s="44">
        <v>1523</v>
      </c>
      <c r="F141" s="94"/>
      <c r="G141" s="2"/>
    </row>
    <row r="142" spans="1:7" x14ac:dyDescent="0.35">
      <c r="A142" s="113" t="s">
        <v>111</v>
      </c>
      <c r="B142" s="44">
        <v>857.85714285714289</v>
      </c>
      <c r="C142" s="44">
        <v>44</v>
      </c>
      <c r="D142" s="44">
        <v>684.71428571428567</v>
      </c>
      <c r="E142" s="44">
        <v>1586.5714285714284</v>
      </c>
      <c r="F142" s="94"/>
      <c r="G142" s="2"/>
    </row>
    <row r="143" spans="1:7" x14ac:dyDescent="0.35">
      <c r="A143" s="113" t="s">
        <v>193</v>
      </c>
      <c r="B143" s="44">
        <v>910</v>
      </c>
      <c r="C143" s="44">
        <v>46.571428571428569</v>
      </c>
      <c r="D143" s="44">
        <v>777.14285714285711</v>
      </c>
      <c r="E143" s="44">
        <v>1733.7142857142858</v>
      </c>
      <c r="F143" s="94"/>
      <c r="G143" s="2"/>
    </row>
    <row r="144" spans="1:7" x14ac:dyDescent="0.35">
      <c r="A144" s="113" t="s">
        <v>206</v>
      </c>
      <c r="B144" s="44">
        <v>1036.7142857142858</v>
      </c>
      <c r="C144" s="44">
        <v>43.857142857142854</v>
      </c>
      <c r="D144" s="44">
        <v>1023.8571428571429</v>
      </c>
      <c r="E144" s="44">
        <v>2104.4285714285716</v>
      </c>
      <c r="F144" s="94"/>
      <c r="G144" s="2"/>
    </row>
    <row r="145" spans="1:7" x14ac:dyDescent="0.35">
      <c r="A145" s="113" t="s">
        <v>207</v>
      </c>
      <c r="B145" s="44">
        <v>1377</v>
      </c>
      <c r="C145" s="44">
        <v>54</v>
      </c>
      <c r="D145" s="44">
        <v>1249</v>
      </c>
      <c r="E145" s="44">
        <v>2679</v>
      </c>
      <c r="F145" s="94"/>
      <c r="G145" s="2"/>
    </row>
    <row r="146" spans="1:7" x14ac:dyDescent="0.35">
      <c r="A146" s="113" t="s">
        <v>208</v>
      </c>
      <c r="B146" s="44">
        <v>1445</v>
      </c>
      <c r="C146" s="44">
        <v>63</v>
      </c>
      <c r="D146" s="44">
        <v>1392</v>
      </c>
      <c r="E146" s="44">
        <v>2900</v>
      </c>
      <c r="F146" s="94"/>
      <c r="G146" s="2"/>
    </row>
    <row r="147" spans="1:7" x14ac:dyDescent="0.35">
      <c r="A147" s="113" t="s">
        <v>209</v>
      </c>
      <c r="B147" s="44">
        <v>1428.1428571428571</v>
      </c>
      <c r="C147" s="44">
        <v>93.714285714285708</v>
      </c>
      <c r="D147" s="44">
        <v>1330.8571428571429</v>
      </c>
      <c r="E147" s="44">
        <v>2852.7142857142858</v>
      </c>
      <c r="F147" s="94"/>
      <c r="G147" s="2"/>
    </row>
    <row r="148" spans="1:7" x14ac:dyDescent="0.35">
      <c r="A148" s="113" t="s">
        <v>205</v>
      </c>
      <c r="B148" s="44">
        <v>1541.5714285714287</v>
      </c>
      <c r="C148" s="44">
        <v>105.42857142857143</v>
      </c>
      <c r="D148" s="44">
        <v>1366.5714285714287</v>
      </c>
      <c r="E148" s="44">
        <v>3013.5714285714284</v>
      </c>
      <c r="F148" s="94"/>
      <c r="G148" s="2"/>
    </row>
    <row r="149" spans="1:7" x14ac:dyDescent="0.35">
      <c r="A149" s="113" t="s">
        <v>214</v>
      </c>
      <c r="B149" s="44">
        <v>1722.2857142857142</v>
      </c>
      <c r="C149" s="44">
        <v>116.14285714285714</v>
      </c>
      <c r="D149" s="44">
        <v>1398.5714285714287</v>
      </c>
      <c r="E149" s="44">
        <v>3237</v>
      </c>
      <c r="F149" s="94"/>
      <c r="G149" s="2"/>
    </row>
    <row r="150" spans="1:7" x14ac:dyDescent="0.35">
      <c r="A150" s="113" t="s">
        <v>215</v>
      </c>
      <c r="B150" s="44">
        <v>1769</v>
      </c>
      <c r="C150" s="44">
        <v>102</v>
      </c>
      <c r="D150" s="44">
        <v>1302</v>
      </c>
      <c r="E150" s="44">
        <v>3173</v>
      </c>
      <c r="F150" s="94"/>
      <c r="G150" s="2"/>
    </row>
    <row r="151" spans="1:7" x14ac:dyDescent="0.35">
      <c r="A151" s="113" t="s">
        <v>216</v>
      </c>
      <c r="B151" s="44">
        <v>1695</v>
      </c>
      <c r="C151" s="44">
        <v>87</v>
      </c>
      <c r="D151" s="44">
        <v>1198</v>
      </c>
      <c r="E151" s="44">
        <v>2980</v>
      </c>
      <c r="F151" s="94"/>
      <c r="G151" s="2"/>
    </row>
    <row r="152" spans="1:7" x14ac:dyDescent="0.35">
      <c r="A152" s="113" t="s">
        <v>220</v>
      </c>
      <c r="B152" s="44">
        <v>1564.8571428571429</v>
      </c>
      <c r="C152" s="44">
        <v>75.571428571428569</v>
      </c>
      <c r="D152" s="44">
        <v>1126</v>
      </c>
      <c r="E152" s="44">
        <v>2766.4285714285716</v>
      </c>
      <c r="F152" s="94"/>
      <c r="G152" s="2"/>
    </row>
    <row r="153" spans="1:7" x14ac:dyDescent="0.35">
      <c r="A153" s="113" t="s">
        <v>221</v>
      </c>
      <c r="B153" s="44">
        <v>1444.7142857142858</v>
      </c>
      <c r="C153" s="44">
        <v>79.714285714285708</v>
      </c>
      <c r="D153" s="44">
        <v>1098.5714285714287</v>
      </c>
      <c r="E153" s="44">
        <v>2623</v>
      </c>
      <c r="F153" s="94"/>
      <c r="G153" s="2"/>
    </row>
    <row r="154" spans="1:7" x14ac:dyDescent="0.35">
      <c r="A154" s="113" t="s">
        <v>224</v>
      </c>
      <c r="B154" s="44">
        <v>1488.8571428571429</v>
      </c>
      <c r="C154" s="44">
        <v>71</v>
      </c>
      <c r="D154" s="44">
        <v>1103.1428571428571</v>
      </c>
      <c r="E154" s="44">
        <v>2663</v>
      </c>
      <c r="F154" s="94"/>
      <c r="G154" s="2"/>
    </row>
    <row r="155" spans="1:7" x14ac:dyDescent="0.35">
      <c r="A155" s="113" t="s">
        <v>229</v>
      </c>
      <c r="B155" s="44">
        <v>1762.4285714285713</v>
      </c>
      <c r="C155" s="44">
        <v>53.142857142857146</v>
      </c>
      <c r="D155" s="44">
        <v>1039.8571428571429</v>
      </c>
      <c r="E155" s="44">
        <v>2855.4285714285716</v>
      </c>
      <c r="F155" s="94"/>
      <c r="G155" s="2"/>
    </row>
    <row r="156" spans="1:7" x14ac:dyDescent="0.35">
      <c r="A156" s="113" t="s">
        <v>228</v>
      </c>
      <c r="B156" s="44">
        <v>1709.8571428571429</v>
      </c>
      <c r="C156" s="44">
        <v>32.714285714285715</v>
      </c>
      <c r="D156" s="44">
        <v>1158.8571428571429</v>
      </c>
      <c r="E156" s="44">
        <v>2901.4285714285716</v>
      </c>
      <c r="F156" s="94"/>
      <c r="G156" s="2"/>
    </row>
    <row r="157" spans="1:7" x14ac:dyDescent="0.35">
      <c r="A157" s="113" t="s">
        <v>238</v>
      </c>
      <c r="B157" s="44">
        <v>2543.4285714285716</v>
      </c>
      <c r="C157" s="44">
        <v>71.714285714285708</v>
      </c>
      <c r="D157" s="44">
        <v>2328.5714285714284</v>
      </c>
      <c r="E157" s="44">
        <v>4943.7142857142862</v>
      </c>
      <c r="F157" s="94"/>
      <c r="G157" s="2"/>
    </row>
    <row r="158" spans="1:7" x14ac:dyDescent="0.35">
      <c r="A158" s="113" t="s">
        <v>239</v>
      </c>
      <c r="B158" s="44">
        <v>2666.8571428571427</v>
      </c>
      <c r="C158" s="44">
        <v>69.571428571428569</v>
      </c>
      <c r="D158" s="44">
        <v>2462.8571428571427</v>
      </c>
      <c r="E158" s="44">
        <v>5199.2857142857138</v>
      </c>
      <c r="F158" s="94"/>
      <c r="G158" s="2"/>
    </row>
    <row r="159" spans="1:7" x14ac:dyDescent="0.35">
      <c r="A159" s="113" t="s">
        <v>250</v>
      </c>
      <c r="B159" s="44">
        <v>2722.5714285714284</v>
      </c>
      <c r="C159" s="44">
        <v>65.142857142857139</v>
      </c>
      <c r="D159" s="44">
        <v>2363.2857142857142</v>
      </c>
      <c r="E159" s="44">
        <v>5151</v>
      </c>
      <c r="F159" s="94"/>
      <c r="G159" s="2"/>
    </row>
    <row r="160" spans="1:7" x14ac:dyDescent="0.35">
      <c r="A160" s="113" t="s">
        <v>258</v>
      </c>
      <c r="B160" s="44">
        <v>2589</v>
      </c>
      <c r="C160" s="44">
        <v>63</v>
      </c>
      <c r="D160" s="44">
        <v>2156</v>
      </c>
      <c r="E160" s="44">
        <v>4808</v>
      </c>
      <c r="F160" s="94"/>
      <c r="G160" s="2"/>
    </row>
    <row r="161" spans="1:7" x14ac:dyDescent="0.35">
      <c r="A161" s="113" t="s">
        <v>274</v>
      </c>
      <c r="B161" s="44">
        <v>2253.5714285714284</v>
      </c>
      <c r="C161" s="44">
        <v>48.571428571428569</v>
      </c>
      <c r="D161" s="44">
        <v>1923.8571428571429</v>
      </c>
      <c r="E161" s="44">
        <v>4226</v>
      </c>
      <c r="F161" s="94"/>
      <c r="G161" s="2"/>
    </row>
    <row r="162" spans="1:7" x14ac:dyDescent="0.35">
      <c r="A162" s="113" t="s">
        <v>275</v>
      </c>
      <c r="B162" s="44">
        <v>2193</v>
      </c>
      <c r="C162" s="44">
        <v>33.428571428571431</v>
      </c>
      <c r="D162" s="44">
        <v>1776.2857142857142</v>
      </c>
      <c r="E162" s="44">
        <v>4002.7142857142858</v>
      </c>
      <c r="F162" s="94"/>
      <c r="G162" s="2"/>
    </row>
    <row r="163" spans="1:7" x14ac:dyDescent="0.35">
      <c r="A163" s="113" t="s">
        <v>291</v>
      </c>
      <c r="B163" s="44">
        <v>2172</v>
      </c>
      <c r="C163" s="44">
        <v>28.285714285714285</v>
      </c>
      <c r="D163" s="44">
        <v>1749.1428571428571</v>
      </c>
      <c r="E163" s="44">
        <v>3949.4285714285716</v>
      </c>
      <c r="F163" s="94"/>
      <c r="G163" s="2"/>
    </row>
    <row r="164" spans="1:7" x14ac:dyDescent="0.35">
      <c r="A164" s="113" t="s">
        <v>307</v>
      </c>
      <c r="B164" s="44">
        <v>1990.7142857142858</v>
      </c>
      <c r="C164" s="44">
        <v>34</v>
      </c>
      <c r="D164" s="44">
        <v>1654.7142857142858</v>
      </c>
      <c r="E164" s="44">
        <v>3679.4285714285716</v>
      </c>
      <c r="F164" s="94"/>
      <c r="G164" s="2"/>
    </row>
    <row r="165" spans="1:7" x14ac:dyDescent="0.35">
      <c r="A165" s="113" t="s">
        <v>309</v>
      </c>
      <c r="B165" s="44">
        <v>1741</v>
      </c>
      <c r="C165" s="44">
        <v>28</v>
      </c>
      <c r="D165" s="44">
        <v>1517</v>
      </c>
      <c r="E165" s="44">
        <v>3286</v>
      </c>
      <c r="F165" s="94"/>
      <c r="G165" s="2"/>
    </row>
    <row r="166" spans="1:7" x14ac:dyDescent="0.35">
      <c r="A166" s="113" t="s">
        <v>325</v>
      </c>
      <c r="B166" s="44">
        <v>1694.7142857142858</v>
      </c>
      <c r="C166" s="44">
        <v>28.571428571428573</v>
      </c>
      <c r="D166" s="44">
        <v>1563</v>
      </c>
      <c r="E166" s="44">
        <v>3286.2857142857147</v>
      </c>
      <c r="F166" s="94"/>
      <c r="G166" s="2"/>
    </row>
    <row r="167" spans="1:7" x14ac:dyDescent="0.35">
      <c r="A167" s="113" t="s">
        <v>326</v>
      </c>
      <c r="B167" s="44">
        <v>1709</v>
      </c>
      <c r="C167" s="44">
        <v>26</v>
      </c>
      <c r="D167" s="44">
        <v>1653</v>
      </c>
      <c r="E167" s="44">
        <v>3388</v>
      </c>
      <c r="F167" s="94"/>
      <c r="G167" s="2"/>
    </row>
    <row r="168" spans="1:7" x14ac:dyDescent="0.35">
      <c r="A168" s="113" t="s">
        <v>327</v>
      </c>
      <c r="B168" s="44">
        <v>1734.8571428571429</v>
      </c>
      <c r="C168" s="44">
        <v>24.857142857142858</v>
      </c>
      <c r="D168" s="44">
        <v>1633.7142857142858</v>
      </c>
      <c r="E168" s="44">
        <v>3393.4285714285716</v>
      </c>
      <c r="F168" s="94"/>
      <c r="G168" s="2"/>
    </row>
    <row r="169" spans="1:7" x14ac:dyDescent="0.35">
      <c r="A169" s="113" t="s">
        <v>333</v>
      </c>
      <c r="B169" s="44">
        <v>1586.1428571428571</v>
      </c>
      <c r="C169" s="44">
        <v>15.142857142857142</v>
      </c>
      <c r="D169" s="44">
        <v>1393.5714285714287</v>
      </c>
      <c r="E169" s="44">
        <v>2994.8571428571431</v>
      </c>
      <c r="F169" s="94"/>
      <c r="G169" s="2"/>
    </row>
    <row r="170" spans="1:7" x14ac:dyDescent="0.35">
      <c r="A170" s="113" t="s">
        <v>335</v>
      </c>
      <c r="B170" s="44">
        <v>1534.4285714285713</v>
      </c>
      <c r="C170" s="44">
        <v>21.428571428571427</v>
      </c>
      <c r="D170" s="44">
        <v>1486.7142857142858</v>
      </c>
      <c r="E170" s="44">
        <v>3042.5714285714284</v>
      </c>
      <c r="F170" s="94"/>
      <c r="G170" s="2"/>
    </row>
    <row r="171" spans="1:7" x14ac:dyDescent="0.35">
      <c r="A171" s="113" t="s">
        <v>340</v>
      </c>
      <c r="B171" s="44">
        <v>1556</v>
      </c>
      <c r="C171" s="44">
        <v>22</v>
      </c>
      <c r="D171" s="44">
        <v>1506</v>
      </c>
      <c r="E171" s="44">
        <v>3084</v>
      </c>
      <c r="F171" s="94"/>
      <c r="G171" s="2"/>
    </row>
    <row r="172" spans="1:7" x14ac:dyDescent="0.35">
      <c r="A172" s="113" t="s">
        <v>378</v>
      </c>
      <c r="B172" s="44">
        <v>1394.4285714285713</v>
      </c>
      <c r="C172" s="44">
        <v>17.285714285714285</v>
      </c>
      <c r="D172" s="44">
        <v>1298.2857142857142</v>
      </c>
      <c r="E172" s="44">
        <v>2710</v>
      </c>
    </row>
    <row r="173" spans="1:7" x14ac:dyDescent="0.35">
      <c r="A173" s="113" t="s">
        <v>380</v>
      </c>
      <c r="B173" s="44">
        <v>710</v>
      </c>
      <c r="C173" s="44">
        <v>11.857142857142858</v>
      </c>
      <c r="D173" s="44">
        <v>523.14285714285711</v>
      </c>
      <c r="E173" s="44">
        <v>1245</v>
      </c>
    </row>
    <row r="174" spans="1:7" x14ac:dyDescent="0.35">
      <c r="A174" s="113" t="s">
        <v>390</v>
      </c>
      <c r="B174" s="537">
        <v>635.42857142857144</v>
      </c>
      <c r="C174" s="537">
        <v>11.428571428571429</v>
      </c>
      <c r="D174" s="537">
        <v>480.28571428571428</v>
      </c>
      <c r="E174" s="44">
        <v>1127.1428571428571</v>
      </c>
    </row>
    <row r="175" spans="1:7" x14ac:dyDescent="0.35">
      <c r="A175" s="113" t="s">
        <v>395</v>
      </c>
      <c r="B175" s="537">
        <v>622.57142857142856</v>
      </c>
      <c r="C175" s="537">
        <v>10.428571428571429</v>
      </c>
      <c r="D175" s="537">
        <v>494.42857142857144</v>
      </c>
      <c r="E175" s="44">
        <v>1127.4285714285716</v>
      </c>
    </row>
    <row r="176" spans="1:7" x14ac:dyDescent="0.35">
      <c r="A176" s="113" t="s">
        <v>399</v>
      </c>
      <c r="B176" s="537">
        <v>643.28571428571433</v>
      </c>
      <c r="C176" s="537">
        <v>15</v>
      </c>
      <c r="D176" s="537">
        <v>498.71428571428572</v>
      </c>
      <c r="E176" s="44">
        <v>1157</v>
      </c>
    </row>
    <row r="177" spans="1:5" x14ac:dyDescent="0.35">
      <c r="A177" s="113" t="s">
        <v>403</v>
      </c>
      <c r="B177" s="537">
        <v>684.28571428571433</v>
      </c>
      <c r="C177" s="537">
        <v>15.142857142857142</v>
      </c>
      <c r="D177" s="537">
        <v>538.14285714285711</v>
      </c>
      <c r="E177" s="44">
        <v>1237.5714285714284</v>
      </c>
    </row>
    <row r="178" spans="1:5" x14ac:dyDescent="0.35">
      <c r="A178" s="113" t="s">
        <v>408</v>
      </c>
      <c r="B178" s="537">
        <v>771.42857142857144</v>
      </c>
      <c r="C178" s="537">
        <v>18</v>
      </c>
      <c r="D178" s="537">
        <v>585.14285714285711</v>
      </c>
      <c r="E178" s="44">
        <v>1374.5714285714284</v>
      </c>
    </row>
    <row r="179" spans="1:5" x14ac:dyDescent="0.35">
      <c r="A179" s="113" t="s">
        <v>413</v>
      </c>
      <c r="B179" s="537">
        <v>799.14285714285711</v>
      </c>
      <c r="C179" s="537">
        <v>34.714285714285715</v>
      </c>
      <c r="D179" s="537">
        <v>658.85714285714289</v>
      </c>
      <c r="E179" s="44">
        <v>1492.7142857142858</v>
      </c>
    </row>
    <row r="180" spans="1:5" x14ac:dyDescent="0.35">
      <c r="A180" s="113" t="s">
        <v>417</v>
      </c>
      <c r="B180" s="537">
        <v>921</v>
      </c>
      <c r="C180" s="537">
        <v>33</v>
      </c>
      <c r="D180" s="537">
        <v>757</v>
      </c>
      <c r="E180" s="9">
        <v>1711</v>
      </c>
    </row>
    <row r="181" spans="1:5" x14ac:dyDescent="0.35">
      <c r="A181" s="113" t="s">
        <v>422</v>
      </c>
      <c r="B181" s="44">
        <v>1264.1428571428571</v>
      </c>
      <c r="C181" s="537">
        <v>41.857142857142854</v>
      </c>
      <c r="D181" s="537">
        <v>1049.8571428571429</v>
      </c>
      <c r="E181" s="9">
        <v>2355.8571428571431</v>
      </c>
    </row>
    <row r="182" spans="1:5" x14ac:dyDescent="0.35">
      <c r="A182" s="113" t="s">
        <v>424</v>
      </c>
      <c r="B182" s="44">
        <v>1457.1428571428571</v>
      </c>
      <c r="C182" s="537">
        <v>61</v>
      </c>
      <c r="D182" s="537">
        <v>1242.1428571428571</v>
      </c>
      <c r="E182" s="9">
        <v>2760.2857142857142</v>
      </c>
    </row>
    <row r="183" spans="1:5" x14ac:dyDescent="0.35">
      <c r="A183" s="113" t="s">
        <v>427</v>
      </c>
      <c r="B183" s="44">
        <v>1287</v>
      </c>
      <c r="C183" s="537">
        <v>56</v>
      </c>
      <c r="D183" s="537">
        <v>1141</v>
      </c>
      <c r="E183" s="9">
        <v>2484</v>
      </c>
    </row>
    <row r="184" spans="1:5" x14ac:dyDescent="0.35">
      <c r="A184" s="113" t="s">
        <v>430</v>
      </c>
      <c r="B184" s="44">
        <v>1119.4285714285713</v>
      </c>
      <c r="C184" s="537">
        <v>45.571428571428569</v>
      </c>
      <c r="D184" s="537">
        <v>944.42857142857144</v>
      </c>
      <c r="E184" s="9">
        <v>2109.4285714285716</v>
      </c>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4"/>
  <sheetViews>
    <sheetView showGridLines="0" zoomScale="89" zoomScaleNormal="90" workbookViewId="0">
      <pane ySplit="3" topLeftCell="A6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 min="4" max="4" width="24.7265625" customWidth="1"/>
  </cols>
  <sheetData>
    <row r="1" spans="1:14" x14ac:dyDescent="0.35">
      <c r="A1" s="1" t="s">
        <v>432</v>
      </c>
      <c r="N1" s="22" t="s">
        <v>29</v>
      </c>
    </row>
    <row r="2" spans="1:14" x14ac:dyDescent="0.35">
      <c r="A2" s="1"/>
      <c r="N2" s="22"/>
    </row>
    <row r="3" spans="1:14" ht="45" customHeight="1" x14ac:dyDescent="0.35">
      <c r="A3" s="214" t="s">
        <v>122</v>
      </c>
      <c r="B3" s="215" t="s">
        <v>118</v>
      </c>
      <c r="C3" s="216" t="s">
        <v>123</v>
      </c>
      <c r="D3" s="216" t="s">
        <v>431</v>
      </c>
    </row>
    <row r="4" spans="1:14" ht="15" customHeight="1" x14ac:dyDescent="0.35">
      <c r="A4" s="217">
        <v>11</v>
      </c>
      <c r="B4" s="218" t="s">
        <v>124</v>
      </c>
      <c r="C4" s="219">
        <v>9</v>
      </c>
      <c r="D4" s="219">
        <v>0</v>
      </c>
    </row>
    <row r="5" spans="1:14" ht="15" customHeight="1" x14ac:dyDescent="0.35">
      <c r="A5" s="217">
        <v>12</v>
      </c>
      <c r="B5" s="220" t="s">
        <v>125</v>
      </c>
      <c r="C5" s="221">
        <v>25</v>
      </c>
      <c r="D5" s="221">
        <v>0</v>
      </c>
    </row>
    <row r="6" spans="1:14" ht="15" customHeight="1" x14ac:dyDescent="0.35">
      <c r="A6" s="217">
        <v>13</v>
      </c>
      <c r="B6" s="220" t="s">
        <v>126</v>
      </c>
      <c r="C6" s="221">
        <v>86</v>
      </c>
      <c r="D6" s="221">
        <v>2</v>
      </c>
    </row>
    <row r="7" spans="1:14" ht="15" customHeight="1" x14ac:dyDescent="0.35">
      <c r="A7" s="217">
        <v>14</v>
      </c>
      <c r="B7" s="220" t="s">
        <v>127</v>
      </c>
      <c r="C7" s="221">
        <v>212</v>
      </c>
      <c r="D7" s="221">
        <v>7</v>
      </c>
    </row>
    <row r="8" spans="1:14" ht="15" customHeight="1" x14ac:dyDescent="0.35">
      <c r="A8" s="217">
        <v>15</v>
      </c>
      <c r="B8" s="220" t="s">
        <v>128</v>
      </c>
      <c r="C8" s="221">
        <v>317</v>
      </c>
      <c r="D8" s="221">
        <v>44</v>
      </c>
    </row>
    <row r="9" spans="1:14" ht="15" customHeight="1" x14ac:dyDescent="0.35">
      <c r="A9" s="217">
        <v>16</v>
      </c>
      <c r="B9" s="220" t="s">
        <v>129</v>
      </c>
      <c r="C9" s="221">
        <v>481</v>
      </c>
      <c r="D9" s="221">
        <v>102</v>
      </c>
    </row>
    <row r="10" spans="1:14" ht="15" customHeight="1" x14ac:dyDescent="0.35">
      <c r="A10" s="217">
        <v>17</v>
      </c>
      <c r="B10" s="220" t="s">
        <v>130</v>
      </c>
      <c r="C10" s="221">
        <v>625</v>
      </c>
      <c r="D10" s="221">
        <v>69</v>
      </c>
    </row>
    <row r="11" spans="1:14" ht="15" customHeight="1" x14ac:dyDescent="0.35">
      <c r="A11" s="217">
        <v>18</v>
      </c>
      <c r="B11" s="220" t="s">
        <v>131</v>
      </c>
      <c r="C11" s="221">
        <v>669</v>
      </c>
      <c r="D11" s="221">
        <v>69</v>
      </c>
    </row>
    <row r="12" spans="1:14" ht="15" customHeight="1" x14ac:dyDescent="0.35">
      <c r="A12" s="217">
        <v>19</v>
      </c>
      <c r="B12" s="220" t="s">
        <v>132</v>
      </c>
      <c r="C12" s="221">
        <v>609</v>
      </c>
      <c r="D12" s="221">
        <v>44</v>
      </c>
    </row>
    <row r="13" spans="1:14" ht="15" customHeight="1" x14ac:dyDescent="0.35">
      <c r="A13" s="217">
        <v>20</v>
      </c>
      <c r="B13" s="220" t="s">
        <v>133</v>
      </c>
      <c r="C13" s="221">
        <v>323</v>
      </c>
      <c r="D13" s="221">
        <v>102</v>
      </c>
    </row>
    <row r="14" spans="1:14" ht="15" customHeight="1" x14ac:dyDescent="0.35">
      <c r="A14" s="217">
        <v>21</v>
      </c>
      <c r="B14" s="222" t="s">
        <v>134</v>
      </c>
      <c r="C14" s="223">
        <v>209</v>
      </c>
      <c r="D14" s="223">
        <v>65</v>
      </c>
    </row>
    <row r="15" spans="1:14" ht="15" customHeight="1" x14ac:dyDescent="0.35">
      <c r="A15" s="217">
        <v>22</v>
      </c>
      <c r="B15" s="222" t="s">
        <v>135</v>
      </c>
      <c r="C15" s="223">
        <v>103</v>
      </c>
      <c r="D15" s="223">
        <v>23</v>
      </c>
    </row>
    <row r="16" spans="1:14" ht="15.65" customHeight="1" x14ac:dyDescent="0.35">
      <c r="A16" s="217">
        <v>23</v>
      </c>
      <c r="B16" s="222" t="s">
        <v>136</v>
      </c>
      <c r="C16" s="223">
        <v>61</v>
      </c>
      <c r="D16" s="223">
        <v>20</v>
      </c>
    </row>
    <row r="17" spans="1:5" ht="15" customHeight="1" x14ac:dyDescent="0.35">
      <c r="A17" s="217">
        <v>24</v>
      </c>
      <c r="B17" s="222" t="s">
        <v>137</v>
      </c>
      <c r="C17" s="223">
        <v>27</v>
      </c>
      <c r="D17" s="223">
        <v>15</v>
      </c>
    </row>
    <row r="18" spans="1:5" ht="15" customHeight="1" x14ac:dyDescent="0.35">
      <c r="A18" s="217">
        <v>25</v>
      </c>
      <c r="B18" s="222" t="s">
        <v>138</v>
      </c>
      <c r="C18" s="223">
        <v>39</v>
      </c>
      <c r="D18" s="223">
        <v>15</v>
      </c>
    </row>
    <row r="19" spans="1:5" ht="15" customHeight="1" x14ac:dyDescent="0.35">
      <c r="A19" s="217">
        <v>26</v>
      </c>
      <c r="B19" s="222" t="s">
        <v>139</v>
      </c>
      <c r="C19" s="223">
        <v>11</v>
      </c>
      <c r="D19" s="223">
        <v>15</v>
      </c>
    </row>
    <row r="20" spans="1:5" ht="15" customHeight="1" x14ac:dyDescent="0.35">
      <c r="A20" s="217">
        <v>27</v>
      </c>
      <c r="B20" s="222" t="s">
        <v>140</v>
      </c>
      <c r="C20" s="223">
        <v>7</v>
      </c>
      <c r="D20" s="223">
        <v>27</v>
      </c>
    </row>
    <row r="21" spans="1:5" ht="15" customHeight="1" x14ac:dyDescent="0.35">
      <c r="A21" s="217">
        <v>28</v>
      </c>
      <c r="B21" s="222" t="s">
        <v>141</v>
      </c>
      <c r="C21" s="223">
        <v>9</v>
      </c>
      <c r="D21" s="223">
        <v>17</v>
      </c>
    </row>
    <row r="22" spans="1:5" ht="15" customHeight="1" x14ac:dyDescent="0.35">
      <c r="A22" s="217">
        <v>29</v>
      </c>
      <c r="B22" s="222" t="s">
        <v>142</v>
      </c>
      <c r="C22" s="223">
        <v>7</v>
      </c>
      <c r="D22" s="223">
        <v>46</v>
      </c>
    </row>
    <row r="23" spans="1:5" ht="15" customHeight="1" x14ac:dyDescent="0.35">
      <c r="A23" s="217">
        <v>30</v>
      </c>
      <c r="B23" s="222" t="s">
        <v>143</v>
      </c>
      <c r="C23" s="223">
        <v>1</v>
      </c>
      <c r="D23" s="223">
        <v>29</v>
      </c>
    </row>
    <row r="24" spans="1:5" ht="16.5" customHeight="1" x14ac:dyDescent="0.35">
      <c r="A24" s="217">
        <v>31</v>
      </c>
      <c r="B24" s="222" t="s">
        <v>121</v>
      </c>
      <c r="C24" s="223">
        <v>2</v>
      </c>
      <c r="D24" s="223">
        <v>36</v>
      </c>
    </row>
    <row r="25" spans="1:5" ht="15" customHeight="1" x14ac:dyDescent="0.35">
      <c r="A25" s="217">
        <v>32</v>
      </c>
      <c r="B25" s="222" t="s">
        <v>120</v>
      </c>
      <c r="C25" s="217">
        <v>1</v>
      </c>
      <c r="D25" s="217">
        <v>34</v>
      </c>
    </row>
    <row r="26" spans="1:5" x14ac:dyDescent="0.35">
      <c r="A26" s="217">
        <v>33</v>
      </c>
      <c r="B26" s="222" t="s">
        <v>155</v>
      </c>
      <c r="C26" s="217">
        <v>0</v>
      </c>
      <c r="D26" s="217">
        <v>25</v>
      </c>
      <c r="E26" s="31"/>
    </row>
    <row r="27" spans="1:5" x14ac:dyDescent="0.35">
      <c r="A27" s="217">
        <v>34</v>
      </c>
      <c r="B27" s="222" t="s">
        <v>167</v>
      </c>
      <c r="C27" s="94">
        <v>2</v>
      </c>
      <c r="D27" s="94">
        <v>20</v>
      </c>
      <c r="E27" s="31"/>
    </row>
    <row r="28" spans="1:5" x14ac:dyDescent="0.35">
      <c r="A28" s="217">
        <v>35</v>
      </c>
      <c r="B28" s="222" t="s">
        <v>171</v>
      </c>
      <c r="C28" s="207">
        <v>5</v>
      </c>
      <c r="D28" s="207">
        <v>38</v>
      </c>
      <c r="E28" s="31"/>
    </row>
    <row r="29" spans="1:5" x14ac:dyDescent="0.35">
      <c r="A29" s="217">
        <v>36</v>
      </c>
      <c r="B29" s="222" t="s">
        <v>170</v>
      </c>
      <c r="C29" s="207">
        <v>0</v>
      </c>
      <c r="D29" s="207">
        <v>110</v>
      </c>
      <c r="E29" s="31"/>
    </row>
    <row r="30" spans="1:5" x14ac:dyDescent="0.35">
      <c r="A30" s="217">
        <v>37</v>
      </c>
      <c r="B30" s="222" t="s">
        <v>190</v>
      </c>
      <c r="C30" s="207">
        <v>12</v>
      </c>
      <c r="D30" s="207">
        <v>44</v>
      </c>
    </row>
    <row r="31" spans="1:5" x14ac:dyDescent="0.35">
      <c r="A31" s="217">
        <v>38</v>
      </c>
      <c r="B31" s="222" t="s">
        <v>191</v>
      </c>
      <c r="C31" s="207">
        <v>14</v>
      </c>
      <c r="D31" s="207">
        <v>31</v>
      </c>
    </row>
    <row r="32" spans="1:5" x14ac:dyDescent="0.35">
      <c r="A32" s="217">
        <v>39</v>
      </c>
      <c r="B32" s="222" t="s">
        <v>192</v>
      </c>
      <c r="C32" s="207">
        <v>39</v>
      </c>
      <c r="D32" s="207">
        <v>54</v>
      </c>
    </row>
    <row r="33" spans="1:4" x14ac:dyDescent="0.35">
      <c r="A33" s="217">
        <v>40</v>
      </c>
      <c r="B33" s="222" t="s">
        <v>194</v>
      </c>
      <c r="C33" s="207">
        <v>94</v>
      </c>
      <c r="D33" s="207">
        <v>64</v>
      </c>
    </row>
    <row r="34" spans="1:4" x14ac:dyDescent="0.35">
      <c r="A34" s="217">
        <v>41</v>
      </c>
      <c r="B34" s="222" t="s">
        <v>195</v>
      </c>
      <c r="C34" s="207">
        <v>156</v>
      </c>
      <c r="D34" s="207">
        <v>161</v>
      </c>
    </row>
    <row r="35" spans="1:4" x14ac:dyDescent="0.35">
      <c r="A35" s="217">
        <v>42</v>
      </c>
      <c r="B35" s="222" t="s">
        <v>202</v>
      </c>
      <c r="C35" s="207">
        <v>147</v>
      </c>
      <c r="D35" s="207">
        <v>150</v>
      </c>
    </row>
    <row r="36" spans="1:4" x14ac:dyDescent="0.35">
      <c r="A36" s="217">
        <v>43</v>
      </c>
      <c r="B36" s="222" t="s">
        <v>203</v>
      </c>
      <c r="C36" s="207">
        <v>279</v>
      </c>
      <c r="D36" s="207">
        <v>232</v>
      </c>
    </row>
    <row r="37" spans="1:4" x14ac:dyDescent="0.35">
      <c r="A37" s="217">
        <v>44</v>
      </c>
      <c r="B37" s="222" t="s">
        <v>204</v>
      </c>
      <c r="C37" s="207">
        <v>337</v>
      </c>
      <c r="D37" s="207">
        <v>210</v>
      </c>
    </row>
    <row r="38" spans="1:4" x14ac:dyDescent="0.35">
      <c r="A38" s="217">
        <v>45</v>
      </c>
      <c r="B38" s="222" t="s">
        <v>210</v>
      </c>
      <c r="C38" s="207">
        <v>296</v>
      </c>
      <c r="D38" s="207">
        <v>226</v>
      </c>
    </row>
    <row r="39" spans="1:4" x14ac:dyDescent="0.35">
      <c r="A39" s="217">
        <v>46</v>
      </c>
      <c r="B39" s="222" t="s">
        <v>211</v>
      </c>
      <c r="C39" s="207">
        <v>317</v>
      </c>
      <c r="D39" s="207">
        <v>248</v>
      </c>
    </row>
    <row r="40" spans="1:4" x14ac:dyDescent="0.35">
      <c r="A40" s="217">
        <v>47</v>
      </c>
      <c r="B40" s="222" t="s">
        <v>212</v>
      </c>
      <c r="C40" s="207">
        <v>351</v>
      </c>
      <c r="D40" s="207">
        <v>191</v>
      </c>
    </row>
    <row r="41" spans="1:4" x14ac:dyDescent="0.35">
      <c r="A41" s="217">
        <v>48</v>
      </c>
      <c r="B41" s="222" t="s">
        <v>217</v>
      </c>
      <c r="C41" s="207">
        <v>226</v>
      </c>
      <c r="D41" s="207">
        <v>200</v>
      </c>
    </row>
    <row r="42" spans="1:4" x14ac:dyDescent="0.35">
      <c r="A42" s="217">
        <v>49</v>
      </c>
      <c r="B42" s="222" t="s">
        <v>218</v>
      </c>
      <c r="C42" s="207">
        <v>279</v>
      </c>
      <c r="D42" s="207">
        <v>259</v>
      </c>
    </row>
    <row r="43" spans="1:4" x14ac:dyDescent="0.35">
      <c r="A43" s="217">
        <v>50</v>
      </c>
      <c r="B43" s="222" t="s">
        <v>219</v>
      </c>
      <c r="C43" s="207">
        <v>284</v>
      </c>
      <c r="D43" s="207">
        <v>301</v>
      </c>
    </row>
    <row r="44" spans="1:4" x14ac:dyDescent="0.35">
      <c r="A44" s="217">
        <v>51</v>
      </c>
      <c r="B44" s="222" t="s">
        <v>225</v>
      </c>
      <c r="C44" s="207">
        <v>342</v>
      </c>
      <c r="D44" s="207">
        <v>227</v>
      </c>
    </row>
    <row r="45" spans="1:4" x14ac:dyDescent="0.35">
      <c r="A45" s="217">
        <v>52</v>
      </c>
      <c r="B45" s="222" t="s">
        <v>226</v>
      </c>
      <c r="C45" s="207">
        <v>335</v>
      </c>
      <c r="D45" s="207">
        <v>254</v>
      </c>
    </row>
    <row r="46" spans="1:4" x14ac:dyDescent="0.35">
      <c r="A46" s="217">
        <v>53</v>
      </c>
      <c r="B46" s="222" t="s">
        <v>227</v>
      </c>
      <c r="C46" s="207">
        <v>483</v>
      </c>
      <c r="D46" s="207">
        <v>412</v>
      </c>
    </row>
    <row r="47" spans="1:4" x14ac:dyDescent="0.35">
      <c r="A47" s="217">
        <v>1</v>
      </c>
      <c r="B47" s="222" t="s">
        <v>232</v>
      </c>
      <c r="C47" s="207">
        <v>641</v>
      </c>
      <c r="D47" s="207">
        <v>443</v>
      </c>
    </row>
    <row r="48" spans="1:4" x14ac:dyDescent="0.35">
      <c r="A48" s="217">
        <v>2</v>
      </c>
      <c r="B48" s="222" t="s">
        <v>240</v>
      </c>
      <c r="C48" s="207">
        <v>479</v>
      </c>
      <c r="D48" s="207">
        <v>350</v>
      </c>
    </row>
    <row r="49" spans="1:4" x14ac:dyDescent="0.35">
      <c r="A49" s="217">
        <v>3</v>
      </c>
      <c r="B49" s="222" t="s">
        <v>252</v>
      </c>
      <c r="C49" s="12">
        <v>391</v>
      </c>
      <c r="D49" s="207">
        <v>247</v>
      </c>
    </row>
    <row r="50" spans="1:4" x14ac:dyDescent="0.35">
      <c r="A50" s="217">
        <v>4</v>
      </c>
      <c r="B50" s="222" t="s">
        <v>259</v>
      </c>
      <c r="C50" s="12">
        <v>249</v>
      </c>
      <c r="D50" s="207">
        <v>131</v>
      </c>
    </row>
    <row r="51" spans="1:4" x14ac:dyDescent="0.35">
      <c r="A51" s="217">
        <v>5</v>
      </c>
      <c r="B51" s="567" t="s">
        <v>265</v>
      </c>
      <c r="C51" s="207">
        <v>160</v>
      </c>
      <c r="D51" s="207">
        <v>117</v>
      </c>
    </row>
    <row r="52" spans="1:4" x14ac:dyDescent="0.35">
      <c r="A52" s="217">
        <v>6</v>
      </c>
      <c r="B52" s="567" t="s">
        <v>273</v>
      </c>
      <c r="C52" s="207">
        <v>130</v>
      </c>
      <c r="D52" s="207">
        <v>63</v>
      </c>
    </row>
    <row r="53" spans="1:4" x14ac:dyDescent="0.35">
      <c r="A53" s="217">
        <v>7</v>
      </c>
      <c r="B53" s="567" t="s">
        <v>292</v>
      </c>
      <c r="C53" s="207">
        <v>130</v>
      </c>
      <c r="D53" s="207">
        <v>56</v>
      </c>
    </row>
    <row r="54" spans="1:4" x14ac:dyDescent="0.35">
      <c r="A54" s="217">
        <v>8</v>
      </c>
      <c r="B54" s="567" t="s">
        <v>308</v>
      </c>
      <c r="C54" s="207">
        <v>79</v>
      </c>
      <c r="D54" s="207">
        <v>51</v>
      </c>
    </row>
    <row r="55" spans="1:4" x14ac:dyDescent="0.35">
      <c r="A55" s="217">
        <v>9</v>
      </c>
      <c r="B55" s="567" t="s">
        <v>310</v>
      </c>
      <c r="C55" s="207">
        <v>25</v>
      </c>
      <c r="D55" s="207">
        <v>19</v>
      </c>
    </row>
    <row r="56" spans="1:4" x14ac:dyDescent="0.35">
      <c r="A56" s="217">
        <v>10</v>
      </c>
      <c r="B56" s="567" t="s">
        <v>315</v>
      </c>
      <c r="C56" s="207">
        <v>22</v>
      </c>
      <c r="D56" s="207">
        <v>19</v>
      </c>
    </row>
    <row r="57" spans="1:4" x14ac:dyDescent="0.35">
      <c r="A57" s="217">
        <v>11</v>
      </c>
      <c r="B57" s="567" t="s">
        <v>321</v>
      </c>
      <c r="C57" s="207">
        <v>15</v>
      </c>
      <c r="D57" s="207">
        <v>11</v>
      </c>
    </row>
    <row r="58" spans="1:4" x14ac:dyDescent="0.35">
      <c r="A58" s="217">
        <v>12</v>
      </c>
      <c r="B58" s="567" t="s">
        <v>320</v>
      </c>
      <c r="C58" s="207">
        <v>11</v>
      </c>
      <c r="D58" s="207">
        <v>25</v>
      </c>
    </row>
    <row r="59" spans="1:4" x14ac:dyDescent="0.35">
      <c r="A59" s="217">
        <v>13</v>
      </c>
      <c r="B59" s="567" t="s">
        <v>334</v>
      </c>
      <c r="C59" s="207">
        <v>12</v>
      </c>
      <c r="D59" s="207">
        <v>12</v>
      </c>
    </row>
    <row r="60" spans="1:4" x14ac:dyDescent="0.35">
      <c r="A60" s="217">
        <v>14</v>
      </c>
      <c r="B60" s="567" t="s">
        <v>337</v>
      </c>
      <c r="C60" s="207">
        <v>1</v>
      </c>
      <c r="D60" s="207">
        <v>8</v>
      </c>
    </row>
    <row r="61" spans="1:4" x14ac:dyDescent="0.35">
      <c r="A61" s="217">
        <v>15</v>
      </c>
      <c r="B61" s="567" t="s">
        <v>341</v>
      </c>
      <c r="C61" s="207">
        <v>2</v>
      </c>
      <c r="D61" s="111">
        <v>6</v>
      </c>
    </row>
    <row r="62" spans="1:4" x14ac:dyDescent="0.35">
      <c r="A62" s="217">
        <v>16</v>
      </c>
      <c r="B62" s="567" t="s">
        <v>379</v>
      </c>
      <c r="C62" s="207">
        <v>5</v>
      </c>
      <c r="D62" s="111">
        <v>14</v>
      </c>
    </row>
    <row r="63" spans="1:4" x14ac:dyDescent="0.35">
      <c r="A63" s="217">
        <v>17</v>
      </c>
      <c r="B63" s="222" t="s">
        <v>385</v>
      </c>
      <c r="C63" s="207">
        <v>2</v>
      </c>
      <c r="D63" s="207">
        <v>2</v>
      </c>
    </row>
    <row r="64" spans="1:4" x14ac:dyDescent="0.35">
      <c r="A64" s="217">
        <v>18</v>
      </c>
      <c r="B64" s="222" t="s">
        <v>391</v>
      </c>
      <c r="C64" s="207">
        <v>2</v>
      </c>
      <c r="D64" s="207">
        <v>3</v>
      </c>
    </row>
    <row r="65" spans="1:4" x14ac:dyDescent="0.35">
      <c r="A65" s="217">
        <v>19</v>
      </c>
      <c r="B65" s="222" t="s">
        <v>396</v>
      </c>
      <c r="C65" s="207">
        <v>3</v>
      </c>
      <c r="D65" s="207">
        <v>11</v>
      </c>
    </row>
    <row r="66" spans="1:4" x14ac:dyDescent="0.35">
      <c r="A66" s="217">
        <v>20</v>
      </c>
      <c r="B66" s="222" t="s">
        <v>400</v>
      </c>
      <c r="C66" s="207">
        <v>4</v>
      </c>
      <c r="D66" s="207">
        <v>4</v>
      </c>
    </row>
    <row r="67" spans="1:4" x14ac:dyDescent="0.35">
      <c r="A67" s="217">
        <v>21</v>
      </c>
      <c r="B67" s="222" t="s">
        <v>405</v>
      </c>
      <c r="C67" s="207">
        <v>5</v>
      </c>
      <c r="D67" s="207">
        <v>8</v>
      </c>
    </row>
    <row r="68" spans="1:4" x14ac:dyDescent="0.35">
      <c r="A68" s="217">
        <v>22</v>
      </c>
      <c r="B68" s="222" t="s">
        <v>409</v>
      </c>
      <c r="C68" s="207">
        <v>4</v>
      </c>
      <c r="D68" s="207">
        <v>19</v>
      </c>
    </row>
    <row r="69" spans="1:4" x14ac:dyDescent="0.35">
      <c r="A69" s="217">
        <v>23</v>
      </c>
      <c r="B69" s="2" t="s">
        <v>414</v>
      </c>
      <c r="C69" s="207">
        <v>4</v>
      </c>
      <c r="D69" s="207">
        <v>12</v>
      </c>
    </row>
    <row r="70" spans="1:4" x14ac:dyDescent="0.35">
      <c r="A70" s="217">
        <v>24</v>
      </c>
      <c r="B70" s="2" t="s">
        <v>418</v>
      </c>
      <c r="C70" s="207">
        <v>7</v>
      </c>
      <c r="D70" s="207">
        <v>22</v>
      </c>
    </row>
    <row r="71" spans="1:4" x14ac:dyDescent="0.35">
      <c r="A71" s="217">
        <v>25</v>
      </c>
      <c r="B71" s="2" t="s">
        <v>423</v>
      </c>
      <c r="C71" s="207">
        <v>19</v>
      </c>
      <c r="D71" s="207">
        <v>41</v>
      </c>
    </row>
    <row r="72" spans="1:4" x14ac:dyDescent="0.35">
      <c r="A72" s="217">
        <v>26</v>
      </c>
      <c r="B72" s="2" t="s">
        <v>425</v>
      </c>
      <c r="C72" s="207">
        <v>14</v>
      </c>
      <c r="D72" s="207">
        <v>69</v>
      </c>
    </row>
    <row r="73" spans="1:4" x14ac:dyDescent="0.35">
      <c r="A73" s="217">
        <v>27</v>
      </c>
      <c r="B73" s="2" t="s">
        <v>428</v>
      </c>
      <c r="C73" s="207">
        <v>37</v>
      </c>
      <c r="D73" s="207">
        <v>83</v>
      </c>
    </row>
    <row r="74" spans="1:4" x14ac:dyDescent="0.35">
      <c r="A74" s="217">
        <v>27</v>
      </c>
      <c r="B74" s="2" t="s">
        <v>433</v>
      </c>
      <c r="C74" s="207">
        <v>27</v>
      </c>
      <c r="D74" s="207">
        <v>75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7"/>
  <sheetViews>
    <sheetView showGridLines="0" zoomScale="90" zoomScaleNormal="90" workbookViewId="0">
      <pane xSplit="1" ySplit="2" topLeftCell="B47"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386</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row r="65" spans="1:6" x14ac:dyDescent="0.35">
      <c r="A65" s="11">
        <v>44383</v>
      </c>
      <c r="B65" s="385">
        <v>702</v>
      </c>
      <c r="C65" s="385">
        <v>736</v>
      </c>
      <c r="D65" s="256">
        <v>0.69</v>
      </c>
      <c r="E65" s="112">
        <v>38469</v>
      </c>
      <c r="F65" s="83">
        <v>1.7999999999999999E-2</v>
      </c>
    </row>
    <row r="66" spans="1:6" x14ac:dyDescent="0.35">
      <c r="A66" s="11">
        <v>44390</v>
      </c>
      <c r="B66" s="385">
        <v>614</v>
      </c>
      <c r="C66" s="385">
        <v>742</v>
      </c>
      <c r="D66" s="256">
        <v>0.7</v>
      </c>
      <c r="E66" s="112">
        <v>38525</v>
      </c>
      <c r="F66" s="83">
        <v>1.6E-2</v>
      </c>
    </row>
    <row r="67" spans="1:6" x14ac:dyDescent="0.35">
      <c r="A67" s="11">
        <v>44397</v>
      </c>
      <c r="B67" s="385">
        <v>521</v>
      </c>
      <c r="C67" s="385">
        <v>737</v>
      </c>
      <c r="D67" s="256">
        <v>0.69</v>
      </c>
      <c r="E67" s="112">
        <v>38412</v>
      </c>
      <c r="F67" s="83">
        <v>1.4E-2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9"/>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147</v>
      </c>
      <c r="C1" s="1"/>
      <c r="D1" s="1"/>
      <c r="E1" s="1"/>
      <c r="P1" s="22" t="s">
        <v>29</v>
      </c>
    </row>
    <row r="2" spans="1:16" x14ac:dyDescent="0.35">
      <c r="A2" s="1"/>
      <c r="C2" s="1"/>
      <c r="D2" s="1"/>
      <c r="E2" s="1"/>
      <c r="P2" s="22"/>
    </row>
    <row r="3" spans="1:16" ht="39.5" x14ac:dyDescent="0.35">
      <c r="A3" s="214" t="s">
        <v>122</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row r="57" spans="1:4" x14ac:dyDescent="0.35">
      <c r="A57" s="397">
        <v>27</v>
      </c>
      <c r="B57" s="225">
        <v>44384</v>
      </c>
      <c r="C57" s="2">
        <v>44</v>
      </c>
      <c r="D57" s="76">
        <v>0.04</v>
      </c>
    </row>
    <row r="58" spans="1:4" x14ac:dyDescent="0.35">
      <c r="A58" s="397">
        <v>28</v>
      </c>
      <c r="B58" s="225">
        <v>44391</v>
      </c>
      <c r="C58" s="2">
        <v>55</v>
      </c>
      <c r="D58" s="76">
        <v>0.05</v>
      </c>
    </row>
    <row r="59" spans="1:4" x14ac:dyDescent="0.35">
      <c r="A59" s="397">
        <v>29</v>
      </c>
      <c r="B59" s="225">
        <v>44398</v>
      </c>
      <c r="C59" s="2">
        <v>59</v>
      </c>
      <c r="D59" s="76">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03"/>
  <sheetViews>
    <sheetView workbookViewId="0">
      <pane xSplit="1" ySplit="3" topLeftCell="B48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339</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291">
        <v>44384</v>
      </c>
      <c r="B484" s="127">
        <v>7740</v>
      </c>
    </row>
    <row r="485" spans="1:2" x14ac:dyDescent="0.35">
      <c r="A485" s="291">
        <v>44385</v>
      </c>
      <c r="B485" s="127">
        <v>7744</v>
      </c>
    </row>
    <row r="486" spans="1:2" x14ac:dyDescent="0.35">
      <c r="A486" s="291">
        <v>44386</v>
      </c>
      <c r="B486" s="127">
        <v>7750</v>
      </c>
    </row>
    <row r="487" spans="1:2" x14ac:dyDescent="0.35">
      <c r="A487" s="291">
        <v>44387</v>
      </c>
      <c r="B487" s="127">
        <v>7757</v>
      </c>
    </row>
    <row r="488" spans="1:2" x14ac:dyDescent="0.35">
      <c r="A488" s="291">
        <v>44388</v>
      </c>
      <c r="B488" s="127">
        <v>7757</v>
      </c>
    </row>
    <row r="489" spans="1:2" x14ac:dyDescent="0.35">
      <c r="A489" s="291">
        <v>44389</v>
      </c>
      <c r="B489" s="127">
        <v>7757</v>
      </c>
    </row>
    <row r="490" spans="1:2" x14ac:dyDescent="0.35">
      <c r="A490" s="291">
        <v>44390</v>
      </c>
      <c r="B490" s="127">
        <v>7761</v>
      </c>
    </row>
    <row r="491" spans="1:2" x14ac:dyDescent="0.35">
      <c r="A491" s="291">
        <v>44391</v>
      </c>
      <c r="B491" s="127">
        <v>7772</v>
      </c>
    </row>
    <row r="492" spans="1:2" x14ac:dyDescent="0.35">
      <c r="A492" s="291">
        <v>44392</v>
      </c>
      <c r="B492" s="127">
        <v>7791</v>
      </c>
    </row>
    <row r="493" spans="1:2" x14ac:dyDescent="0.35">
      <c r="A493" s="291">
        <v>44393</v>
      </c>
      <c r="B493" s="127">
        <v>7796</v>
      </c>
    </row>
    <row r="494" spans="1:2" x14ac:dyDescent="0.35">
      <c r="A494" s="291">
        <v>44394</v>
      </c>
      <c r="B494" s="127">
        <v>7800</v>
      </c>
    </row>
    <row r="495" spans="1:2" x14ac:dyDescent="0.35">
      <c r="A495" s="291">
        <v>44395</v>
      </c>
      <c r="B495" s="127">
        <v>7800</v>
      </c>
    </row>
    <row r="496" spans="1:2" x14ac:dyDescent="0.35">
      <c r="A496" s="291">
        <v>44396</v>
      </c>
      <c r="B496" s="127">
        <v>7800</v>
      </c>
    </row>
    <row r="497" spans="1:2" x14ac:dyDescent="0.35">
      <c r="A497" s="291">
        <v>44397</v>
      </c>
      <c r="B497" s="127">
        <v>7813</v>
      </c>
    </row>
    <row r="498" spans="1:2" x14ac:dyDescent="0.35">
      <c r="A498" s="291">
        <v>44398</v>
      </c>
      <c r="B498" s="127">
        <v>7820</v>
      </c>
    </row>
    <row r="499" spans="1:2" x14ac:dyDescent="0.35">
      <c r="A499" s="291">
        <v>44399</v>
      </c>
      <c r="B499" s="127">
        <v>7842</v>
      </c>
    </row>
    <row r="500" spans="1:2" x14ac:dyDescent="0.35">
      <c r="A500" s="291">
        <v>44400</v>
      </c>
      <c r="B500" s="127">
        <v>7848</v>
      </c>
    </row>
    <row r="501" spans="1:2" s="384" customFormat="1" x14ac:dyDescent="0.35">
      <c r="A501" s="291">
        <v>44401</v>
      </c>
      <c r="B501" s="127">
        <v>7859</v>
      </c>
    </row>
    <row r="502" spans="1:2" x14ac:dyDescent="0.35">
      <c r="A502" s="291">
        <v>44402</v>
      </c>
      <c r="B502" s="127">
        <v>7859</v>
      </c>
    </row>
    <row r="503" spans="1:2" x14ac:dyDescent="0.35">
      <c r="A503" s="291">
        <v>44403</v>
      </c>
      <c r="B503" s="127">
        <v>7859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3" t="s">
        <v>342</v>
      </c>
      <c r="B1" s="583"/>
      <c r="C1" s="583"/>
      <c r="D1" s="583"/>
      <c r="E1" s="583"/>
      <c r="F1" s="450"/>
      <c r="G1" s="450"/>
      <c r="H1" s="450"/>
      <c r="I1" s="450"/>
      <c r="J1" s="450"/>
      <c r="K1" s="450"/>
      <c r="L1" s="450"/>
      <c r="M1" s="450"/>
      <c r="N1" s="450"/>
      <c r="O1" s="476" t="s">
        <v>343</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165</v>
      </c>
      <c r="C3" s="478" t="s">
        <v>162</v>
      </c>
      <c r="D3" s="479" t="s">
        <v>168</v>
      </c>
      <c r="E3" s="479" t="s">
        <v>166</v>
      </c>
      <c r="F3" s="453"/>
      <c r="G3" s="453"/>
      <c r="H3" s="453"/>
      <c r="I3" s="453"/>
      <c r="J3" s="453"/>
      <c r="K3" s="453"/>
      <c r="L3" s="453"/>
      <c r="M3" s="453"/>
      <c r="N3" s="453"/>
      <c r="O3" s="477" t="s">
        <v>0</v>
      </c>
      <c r="P3" s="478" t="s">
        <v>165</v>
      </c>
      <c r="Q3" s="478" t="s">
        <v>162</v>
      </c>
      <c r="R3" s="479" t="s">
        <v>168</v>
      </c>
      <c r="S3" s="479" t="s">
        <v>166</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344</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344</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344</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344</v>
      </c>
      <c r="P96" s="94"/>
      <c r="Q96" s="94"/>
      <c r="R96" s="94"/>
      <c r="S96" s="94"/>
      <c r="T96" s="94"/>
      <c r="U96" s="264"/>
    </row>
    <row r="97" spans="1:25" x14ac:dyDescent="0.35">
      <c r="B97" s="428" t="s">
        <v>345</v>
      </c>
      <c r="C97" s="224"/>
      <c r="D97" s="224"/>
      <c r="E97" s="224"/>
      <c r="F97" s="224"/>
      <c r="G97" s="264"/>
      <c r="H97" s="264"/>
      <c r="I97" s="264"/>
      <c r="J97" s="264"/>
      <c r="K97" s="264"/>
      <c r="L97" s="264"/>
      <c r="M97" s="264"/>
      <c r="N97" s="264"/>
      <c r="O97" s="428" t="s">
        <v>345</v>
      </c>
      <c r="P97" s="224"/>
      <c r="Q97" s="224"/>
      <c r="R97" s="224"/>
      <c r="S97" s="224"/>
      <c r="T97" s="224"/>
      <c r="U97" s="264"/>
    </row>
    <row r="98" spans="1:25" x14ac:dyDescent="0.35">
      <c r="A98" s="489" t="s">
        <v>346</v>
      </c>
      <c r="B98" s="428" t="s">
        <v>354</v>
      </c>
      <c r="C98" s="224"/>
      <c r="D98" s="224"/>
      <c r="E98" s="224"/>
      <c r="F98" s="224"/>
      <c r="G98" s="264"/>
      <c r="H98" s="264"/>
      <c r="I98" s="264"/>
      <c r="J98" s="264"/>
      <c r="K98" s="264"/>
      <c r="L98" s="264"/>
      <c r="M98" s="264"/>
      <c r="N98" s="264"/>
      <c r="O98" s="428" t="s">
        <v>354</v>
      </c>
      <c r="P98" s="224"/>
      <c r="Q98" s="224"/>
      <c r="R98" s="224"/>
      <c r="S98" s="224"/>
      <c r="T98" s="224"/>
      <c r="U98" s="264"/>
    </row>
    <row r="99" spans="1:25" x14ac:dyDescent="0.35">
      <c r="A99" s="295">
        <v>44270</v>
      </c>
      <c r="B99" s="488">
        <v>6236</v>
      </c>
      <c r="C99" s="292">
        <v>0.95560927529999995</v>
      </c>
      <c r="D99" s="292">
        <v>2.87342451E-2</v>
      </c>
      <c r="E99" s="292">
        <v>1.5656479600000002E-2</v>
      </c>
      <c r="F99" s="224" t="s">
        <v>346</v>
      </c>
      <c r="G99" s="264"/>
      <c r="H99" s="264"/>
      <c r="I99" s="264"/>
      <c r="K99" s="264"/>
      <c r="L99" s="22" t="s">
        <v>355</v>
      </c>
      <c r="M99" s="264"/>
      <c r="N99" s="264"/>
      <c r="O99" s="294">
        <v>44270</v>
      </c>
      <c r="P99" s="385">
        <v>5613</v>
      </c>
      <c r="Q99" s="257">
        <v>0.95775926290000002</v>
      </c>
      <c r="R99" s="257">
        <v>2.8113455499999999E-2</v>
      </c>
      <c r="S99" s="257">
        <v>1.41272816E-2</v>
      </c>
      <c r="T99" s="224" t="s">
        <v>346</v>
      </c>
      <c r="U99" s="264"/>
      <c r="Y99" s="22" t="s">
        <v>355</v>
      </c>
    </row>
    <row r="100" spans="1:25" x14ac:dyDescent="0.35">
      <c r="A100" s="295">
        <v>44271</v>
      </c>
      <c r="B100" s="488">
        <v>6459</v>
      </c>
      <c r="C100" s="292">
        <v>0.95502158609999999</v>
      </c>
      <c r="D100" s="292">
        <v>2.8763728700000001E-2</v>
      </c>
      <c r="E100" s="292">
        <v>1.6214685199999999E-2</v>
      </c>
      <c r="F100" s="224" t="s">
        <v>346</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346</v>
      </c>
      <c r="U100" s="264"/>
    </row>
    <row r="101" spans="1:25" x14ac:dyDescent="0.35">
      <c r="A101" s="295">
        <v>44272</v>
      </c>
      <c r="B101" s="488">
        <v>7026</v>
      </c>
      <c r="C101" s="292">
        <v>0.9509061056</v>
      </c>
      <c r="D101" s="292">
        <v>3.1480994700000001E-2</v>
      </c>
      <c r="E101" s="292">
        <v>1.7610359999999999E-2</v>
      </c>
      <c r="F101" s="224" t="s">
        <v>346</v>
      </c>
      <c r="O101" s="294">
        <v>44272</v>
      </c>
      <c r="P101" s="385">
        <v>6598</v>
      </c>
      <c r="Q101" s="257">
        <v>0.95307786080000001</v>
      </c>
      <c r="R101" s="257">
        <v>3.0343084999999999E-2</v>
      </c>
      <c r="S101" s="257">
        <v>1.6576514800000001E-2</v>
      </c>
      <c r="T101" s="224" t="s">
        <v>346</v>
      </c>
    </row>
    <row r="102" spans="1:25" x14ac:dyDescent="0.35">
      <c r="A102" s="295">
        <v>44273</v>
      </c>
      <c r="B102" s="488">
        <v>7257</v>
      </c>
      <c r="C102" s="292">
        <v>0.9474164397</v>
      </c>
      <c r="D102" s="292">
        <v>3.4120481499999994E-2</v>
      </c>
      <c r="E102" s="292">
        <v>1.82318141E-2</v>
      </c>
      <c r="F102" s="224" t="s">
        <v>346</v>
      </c>
      <c r="O102" s="294">
        <v>44273</v>
      </c>
      <c r="P102" s="385">
        <v>6936</v>
      </c>
      <c r="Q102" s="257">
        <v>0.9496414029000001</v>
      </c>
      <c r="R102" s="257">
        <v>3.2702532700000002E-2</v>
      </c>
      <c r="S102" s="257">
        <v>1.7424834300000001E-2</v>
      </c>
      <c r="T102" s="224" t="s">
        <v>346</v>
      </c>
    </row>
    <row r="103" spans="1:25" x14ac:dyDescent="0.35">
      <c r="A103" s="295">
        <v>44274</v>
      </c>
      <c r="B103" s="488">
        <v>7689</v>
      </c>
      <c r="C103" s="292">
        <v>0.9373947091</v>
      </c>
      <c r="D103" s="292">
        <v>4.2672313000000003E-2</v>
      </c>
      <c r="E103" s="292">
        <v>1.9678109200000002E-2</v>
      </c>
      <c r="F103" s="224" t="s">
        <v>346</v>
      </c>
      <c r="O103" s="294">
        <v>44274</v>
      </c>
      <c r="P103" s="385">
        <v>7508</v>
      </c>
      <c r="Q103" s="257">
        <v>0.9387206132</v>
      </c>
      <c r="R103" s="257">
        <v>4.1826591199999999E-2</v>
      </c>
      <c r="S103" s="257">
        <v>1.9197943299999999E-2</v>
      </c>
      <c r="T103" s="224" t="s">
        <v>346</v>
      </c>
    </row>
    <row r="104" spans="1:25" x14ac:dyDescent="0.35">
      <c r="A104" s="295">
        <v>44277</v>
      </c>
      <c r="B104" s="488">
        <v>8152</v>
      </c>
      <c r="C104" s="292">
        <v>0.92758325539999997</v>
      </c>
      <c r="D104" s="292">
        <v>5.19330603E-2</v>
      </c>
      <c r="E104" s="292">
        <v>2.0483684200000001E-2</v>
      </c>
      <c r="F104" s="224" t="s">
        <v>346</v>
      </c>
      <c r="O104" s="294">
        <v>44277</v>
      </c>
      <c r="P104" s="385">
        <v>6967</v>
      </c>
      <c r="Q104" s="257">
        <v>0.93261251879999996</v>
      </c>
      <c r="R104" s="257">
        <v>4.9884766999999997E-2</v>
      </c>
      <c r="S104" s="257">
        <v>1.7502714099999997E-2</v>
      </c>
      <c r="T104" s="224" t="s">
        <v>346</v>
      </c>
    </row>
    <row r="105" spans="1:25" x14ac:dyDescent="0.35">
      <c r="A105" s="295">
        <v>44278</v>
      </c>
      <c r="B105" s="488">
        <v>8887</v>
      </c>
      <c r="C105" s="292">
        <v>0.92917075819999995</v>
      </c>
      <c r="D105" s="292">
        <v>4.85817256E-2</v>
      </c>
      <c r="E105" s="292">
        <v>2.2247516199999998E-2</v>
      </c>
      <c r="F105" s="224" t="s">
        <v>346</v>
      </c>
      <c r="O105" s="294">
        <v>44278</v>
      </c>
      <c r="P105" s="385">
        <v>7779</v>
      </c>
      <c r="Q105" s="257">
        <v>0.94049879660000002</v>
      </c>
      <c r="R105" s="257">
        <v>3.99646892E-2</v>
      </c>
      <c r="S105" s="257">
        <v>1.9536514200000001E-2</v>
      </c>
      <c r="T105" s="224" t="s">
        <v>346</v>
      </c>
    </row>
    <row r="106" spans="1:25" x14ac:dyDescent="0.35">
      <c r="A106" s="295">
        <v>44279</v>
      </c>
      <c r="B106" s="488">
        <v>9332</v>
      </c>
      <c r="C106" s="292">
        <v>0.93142913019999996</v>
      </c>
      <c r="D106" s="292">
        <v>4.5210222899999999E-2</v>
      </c>
      <c r="E106" s="292">
        <v>2.3358107200000002E-2</v>
      </c>
      <c r="F106" s="224" t="s">
        <v>346</v>
      </c>
      <c r="O106" s="294">
        <v>44279</v>
      </c>
      <c r="P106" s="385">
        <v>8733</v>
      </c>
      <c r="Q106" s="257">
        <v>0.93512083260000001</v>
      </c>
      <c r="R106" s="257">
        <v>4.2929440400000005E-2</v>
      </c>
      <c r="S106" s="257">
        <v>2.1947187600000001E-2</v>
      </c>
      <c r="T106" s="224" t="s">
        <v>346</v>
      </c>
    </row>
    <row r="107" spans="1:25" x14ac:dyDescent="0.35">
      <c r="A107" s="295">
        <v>44280</v>
      </c>
      <c r="B107" s="488">
        <v>9477</v>
      </c>
      <c r="C107" s="292">
        <v>0.92858240520000002</v>
      </c>
      <c r="D107" s="292">
        <v>4.7594372699999998E-2</v>
      </c>
      <c r="E107" s="292">
        <v>2.3823221999999998E-2</v>
      </c>
      <c r="F107" s="224" t="s">
        <v>346</v>
      </c>
      <c r="O107" s="294">
        <v>44280</v>
      </c>
      <c r="P107" s="385">
        <v>8949</v>
      </c>
      <c r="Q107" s="257">
        <v>0.93190683210000003</v>
      </c>
      <c r="R107" s="257">
        <v>4.55909839E-2</v>
      </c>
      <c r="S107" s="257">
        <v>2.2502183800000002E-2</v>
      </c>
      <c r="T107" s="224" t="s">
        <v>346</v>
      </c>
    </row>
    <row r="108" spans="1:25" x14ac:dyDescent="0.35">
      <c r="A108" s="295">
        <v>44281</v>
      </c>
      <c r="B108" s="488">
        <v>9843</v>
      </c>
      <c r="C108" s="292">
        <v>0.90576922269999993</v>
      </c>
      <c r="D108" s="292">
        <v>6.8938733400000007E-2</v>
      </c>
      <c r="E108" s="292">
        <v>2.5292044000000003E-2</v>
      </c>
      <c r="F108" s="224" t="s">
        <v>346</v>
      </c>
      <c r="O108" s="294">
        <v>44281</v>
      </c>
      <c r="P108" s="385">
        <v>9530</v>
      </c>
      <c r="Q108" s="257">
        <v>0.90750470490000001</v>
      </c>
      <c r="R108" s="257">
        <v>6.7873258800000003E-2</v>
      </c>
      <c r="S108" s="257">
        <v>2.46220363E-2</v>
      </c>
      <c r="T108" s="224" t="s">
        <v>346</v>
      </c>
    </row>
    <row r="109" spans="1:25" x14ac:dyDescent="0.35">
      <c r="A109" s="295">
        <v>44284</v>
      </c>
      <c r="B109" s="488">
        <v>9183</v>
      </c>
      <c r="C109" s="292">
        <v>0.90234998649999998</v>
      </c>
      <c r="D109" s="292">
        <v>7.0133025500000001E-2</v>
      </c>
      <c r="E109" s="292">
        <v>2.7516987900000001E-2</v>
      </c>
      <c r="F109" s="224" t="s">
        <v>346</v>
      </c>
      <c r="O109" s="294">
        <v>44284</v>
      </c>
      <c r="P109" s="385">
        <v>8788</v>
      </c>
      <c r="Q109" s="257">
        <v>0.90575591099999997</v>
      </c>
      <c r="R109" s="257">
        <v>6.7897728599999999E-2</v>
      </c>
      <c r="S109" s="257">
        <v>2.63463603E-2</v>
      </c>
      <c r="T109" s="224" t="s">
        <v>346</v>
      </c>
    </row>
    <row r="110" spans="1:25" x14ac:dyDescent="0.35">
      <c r="A110" s="295">
        <v>44285</v>
      </c>
      <c r="B110" s="488">
        <v>9560</v>
      </c>
      <c r="C110" s="292">
        <v>0.91469070139999997</v>
      </c>
      <c r="D110" s="292">
        <v>5.6613375099999995E-2</v>
      </c>
      <c r="E110" s="292">
        <v>2.8695923499999998E-2</v>
      </c>
      <c r="F110" s="224" t="s">
        <v>346</v>
      </c>
      <c r="O110" s="294">
        <v>44285</v>
      </c>
      <c r="P110" s="385">
        <v>9140</v>
      </c>
      <c r="Q110" s="257">
        <v>0.91781270019999994</v>
      </c>
      <c r="R110" s="257">
        <v>5.4680980900000002E-2</v>
      </c>
      <c r="S110" s="257">
        <v>2.7506318800000002E-2</v>
      </c>
      <c r="T110" s="224" t="s">
        <v>346</v>
      </c>
    </row>
    <row r="111" spans="1:25" x14ac:dyDescent="0.35">
      <c r="A111" s="295">
        <v>44286</v>
      </c>
      <c r="B111" s="488">
        <v>10092</v>
      </c>
      <c r="C111" s="292">
        <v>0.9148463228</v>
      </c>
      <c r="D111" s="292">
        <v>5.4811492500000003E-2</v>
      </c>
      <c r="E111" s="292">
        <v>3.0342184800000001E-2</v>
      </c>
      <c r="F111" s="224" t="s">
        <v>346</v>
      </c>
      <c r="O111" s="294">
        <v>44286</v>
      </c>
      <c r="P111" s="385">
        <v>9608</v>
      </c>
      <c r="Q111" s="257">
        <v>0.91820638560000001</v>
      </c>
      <c r="R111" s="257">
        <v>5.2748720900000004E-2</v>
      </c>
      <c r="S111" s="257">
        <v>2.9044893499999995E-2</v>
      </c>
      <c r="T111" s="224" t="s">
        <v>346</v>
      </c>
    </row>
    <row r="112" spans="1:25" x14ac:dyDescent="0.35">
      <c r="A112" s="295">
        <v>44287</v>
      </c>
      <c r="B112" s="488">
        <v>10283</v>
      </c>
      <c r="C112" s="292">
        <v>0.89392885030000002</v>
      </c>
      <c r="D112" s="292">
        <v>7.5137015799999998E-2</v>
      </c>
      <c r="E112" s="292">
        <v>3.0934133799999999E-2</v>
      </c>
      <c r="F112" s="224" t="s">
        <v>346</v>
      </c>
      <c r="O112" s="294">
        <v>44287</v>
      </c>
      <c r="P112" s="385">
        <v>10284</v>
      </c>
      <c r="Q112" s="257">
        <v>0.89395646130000006</v>
      </c>
      <c r="R112" s="257">
        <v>7.5106466499999996E-2</v>
      </c>
      <c r="S112" s="257">
        <v>3.0937072200000002E-2</v>
      </c>
      <c r="T112" s="224" t="s">
        <v>346</v>
      </c>
    </row>
    <row r="113" spans="1:20" x14ac:dyDescent="0.35">
      <c r="B113" s="428" t="s">
        <v>347</v>
      </c>
      <c r="C113" s="428"/>
      <c r="D113" s="490"/>
      <c r="E113" s="490"/>
      <c r="F113" s="264"/>
      <c r="O113" s="428" t="s">
        <v>347</v>
      </c>
      <c r="P113" s="385"/>
      <c r="Q113" s="257"/>
      <c r="R113" s="257"/>
      <c r="S113" s="257"/>
      <c r="T113" s="224"/>
    </row>
    <row r="114" spans="1:20" x14ac:dyDescent="0.35">
      <c r="A114" s="489" t="s">
        <v>348</v>
      </c>
      <c r="B114" s="428" t="s">
        <v>349</v>
      </c>
      <c r="C114" s="224"/>
      <c r="O114" s="428" t="s">
        <v>349</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384</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388</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402</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401</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162</v>
      </c>
      <c r="D3" t="s">
        <v>163</v>
      </c>
      <c r="E3" t="s">
        <v>164</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0"/>
  <sheetViews>
    <sheetView workbookViewId="0">
      <pane xSplit="1" ySplit="3" topLeftCell="B178"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247</v>
      </c>
      <c r="E1" s="59" t="s">
        <v>29</v>
      </c>
    </row>
    <row r="3" spans="1:14" ht="59.15" customHeight="1" x14ac:dyDescent="0.35">
      <c r="A3" s="55" t="s">
        <v>0</v>
      </c>
      <c r="B3" s="61" t="s">
        <v>230</v>
      </c>
      <c r="C3" s="61" t="s">
        <v>231</v>
      </c>
    </row>
    <row r="4" spans="1:14" x14ac:dyDescent="0.35">
      <c r="A4" s="25">
        <v>44207</v>
      </c>
      <c r="B4" s="400">
        <v>163377</v>
      </c>
      <c r="C4" s="400">
        <v>2758</v>
      </c>
      <c r="E4" s="528" t="s">
        <v>362</v>
      </c>
    </row>
    <row r="5" spans="1:14" x14ac:dyDescent="0.35">
      <c r="A5" s="25">
        <v>44208</v>
      </c>
      <c r="B5" s="56">
        <v>175942</v>
      </c>
      <c r="C5" s="56">
        <v>2857</v>
      </c>
      <c r="E5" s="59" t="s">
        <v>361</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331</v>
      </c>
    </row>
    <row r="78" spans="1:20" x14ac:dyDescent="0.35">
      <c r="A78" s="25">
        <v>44281</v>
      </c>
      <c r="B78" s="60">
        <v>2322832</v>
      </c>
      <c r="C78" s="60">
        <v>279814</v>
      </c>
      <c r="D78" s="350"/>
    </row>
    <row r="79" spans="1:20" x14ac:dyDescent="0.35">
      <c r="A79" s="25">
        <v>44282</v>
      </c>
      <c r="B79" s="60">
        <v>2358807</v>
      </c>
      <c r="C79" s="60">
        <v>294714</v>
      </c>
      <c r="D79" s="350"/>
      <c r="O79" s="474"/>
      <c r="P79" s="475" t="s">
        <v>329</v>
      </c>
      <c r="Q79" s="475" t="s">
        <v>330</v>
      </c>
    </row>
    <row r="80" spans="1:20" x14ac:dyDescent="0.35">
      <c r="A80" s="25">
        <v>44283</v>
      </c>
      <c r="B80" s="60">
        <v>2386158</v>
      </c>
      <c r="C80" s="60">
        <v>317217</v>
      </c>
      <c r="D80" s="350"/>
      <c r="E80" s="473" t="s">
        <v>324</v>
      </c>
      <c r="O80" s="25">
        <v>44283</v>
      </c>
      <c r="P80" s="60">
        <v>2385709</v>
      </c>
      <c r="Q80" s="60">
        <v>312320</v>
      </c>
      <c r="S80" s="350"/>
      <c r="T80" s="350"/>
    </row>
    <row r="81" spans="1:20" x14ac:dyDescent="0.35">
      <c r="A81" s="25">
        <v>44284</v>
      </c>
      <c r="B81" s="60">
        <v>2410281</v>
      </c>
      <c r="C81" s="60">
        <v>331969</v>
      </c>
      <c r="D81" s="350"/>
      <c r="E81" s="473" t="s">
        <v>328</v>
      </c>
      <c r="O81" s="25">
        <v>44284</v>
      </c>
      <c r="P81" s="60">
        <v>2409826</v>
      </c>
      <c r="Q81" s="60">
        <v>326263</v>
      </c>
      <c r="S81" s="350"/>
      <c r="T81" s="350"/>
    </row>
    <row r="82" spans="1:20" x14ac:dyDescent="0.35">
      <c r="A82" s="25">
        <v>44285</v>
      </c>
      <c r="B82" s="60">
        <v>2437543</v>
      </c>
      <c r="C82" s="60">
        <v>348635</v>
      </c>
      <c r="D82" s="350"/>
      <c r="E82" s="473" t="s">
        <v>332</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336</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356</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389</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412</v>
      </c>
    </row>
    <row r="160" spans="1:5" x14ac:dyDescent="0.35">
      <c r="A160" s="25">
        <v>44363</v>
      </c>
      <c r="B160" s="60">
        <v>3551739</v>
      </c>
      <c r="C160" s="60">
        <v>2493358</v>
      </c>
      <c r="E160" s="473" t="s">
        <v>415</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row r="182" spans="1:3" x14ac:dyDescent="0.35">
      <c r="A182" s="25">
        <v>44385</v>
      </c>
      <c r="B182" s="60">
        <v>3900864</v>
      </c>
      <c r="C182" s="60">
        <v>2825886</v>
      </c>
    </row>
    <row r="183" spans="1:3" x14ac:dyDescent="0.35">
      <c r="A183" s="25">
        <v>44386</v>
      </c>
      <c r="B183" s="60">
        <v>3911189</v>
      </c>
      <c r="C183" s="60">
        <v>2843938</v>
      </c>
    </row>
    <row r="184" spans="1:3" x14ac:dyDescent="0.35">
      <c r="A184" s="25">
        <v>44387</v>
      </c>
      <c r="B184" s="60">
        <v>3920145</v>
      </c>
      <c r="C184" s="60">
        <v>2861110</v>
      </c>
    </row>
    <row r="185" spans="1:3" x14ac:dyDescent="0.35">
      <c r="A185" s="25">
        <v>44388</v>
      </c>
      <c r="B185" s="60">
        <v>3928409</v>
      </c>
      <c r="C185" s="60">
        <v>2877326</v>
      </c>
    </row>
    <row r="186" spans="1:3" x14ac:dyDescent="0.35">
      <c r="A186" s="25">
        <v>44389</v>
      </c>
      <c r="B186" s="60">
        <v>3934408</v>
      </c>
      <c r="C186" s="60">
        <v>2893271</v>
      </c>
    </row>
    <row r="187" spans="1:3" x14ac:dyDescent="0.35">
      <c r="A187" s="25">
        <v>44390</v>
      </c>
      <c r="B187" s="60">
        <v>3941571</v>
      </c>
      <c r="C187" s="60">
        <v>2903557</v>
      </c>
    </row>
    <row r="188" spans="1:3" x14ac:dyDescent="0.35">
      <c r="A188" s="25">
        <v>44391</v>
      </c>
      <c r="B188" s="60">
        <v>3948446</v>
      </c>
      <c r="C188" s="60">
        <v>2914904</v>
      </c>
    </row>
    <row r="189" spans="1:3" x14ac:dyDescent="0.35">
      <c r="A189" s="25">
        <v>44392</v>
      </c>
      <c r="B189" s="60">
        <v>3956549</v>
      </c>
      <c r="C189" s="60">
        <v>2927130</v>
      </c>
    </row>
    <row r="190" spans="1:3" x14ac:dyDescent="0.35">
      <c r="A190" s="25">
        <v>44393</v>
      </c>
      <c r="B190" s="60">
        <v>3963502</v>
      </c>
      <c r="C190" s="60">
        <v>2940202</v>
      </c>
    </row>
    <row r="191" spans="1:3" x14ac:dyDescent="0.35">
      <c r="A191" s="25">
        <v>44394</v>
      </c>
      <c r="B191" s="60">
        <v>3970026</v>
      </c>
      <c r="C191" s="60">
        <v>2954776</v>
      </c>
    </row>
    <row r="192" spans="1:3" x14ac:dyDescent="0.35">
      <c r="A192" s="25">
        <v>44395</v>
      </c>
      <c r="B192" s="60">
        <v>3976022</v>
      </c>
      <c r="C192" s="60">
        <v>2966054</v>
      </c>
    </row>
    <row r="193" spans="1:3" x14ac:dyDescent="0.35">
      <c r="A193" s="25">
        <v>44396</v>
      </c>
      <c r="B193" s="60">
        <v>3981950</v>
      </c>
      <c r="C193" s="60">
        <v>2978746</v>
      </c>
    </row>
    <row r="194" spans="1:3" x14ac:dyDescent="0.35">
      <c r="A194" s="25">
        <v>44397</v>
      </c>
      <c r="B194" s="60">
        <v>3984433</v>
      </c>
      <c r="C194" s="60">
        <v>2995086</v>
      </c>
    </row>
    <row r="195" spans="1:3" x14ac:dyDescent="0.35">
      <c r="A195" s="25">
        <v>44398</v>
      </c>
      <c r="B195" s="60">
        <v>3987074</v>
      </c>
      <c r="C195" s="60">
        <v>3010505</v>
      </c>
    </row>
    <row r="196" spans="1:3" x14ac:dyDescent="0.35">
      <c r="A196" s="25">
        <v>44399</v>
      </c>
      <c r="B196" s="60">
        <v>3989927</v>
      </c>
      <c r="C196" s="60">
        <v>3028271</v>
      </c>
    </row>
    <row r="197" spans="1:3" x14ac:dyDescent="0.35">
      <c r="A197" s="25">
        <v>44400</v>
      </c>
      <c r="B197" s="60">
        <v>3992327</v>
      </c>
      <c r="C197" s="60">
        <v>3044803</v>
      </c>
    </row>
    <row r="198" spans="1:3" x14ac:dyDescent="0.35">
      <c r="A198" s="25">
        <v>44401</v>
      </c>
      <c r="B198" s="60">
        <v>3994883</v>
      </c>
      <c r="C198" s="60">
        <v>3064441</v>
      </c>
    </row>
    <row r="199" spans="1:3" x14ac:dyDescent="0.35">
      <c r="A199" s="25">
        <v>44402</v>
      </c>
      <c r="B199" s="60">
        <v>3997105</v>
      </c>
      <c r="C199" s="60">
        <v>3079492</v>
      </c>
    </row>
    <row r="200" spans="1:3" x14ac:dyDescent="0.35">
      <c r="A200" s="25">
        <v>44403</v>
      </c>
      <c r="B200" s="60">
        <v>3998627</v>
      </c>
      <c r="C200" s="60">
        <v>3092102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6"/>
  <sheetViews>
    <sheetView workbookViewId="0">
      <pane xSplit="1" ySplit="3" topLeftCell="B16"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306</v>
      </c>
      <c r="G1" s="59" t="s">
        <v>29</v>
      </c>
    </row>
    <row r="3" spans="1:17" ht="69.650000000000006" customHeight="1" x14ac:dyDescent="0.35">
      <c r="A3" s="55" t="s">
        <v>0</v>
      </c>
      <c r="B3" s="61" t="s">
        <v>276</v>
      </c>
      <c r="C3" s="61" t="s">
        <v>278</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382</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404</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row r="25" spans="1:5" x14ac:dyDescent="0.35">
      <c r="A25" s="25">
        <v>44389</v>
      </c>
      <c r="B25" s="56">
        <v>7720270</v>
      </c>
      <c r="C25" s="56">
        <v>6953510</v>
      </c>
    </row>
    <row r="26" spans="1:5" x14ac:dyDescent="0.35">
      <c r="A26" s="25">
        <v>44396</v>
      </c>
      <c r="B26" s="56">
        <v>7941400</v>
      </c>
      <c r="C26" s="56">
        <v>7010410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287</v>
      </c>
    </row>
    <row r="3" spans="1:6" ht="72.5" x14ac:dyDescent="0.35">
      <c r="A3" s="415" t="s">
        <v>0</v>
      </c>
      <c r="B3" s="416" t="s">
        <v>280</v>
      </c>
      <c r="C3" s="415" t="s">
        <v>281</v>
      </c>
      <c r="D3" s="415" t="s">
        <v>282</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4" t="s">
        <v>283</v>
      </c>
      <c r="B15" s="584"/>
      <c r="C15" s="584"/>
      <c r="D15" s="585"/>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4" t="s">
        <v>381</v>
      </c>
      <c r="B27" s="584"/>
      <c r="C27" s="584"/>
      <c r="D27" s="585"/>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288</v>
      </c>
      <c r="B39" s="31"/>
      <c r="C39" s="31"/>
      <c r="D39" s="424"/>
    </row>
    <row r="40" spans="1:4" ht="58" x14ac:dyDescent="0.35">
      <c r="A40" s="415" t="s">
        <v>0</v>
      </c>
      <c r="B40" s="425" t="s">
        <v>284</v>
      </c>
      <c r="C40" s="415" t="s">
        <v>285</v>
      </c>
      <c r="D40" s="425" t="s">
        <v>282</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6" t="s">
        <v>286</v>
      </c>
      <c r="B48" s="584"/>
      <c r="C48" s="584"/>
      <c r="D48" s="585"/>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4" t="s">
        <v>381</v>
      </c>
      <c r="B60" s="584"/>
      <c r="C60" s="584"/>
      <c r="D60" s="585"/>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3">
        <v>44365</v>
      </c>
      <c r="B69" s="564">
        <v>1060</v>
      </c>
      <c r="C69" s="564">
        <v>40</v>
      </c>
      <c r="D69" s="564">
        <v>6</v>
      </c>
    </row>
    <row r="70" spans="1:4" x14ac:dyDescent="0.35">
      <c r="A70" s="566">
        <v>44372</v>
      </c>
      <c r="B70" s="565">
        <v>1105</v>
      </c>
      <c r="C70" s="565">
        <v>45</v>
      </c>
      <c r="D70" s="56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1" t="s">
        <v>0</v>
      </c>
      <c r="B3" s="587" t="s">
        <v>4</v>
      </c>
      <c r="C3" s="588"/>
      <c r="D3" s="589"/>
      <c r="E3" s="590" t="s">
        <v>7</v>
      </c>
      <c r="F3" s="590"/>
      <c r="G3" s="590"/>
    </row>
    <row r="4" spans="1:19" x14ac:dyDescent="0.35">
      <c r="A4" s="592"/>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82</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174</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3" t="s">
        <v>169</v>
      </c>
      <c r="F33" s="593"/>
      <c r="G33" s="593"/>
      <c r="H33" s="593"/>
      <c r="I33" s="593"/>
      <c r="J33" s="593"/>
      <c r="K33" s="593"/>
      <c r="L33" s="593"/>
      <c r="M33" s="593"/>
      <c r="N33" s="593"/>
      <c r="O33" s="593"/>
      <c r="P33" s="593"/>
      <c r="Q33" s="593"/>
      <c r="R33" s="593"/>
      <c r="S33" s="593"/>
      <c r="T33" s="593"/>
      <c r="U33" s="593"/>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175</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4" t="s">
        <v>5</v>
      </c>
      <c r="E31" s="594"/>
      <c r="F31" s="594"/>
      <c r="G31" s="594"/>
      <c r="H31" s="594"/>
      <c r="I31" s="594"/>
      <c r="J31" s="594"/>
      <c r="K31" s="594"/>
      <c r="L31" s="594"/>
      <c r="M31" s="594"/>
      <c r="N31" s="594"/>
    </row>
    <row r="32" spans="1:14" x14ac:dyDescent="0.35">
      <c r="A32" s="361">
        <v>43938</v>
      </c>
      <c r="B32" s="298">
        <v>184</v>
      </c>
      <c r="D32" s="594"/>
      <c r="E32" s="594"/>
      <c r="F32" s="594"/>
      <c r="G32" s="594"/>
      <c r="H32" s="594"/>
      <c r="I32" s="594"/>
      <c r="J32" s="594"/>
      <c r="K32" s="594"/>
      <c r="L32" s="594"/>
      <c r="M32" s="594"/>
      <c r="N32" s="594"/>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4" t="s">
        <v>81</v>
      </c>
      <c r="E34" s="594"/>
      <c r="F34" s="594"/>
      <c r="G34" s="594"/>
      <c r="H34" s="594"/>
      <c r="I34" s="594"/>
      <c r="J34" s="594"/>
      <c r="K34" s="594"/>
      <c r="L34" s="594"/>
      <c r="M34" s="594"/>
      <c r="N34" s="594"/>
    </row>
    <row r="35" spans="1:14" x14ac:dyDescent="0.35">
      <c r="A35" s="361">
        <v>43941</v>
      </c>
      <c r="B35" s="298">
        <v>167</v>
      </c>
      <c r="D35" s="594"/>
      <c r="E35" s="594"/>
      <c r="F35" s="594"/>
      <c r="G35" s="594"/>
      <c r="H35" s="594"/>
      <c r="I35" s="594"/>
      <c r="J35" s="594"/>
      <c r="K35" s="594"/>
      <c r="L35" s="594"/>
      <c r="M35" s="594"/>
      <c r="N35" s="594"/>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5" t="s">
        <v>114</v>
      </c>
      <c r="E37" s="595"/>
      <c r="F37" s="595"/>
      <c r="G37" s="595"/>
      <c r="H37" s="595"/>
      <c r="I37" s="595"/>
      <c r="J37" s="595"/>
      <c r="K37" s="595"/>
      <c r="L37" s="595"/>
      <c r="M37" s="595"/>
      <c r="N37" s="595"/>
    </row>
    <row r="38" spans="1:14" x14ac:dyDescent="0.35">
      <c r="A38" s="361">
        <v>43944</v>
      </c>
      <c r="B38" s="298">
        <v>136</v>
      </c>
      <c r="D38" s="595"/>
      <c r="E38" s="595"/>
      <c r="F38" s="595"/>
      <c r="G38" s="595"/>
      <c r="H38" s="595"/>
      <c r="I38" s="595"/>
      <c r="J38" s="595"/>
      <c r="K38" s="595"/>
      <c r="L38" s="595"/>
      <c r="M38" s="595"/>
      <c r="N38" s="595"/>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2"/>
  <sheetViews>
    <sheetView zoomScaleNormal="100" workbookViewId="0">
      <pane xSplit="1" ySplit="3" topLeftCell="B30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172</v>
      </c>
      <c r="B1" s="54"/>
      <c r="C1" s="346"/>
      <c r="D1" s="346"/>
      <c r="J1" s="59" t="s">
        <v>29</v>
      </c>
    </row>
    <row r="2" spans="1:16" x14ac:dyDescent="0.35">
      <c r="A2" s="346"/>
      <c r="B2" s="346"/>
      <c r="C2" s="346"/>
      <c r="D2" s="346"/>
    </row>
    <row r="3" spans="1:16" ht="52" x14ac:dyDescent="0.35">
      <c r="A3" s="368" t="s">
        <v>173</v>
      </c>
      <c r="B3" s="403" t="s">
        <v>262</v>
      </c>
      <c r="C3" s="403" t="s">
        <v>263</v>
      </c>
      <c r="D3" s="410" t="s">
        <v>264</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392</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row r="304" spans="1:5" x14ac:dyDescent="0.35">
      <c r="A304" s="126">
        <v>44385</v>
      </c>
      <c r="B304" s="437">
        <v>38</v>
      </c>
      <c r="C304" s="437">
        <v>401</v>
      </c>
      <c r="D304" s="437">
        <v>5</v>
      </c>
    </row>
    <row r="305" spans="1:4" x14ac:dyDescent="0.35">
      <c r="A305" s="126">
        <v>44386</v>
      </c>
      <c r="B305" s="437">
        <v>39</v>
      </c>
      <c r="C305" s="437">
        <v>427</v>
      </c>
      <c r="D305" s="437">
        <v>5</v>
      </c>
    </row>
    <row r="306" spans="1:4" x14ac:dyDescent="0.35">
      <c r="A306" s="126">
        <v>44387</v>
      </c>
      <c r="B306" s="437">
        <v>42</v>
      </c>
      <c r="C306" s="437">
        <v>436</v>
      </c>
      <c r="D306" s="437">
        <v>6</v>
      </c>
    </row>
    <row r="307" spans="1:4" x14ac:dyDescent="0.35">
      <c r="A307" s="126">
        <v>44388</v>
      </c>
      <c r="B307" s="437">
        <v>40</v>
      </c>
      <c r="C307" s="437">
        <v>445</v>
      </c>
      <c r="D307" s="437">
        <v>6</v>
      </c>
    </row>
    <row r="308" spans="1:4" x14ac:dyDescent="0.35">
      <c r="A308" s="126">
        <v>44389</v>
      </c>
      <c r="B308" s="437">
        <v>40</v>
      </c>
      <c r="C308" s="437">
        <v>469</v>
      </c>
      <c r="D308" s="437">
        <v>6</v>
      </c>
    </row>
    <row r="309" spans="1:4" x14ac:dyDescent="0.35">
      <c r="A309" s="126">
        <v>44390</v>
      </c>
      <c r="B309" s="437">
        <v>41</v>
      </c>
      <c r="C309" s="437">
        <v>506</v>
      </c>
      <c r="D309" s="437">
        <v>6</v>
      </c>
    </row>
    <row r="310" spans="1:4" x14ac:dyDescent="0.35">
      <c r="A310" s="126">
        <v>44391</v>
      </c>
      <c r="B310" s="437">
        <v>46</v>
      </c>
      <c r="C310" s="437">
        <v>515</v>
      </c>
      <c r="D310" s="437">
        <v>5</v>
      </c>
    </row>
    <row r="311" spans="1:4" x14ac:dyDescent="0.35">
      <c r="A311" s="126">
        <v>44392</v>
      </c>
      <c r="B311" s="437">
        <v>47</v>
      </c>
      <c r="C311" s="437">
        <v>543</v>
      </c>
      <c r="D311" s="437">
        <v>5</v>
      </c>
    </row>
    <row r="312" spans="1:4" x14ac:dyDescent="0.35">
      <c r="A312" s="126">
        <v>44393</v>
      </c>
      <c r="B312" s="437">
        <v>48</v>
      </c>
      <c r="C312" s="437">
        <v>532</v>
      </c>
      <c r="D312" s="437">
        <v>5</v>
      </c>
    </row>
    <row r="313" spans="1:4" x14ac:dyDescent="0.35">
      <c r="A313" s="126">
        <v>44394</v>
      </c>
      <c r="B313" s="437">
        <v>49</v>
      </c>
      <c r="C313" s="437">
        <v>517</v>
      </c>
      <c r="D313" s="437">
        <v>3</v>
      </c>
    </row>
    <row r="314" spans="1:4" x14ac:dyDescent="0.35">
      <c r="A314" s="126">
        <v>44395</v>
      </c>
      <c r="B314" s="437">
        <v>46</v>
      </c>
      <c r="C314" s="437">
        <v>514</v>
      </c>
      <c r="D314" s="437">
        <v>3</v>
      </c>
    </row>
    <row r="315" spans="1:4" x14ac:dyDescent="0.35">
      <c r="A315" s="126">
        <v>44396</v>
      </c>
      <c r="B315" s="437">
        <v>45</v>
      </c>
      <c r="C315" s="437">
        <v>536</v>
      </c>
      <c r="D315" s="437">
        <v>3</v>
      </c>
    </row>
    <row r="316" spans="1:4" x14ac:dyDescent="0.35">
      <c r="A316" s="126">
        <v>44397</v>
      </c>
      <c r="B316" s="437">
        <v>47</v>
      </c>
      <c r="C316" s="437">
        <v>529</v>
      </c>
      <c r="D316" s="437">
        <v>3</v>
      </c>
    </row>
    <row r="317" spans="1:4" x14ac:dyDescent="0.35">
      <c r="A317" s="126">
        <v>44398</v>
      </c>
      <c r="B317" s="437">
        <v>51</v>
      </c>
      <c r="C317" s="437">
        <v>529</v>
      </c>
      <c r="D317" s="437">
        <v>2</v>
      </c>
    </row>
    <row r="318" spans="1:4" x14ac:dyDescent="0.35">
      <c r="A318" s="126">
        <v>44399</v>
      </c>
      <c r="B318" s="437">
        <v>58</v>
      </c>
      <c r="C318" s="437">
        <v>488</v>
      </c>
      <c r="D318" s="437">
        <v>2</v>
      </c>
    </row>
    <row r="319" spans="1:4" x14ac:dyDescent="0.35">
      <c r="A319" s="126">
        <v>44400</v>
      </c>
      <c r="B319" s="437">
        <v>57</v>
      </c>
      <c r="C319" s="437">
        <v>502</v>
      </c>
      <c r="D319" s="437">
        <v>3</v>
      </c>
    </row>
    <row r="320" spans="1:4" x14ac:dyDescent="0.35">
      <c r="A320" s="126">
        <v>44401</v>
      </c>
      <c r="B320" s="437">
        <v>60</v>
      </c>
      <c r="C320" s="437">
        <v>478</v>
      </c>
      <c r="D320" s="437">
        <v>3</v>
      </c>
    </row>
    <row r="321" spans="1:4" x14ac:dyDescent="0.35">
      <c r="A321" s="126">
        <v>44402</v>
      </c>
      <c r="B321" s="437">
        <v>64</v>
      </c>
      <c r="C321" s="437">
        <v>480</v>
      </c>
      <c r="D321" s="437">
        <v>3</v>
      </c>
    </row>
    <row r="322" spans="1:4" x14ac:dyDescent="0.35">
      <c r="A322" s="126">
        <v>44403</v>
      </c>
      <c r="B322" s="437">
        <v>65</v>
      </c>
      <c r="C322" s="437">
        <v>475</v>
      </c>
      <c r="D322" s="43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148</v>
      </c>
      <c r="B1" s="199"/>
      <c r="C1" s="199"/>
      <c r="D1" s="199"/>
      <c r="G1" s="229"/>
      <c r="R1" s="231" t="s">
        <v>29</v>
      </c>
    </row>
    <row r="2" spans="1:18" ht="30.65" customHeight="1" x14ac:dyDescent="0.35">
      <c r="A2" s="232"/>
      <c r="B2" s="596" t="s">
        <v>115</v>
      </c>
      <c r="C2" s="597"/>
      <c r="D2" s="233"/>
      <c r="E2" s="234"/>
      <c r="F2" s="235" t="s">
        <v>117</v>
      </c>
      <c r="G2" s="230"/>
    </row>
    <row r="3" spans="1:18" ht="39.5" x14ac:dyDescent="0.35">
      <c r="A3" s="236" t="s">
        <v>0</v>
      </c>
      <c r="B3" s="237" t="s">
        <v>144</v>
      </c>
      <c r="C3" s="237" t="s">
        <v>145</v>
      </c>
      <c r="D3" s="238"/>
      <c r="E3" s="239" t="s">
        <v>118</v>
      </c>
      <c r="F3" s="237" t="s">
        <v>146</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0" t="s">
        <v>121</v>
      </c>
      <c r="F33" s="601">
        <v>2</v>
      </c>
      <c r="G33" s="230"/>
    </row>
    <row r="34" spans="1:7" x14ac:dyDescent="0.35">
      <c r="A34" s="247">
        <v>44040</v>
      </c>
      <c r="B34" s="249" t="s">
        <v>48</v>
      </c>
      <c r="C34" s="250" t="s">
        <v>48</v>
      </c>
      <c r="D34" s="233"/>
      <c r="E34" s="598"/>
      <c r="F34" s="602"/>
      <c r="G34" s="230"/>
    </row>
    <row r="35" spans="1:7" x14ac:dyDescent="0.35">
      <c r="A35" s="247">
        <v>44041</v>
      </c>
      <c r="B35" s="234">
        <v>66</v>
      </c>
      <c r="C35" s="253">
        <v>0.06</v>
      </c>
      <c r="D35" s="254"/>
      <c r="E35" s="598"/>
      <c r="F35" s="602"/>
      <c r="G35" s="230"/>
    </row>
    <row r="36" spans="1:7" x14ac:dyDescent="0.35">
      <c r="A36" s="247">
        <v>44042</v>
      </c>
      <c r="B36" s="249" t="s">
        <v>48</v>
      </c>
      <c r="C36" s="250" t="s">
        <v>48</v>
      </c>
      <c r="D36" s="254"/>
      <c r="E36" s="598"/>
      <c r="F36" s="602"/>
      <c r="G36" s="230"/>
    </row>
    <row r="37" spans="1:7" x14ac:dyDescent="0.35">
      <c r="A37" s="247">
        <v>44043</v>
      </c>
      <c r="B37" s="249" t="s">
        <v>48</v>
      </c>
      <c r="C37" s="250" t="s">
        <v>48</v>
      </c>
      <c r="D37" s="254"/>
      <c r="E37" s="598"/>
      <c r="F37" s="602"/>
      <c r="G37" s="230"/>
    </row>
    <row r="38" spans="1:7" x14ac:dyDescent="0.35">
      <c r="A38" s="247">
        <v>44044</v>
      </c>
      <c r="B38" s="249" t="s">
        <v>48</v>
      </c>
      <c r="C38" s="250" t="s">
        <v>48</v>
      </c>
      <c r="D38" s="254"/>
      <c r="E38" s="598"/>
      <c r="F38" s="602"/>
      <c r="G38" s="230"/>
    </row>
    <row r="39" spans="1:7" x14ac:dyDescent="0.35">
      <c r="A39" s="247">
        <v>44045</v>
      </c>
      <c r="B39" s="249" t="s">
        <v>48</v>
      </c>
      <c r="C39" s="250" t="s">
        <v>48</v>
      </c>
      <c r="D39" s="254"/>
      <c r="E39" s="599"/>
      <c r="F39" s="603"/>
      <c r="G39" s="230"/>
    </row>
    <row r="40" spans="1:7" x14ac:dyDescent="0.35">
      <c r="A40" s="247">
        <v>44046</v>
      </c>
      <c r="B40" s="249" t="s">
        <v>48</v>
      </c>
      <c r="C40" s="250" t="s">
        <v>48</v>
      </c>
      <c r="D40" s="254"/>
      <c r="E40" s="598" t="s">
        <v>120</v>
      </c>
      <c r="F40" s="604">
        <v>0</v>
      </c>
      <c r="G40" s="230"/>
    </row>
    <row r="41" spans="1:7" x14ac:dyDescent="0.35">
      <c r="A41" s="247">
        <v>44047</v>
      </c>
      <c r="B41" s="249" t="s">
        <v>48</v>
      </c>
      <c r="C41" s="250" t="s">
        <v>48</v>
      </c>
      <c r="D41" s="254"/>
      <c r="E41" s="598"/>
      <c r="F41" s="605"/>
      <c r="G41" s="230"/>
    </row>
    <row r="42" spans="1:7" x14ac:dyDescent="0.35">
      <c r="A42" s="247">
        <v>44048</v>
      </c>
      <c r="B42" s="234">
        <v>60</v>
      </c>
      <c r="C42" s="253">
        <v>0.06</v>
      </c>
      <c r="D42" s="254"/>
      <c r="E42" s="598"/>
      <c r="F42" s="605"/>
      <c r="G42" s="230"/>
    </row>
    <row r="43" spans="1:7" x14ac:dyDescent="0.35">
      <c r="A43" s="247">
        <v>44049</v>
      </c>
      <c r="B43" s="249" t="s">
        <v>48</v>
      </c>
      <c r="C43" s="250" t="s">
        <v>48</v>
      </c>
      <c r="E43" s="598"/>
      <c r="F43" s="605"/>
    </row>
    <row r="44" spans="1:7" x14ac:dyDescent="0.35">
      <c r="A44" s="247">
        <v>44050</v>
      </c>
      <c r="B44" s="249" t="s">
        <v>48</v>
      </c>
      <c r="C44" s="250" t="s">
        <v>48</v>
      </c>
      <c r="E44" s="598"/>
      <c r="F44" s="605"/>
    </row>
    <row r="45" spans="1:7" x14ac:dyDescent="0.35">
      <c r="A45" s="247">
        <v>44051</v>
      </c>
      <c r="B45" s="249" t="s">
        <v>48</v>
      </c>
      <c r="C45" s="250" t="s">
        <v>48</v>
      </c>
      <c r="E45" s="598"/>
      <c r="F45" s="605"/>
    </row>
    <row r="46" spans="1:7" x14ac:dyDescent="0.35">
      <c r="A46" s="247">
        <v>44052</v>
      </c>
      <c r="B46" s="249" t="s">
        <v>48</v>
      </c>
      <c r="C46" s="250" t="s">
        <v>48</v>
      </c>
      <c r="E46" s="599"/>
      <c r="F46" s="606"/>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149</v>
      </c>
      <c r="B1" s="1"/>
      <c r="C1" s="1"/>
      <c r="D1" s="1"/>
      <c r="E1" s="1"/>
      <c r="F1" s="1"/>
      <c r="W1" s="22" t="s">
        <v>29</v>
      </c>
    </row>
    <row r="2" spans="1:23" ht="15.65" customHeight="1" x14ac:dyDescent="0.35">
      <c r="H2" s="200" t="s">
        <v>115</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7" t="s">
        <v>80</v>
      </c>
      <c r="G4" s="608"/>
      <c r="H4" s="608"/>
      <c r="I4" s="609"/>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0" t="s">
        <v>116</v>
      </c>
      <c r="G84" s="611"/>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2" t="s">
        <v>116</v>
      </c>
      <c r="C109" s="613"/>
      <c r="D109" s="614"/>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116</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323</v>
      </c>
      <c r="B1" s="461"/>
      <c r="C1" s="461"/>
      <c r="D1" s="461"/>
      <c r="E1" s="461"/>
      <c r="F1" s="450"/>
      <c r="G1" s="450"/>
      <c r="H1" s="450"/>
      <c r="I1" s="450"/>
      <c r="J1" s="450"/>
      <c r="K1" s="450"/>
      <c r="L1" s="450"/>
      <c r="M1" s="450"/>
      <c r="N1" s="450"/>
      <c r="O1" s="461" t="s">
        <v>316</v>
      </c>
      <c r="P1" s="462"/>
      <c r="Q1" s="461"/>
      <c r="R1" s="461"/>
      <c r="S1" s="461"/>
      <c r="T1" s="264"/>
      <c r="U1" s="265" t="s">
        <v>29</v>
      </c>
      <c r="V1" s="264"/>
    </row>
    <row r="2" spans="1:22" ht="26.5" x14ac:dyDescent="0.35">
      <c r="A2" s="451"/>
      <c r="B2" s="463" t="s">
        <v>234</v>
      </c>
      <c r="C2" s="452" t="s">
        <v>235</v>
      </c>
      <c r="D2" s="452" t="s">
        <v>236</v>
      </c>
      <c r="E2" s="452" t="s">
        <v>237</v>
      </c>
      <c r="F2" s="450"/>
      <c r="G2" s="450"/>
      <c r="H2" s="450"/>
      <c r="I2" s="450"/>
      <c r="J2" s="450"/>
      <c r="K2" s="450"/>
      <c r="L2" s="450"/>
      <c r="M2" s="450"/>
      <c r="N2" s="450"/>
      <c r="O2" s="450"/>
      <c r="P2" s="463" t="s">
        <v>234</v>
      </c>
      <c r="Q2" s="452" t="s">
        <v>235</v>
      </c>
      <c r="R2" s="452" t="s">
        <v>236</v>
      </c>
      <c r="S2" s="452" t="s">
        <v>237</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350</v>
      </c>
      <c r="B52" s="445"/>
      <c r="C52" s="461"/>
      <c r="D52" s="445"/>
      <c r="E52" s="445"/>
      <c r="O52" s="460" t="s">
        <v>351</v>
      </c>
      <c r="P52" s="445"/>
      <c r="Q52" s="445"/>
      <c r="R52" s="445"/>
    </row>
    <row r="53" spans="1:22" ht="30" customHeight="1" x14ac:dyDescent="0.35">
      <c r="A53" s="294"/>
      <c r="B53" s="494" t="s">
        <v>313</v>
      </c>
      <c r="C53" s="494" t="s">
        <v>314</v>
      </c>
      <c r="D53" s="457" t="s">
        <v>237</v>
      </c>
      <c r="E53" s="257"/>
      <c r="O53" s="458"/>
      <c r="P53" s="494" t="s">
        <v>313</v>
      </c>
      <c r="Q53" s="494" t="s">
        <v>314</v>
      </c>
      <c r="R53" s="457" t="s">
        <v>237</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358</v>
      </c>
      <c r="AJ1" s="502" t="s">
        <v>29</v>
      </c>
    </row>
    <row r="3" spans="1:36" ht="39" customHeight="1" x14ac:dyDescent="0.35">
      <c r="A3" s="615" t="s">
        <v>0</v>
      </c>
      <c r="B3" s="617" t="s">
        <v>298</v>
      </c>
      <c r="C3" s="618"/>
      <c r="D3" s="618"/>
      <c r="E3" s="618"/>
      <c r="F3" s="619"/>
      <c r="G3" s="620" t="s">
        <v>299</v>
      </c>
      <c r="H3" s="621"/>
      <c r="I3" s="621"/>
      <c r="J3" s="621"/>
      <c r="K3" s="622"/>
      <c r="L3" s="623" t="s">
        <v>300</v>
      </c>
      <c r="M3" s="624"/>
      <c r="N3" s="625"/>
      <c r="O3" s="623" t="s">
        <v>301</v>
      </c>
      <c r="P3" s="624"/>
      <c r="Q3" s="625"/>
      <c r="R3" s="623" t="s">
        <v>302</v>
      </c>
      <c r="S3" s="624"/>
      <c r="T3" s="625"/>
      <c r="U3" s="623" t="s">
        <v>303</v>
      </c>
      <c r="V3" s="624"/>
      <c r="W3" s="625"/>
      <c r="X3" s="623" t="s">
        <v>304</v>
      </c>
      <c r="Y3" s="624"/>
      <c r="Z3" s="625"/>
      <c r="AA3" s="503"/>
      <c r="AB3" s="617" t="s">
        <v>297</v>
      </c>
      <c r="AC3" s="618"/>
      <c r="AD3" s="618"/>
      <c r="AE3" s="618"/>
      <c r="AF3" s="619"/>
      <c r="AG3" s="503"/>
      <c r="AH3" s="503"/>
    </row>
    <row r="4" spans="1:36" ht="78.75" customHeight="1" x14ac:dyDescent="0.35">
      <c r="A4" s="616"/>
      <c r="B4" s="504" t="s">
        <v>241</v>
      </c>
      <c r="C4" s="505" t="s">
        <v>242</v>
      </c>
      <c r="D4" s="506" t="s">
        <v>253</v>
      </c>
      <c r="E4" s="505" t="s">
        <v>243</v>
      </c>
      <c r="F4" s="507" t="s">
        <v>256</v>
      </c>
      <c r="G4" s="508" t="s">
        <v>241</v>
      </c>
      <c r="H4" s="505" t="s">
        <v>244</v>
      </c>
      <c r="I4" s="509" t="s">
        <v>254</v>
      </c>
      <c r="J4" s="505" t="s">
        <v>245</v>
      </c>
      <c r="K4" s="507" t="s">
        <v>257</v>
      </c>
      <c r="L4" s="508" t="s">
        <v>241</v>
      </c>
      <c r="M4" s="505" t="s">
        <v>246</v>
      </c>
      <c r="N4" s="507" t="s">
        <v>255</v>
      </c>
      <c r="O4" s="508" t="s">
        <v>241</v>
      </c>
      <c r="P4" s="505" t="s">
        <v>246</v>
      </c>
      <c r="Q4" s="507" t="s">
        <v>255</v>
      </c>
      <c r="R4" s="508" t="s">
        <v>241</v>
      </c>
      <c r="S4" s="505" t="s">
        <v>246</v>
      </c>
      <c r="T4" s="507" t="s">
        <v>255</v>
      </c>
      <c r="U4" s="508" t="s">
        <v>241</v>
      </c>
      <c r="V4" s="505" t="s">
        <v>246</v>
      </c>
      <c r="W4" s="507" t="s">
        <v>255</v>
      </c>
      <c r="X4" s="508" t="s">
        <v>241</v>
      </c>
      <c r="Y4" s="505" t="s">
        <v>246</v>
      </c>
      <c r="Z4" s="507" t="s">
        <v>255</v>
      </c>
      <c r="AA4" s="510"/>
      <c r="AB4" s="504" t="s">
        <v>305</v>
      </c>
      <c r="AC4" s="505" t="s">
        <v>242</v>
      </c>
      <c r="AD4" s="506" t="s">
        <v>253</v>
      </c>
      <c r="AE4" s="505" t="s">
        <v>243</v>
      </c>
      <c r="AF4" s="507" t="s">
        <v>256</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251</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251</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251</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251</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251</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251</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251</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251</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251</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251</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251</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251</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251</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251</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251</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251</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251</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251</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251</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251</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251</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251</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251</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271</v>
      </c>
      <c r="N27" s="513"/>
      <c r="O27" s="501">
        <v>283622</v>
      </c>
      <c r="P27" s="498">
        <v>230000</v>
      </c>
      <c r="Q27" s="513" t="s">
        <v>251</v>
      </c>
      <c r="R27" s="498" t="s">
        <v>271</v>
      </c>
      <c r="T27" s="513"/>
      <c r="U27" s="498" t="s">
        <v>271</v>
      </c>
      <c r="V27" s="498"/>
      <c r="W27" s="513"/>
      <c r="X27" s="515"/>
      <c r="Z27" s="513"/>
      <c r="AB27" s="515"/>
      <c r="AF27" s="513"/>
    </row>
    <row r="28" spans="1:32" x14ac:dyDescent="0.35">
      <c r="A28" s="516">
        <v>44244</v>
      </c>
      <c r="B28" s="497">
        <v>30355</v>
      </c>
      <c r="C28" s="498">
        <v>30000</v>
      </c>
      <c r="D28" s="517" t="s">
        <v>251</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271</v>
      </c>
      <c r="N28" s="513"/>
      <c r="O28" s="501">
        <v>285054</v>
      </c>
      <c r="P28" s="498">
        <v>230000</v>
      </c>
      <c r="Q28" s="513" t="s">
        <v>251</v>
      </c>
      <c r="R28" s="498" t="s">
        <v>271</v>
      </c>
      <c r="T28" s="513"/>
      <c r="U28" s="498" t="s">
        <v>271</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251</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271</v>
      </c>
      <c r="N29" s="513"/>
      <c r="O29" s="501">
        <v>286355</v>
      </c>
      <c r="P29" s="498">
        <v>230000</v>
      </c>
      <c r="Q29" s="513" t="s">
        <v>251</v>
      </c>
      <c r="R29" s="498" t="s">
        <v>271</v>
      </c>
      <c r="T29" s="513"/>
      <c r="U29" s="498" t="s">
        <v>271</v>
      </c>
      <c r="V29" s="498"/>
      <c r="W29" s="513"/>
      <c r="X29" s="514">
        <v>148168</v>
      </c>
      <c r="Y29" s="498">
        <v>179267</v>
      </c>
      <c r="Z29" s="513">
        <f t="shared" si="94"/>
        <v>0.82652133409941597</v>
      </c>
      <c r="AB29" s="515"/>
      <c r="AF29" s="513"/>
    </row>
    <row r="30" spans="1:32" x14ac:dyDescent="0.35">
      <c r="A30" s="516">
        <v>44246</v>
      </c>
      <c r="B30" s="497">
        <v>30670</v>
      </c>
      <c r="C30" s="498">
        <v>30000</v>
      </c>
      <c r="D30" s="517" t="s">
        <v>251</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271</v>
      </c>
      <c r="N30" s="513"/>
      <c r="O30" s="501">
        <v>287800</v>
      </c>
      <c r="P30" s="498">
        <v>230000</v>
      </c>
      <c r="Q30" s="513" t="s">
        <v>251</v>
      </c>
      <c r="R30" s="498" t="s">
        <v>271</v>
      </c>
      <c r="T30" s="513"/>
      <c r="U30" s="498" t="s">
        <v>271</v>
      </c>
      <c r="V30" s="498"/>
      <c r="W30" s="513"/>
      <c r="X30" s="514">
        <v>151046</v>
      </c>
      <c r="Y30" s="498">
        <v>179267</v>
      </c>
      <c r="Z30" s="513">
        <f t="shared" si="94"/>
        <v>0.84257559952473127</v>
      </c>
      <c r="AB30" s="515"/>
      <c r="AF30" s="513"/>
    </row>
    <row r="31" spans="1:32" x14ac:dyDescent="0.35">
      <c r="A31" s="516">
        <v>44247</v>
      </c>
      <c r="B31" s="497">
        <v>30826</v>
      </c>
      <c r="C31" s="498">
        <v>30000</v>
      </c>
      <c r="D31" s="517" t="s">
        <v>251</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271</v>
      </c>
      <c r="N31" s="513"/>
      <c r="O31" s="501">
        <v>289059</v>
      </c>
      <c r="P31" s="498">
        <v>230000</v>
      </c>
      <c r="Q31" s="513" t="s">
        <v>251</v>
      </c>
      <c r="R31" s="498" t="s">
        <v>271</v>
      </c>
      <c r="T31" s="513"/>
      <c r="U31" s="498" t="s">
        <v>271</v>
      </c>
      <c r="V31" s="498"/>
      <c r="W31" s="513"/>
      <c r="X31" s="514">
        <v>153636</v>
      </c>
      <c r="Y31" s="498">
        <v>179267</v>
      </c>
      <c r="Z31" s="513">
        <f t="shared" si="94"/>
        <v>0.85702332275321169</v>
      </c>
      <c r="AB31" s="515"/>
      <c r="AF31" s="513"/>
    </row>
    <row r="32" spans="1:32" x14ac:dyDescent="0.35">
      <c r="A32" s="516">
        <v>44248</v>
      </c>
      <c r="B32" s="497">
        <v>30861</v>
      </c>
      <c r="C32" s="498">
        <v>30000</v>
      </c>
      <c r="D32" s="517" t="s">
        <v>251</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271</v>
      </c>
      <c r="N32" s="513"/>
      <c r="O32" s="501">
        <v>289670</v>
      </c>
      <c r="P32" s="498">
        <v>230000</v>
      </c>
      <c r="Q32" s="513" t="s">
        <v>251</v>
      </c>
      <c r="R32" s="498" t="s">
        <v>271</v>
      </c>
      <c r="T32" s="513"/>
      <c r="U32" s="498" t="s">
        <v>271</v>
      </c>
      <c r="V32" s="498"/>
      <c r="W32" s="513"/>
      <c r="X32" s="514">
        <v>154399</v>
      </c>
      <c r="Y32" s="498">
        <v>179267</v>
      </c>
      <c r="Z32" s="513">
        <f t="shared" si="94"/>
        <v>0.86127954392052075</v>
      </c>
      <c r="AB32" s="515"/>
      <c r="AF32" s="513"/>
    </row>
    <row r="33" spans="1:32" x14ac:dyDescent="0.35">
      <c r="A33" s="516">
        <v>44249</v>
      </c>
      <c r="B33" s="497">
        <v>30941</v>
      </c>
      <c r="C33" s="498">
        <v>30000</v>
      </c>
      <c r="D33" s="517" t="s">
        <v>251</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271</v>
      </c>
      <c r="N33" s="513"/>
      <c r="O33" s="501">
        <v>290103</v>
      </c>
      <c r="P33" s="498">
        <v>230000</v>
      </c>
      <c r="Q33" s="513" t="s">
        <v>251</v>
      </c>
      <c r="R33" s="498" t="s">
        <v>271</v>
      </c>
      <c r="T33" s="513"/>
      <c r="U33" s="498" t="s">
        <v>271</v>
      </c>
      <c r="V33" s="498"/>
      <c r="W33" s="513"/>
      <c r="X33" s="514">
        <v>154735</v>
      </c>
      <c r="Y33" s="498">
        <v>179267</v>
      </c>
      <c r="Z33" s="513">
        <f t="shared" si="94"/>
        <v>0.86315384315016153</v>
      </c>
      <c r="AB33" s="515"/>
      <c r="AF33" s="513"/>
    </row>
    <row r="34" spans="1:32" x14ac:dyDescent="0.35">
      <c r="A34" s="516">
        <v>44250</v>
      </c>
      <c r="B34" s="497">
        <v>31035</v>
      </c>
      <c r="C34" s="498">
        <v>30000</v>
      </c>
      <c r="D34" s="517" t="s">
        <v>251</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271</v>
      </c>
      <c r="N34" s="513"/>
      <c r="O34" s="501">
        <v>291263</v>
      </c>
      <c r="P34" s="498">
        <v>230000</v>
      </c>
      <c r="Q34" s="513" t="s">
        <v>251</v>
      </c>
      <c r="R34" s="498" t="s">
        <v>271</v>
      </c>
      <c r="T34" s="513"/>
      <c r="U34" s="498" t="s">
        <v>271</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251</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271</v>
      </c>
      <c r="N35" s="513"/>
      <c r="O35" s="501">
        <v>292690</v>
      </c>
      <c r="P35" s="498">
        <v>230000</v>
      </c>
      <c r="Q35" s="513" t="s">
        <v>251</v>
      </c>
      <c r="R35" s="498" t="s">
        <v>271</v>
      </c>
      <c r="T35" s="513"/>
      <c r="U35" s="498" t="s">
        <v>271</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251</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271</v>
      </c>
      <c r="N36" s="513"/>
      <c r="O36" s="501">
        <v>294288</v>
      </c>
      <c r="P36" s="498">
        <v>230000</v>
      </c>
      <c r="Q36" s="513" t="s">
        <v>251</v>
      </c>
      <c r="R36" s="498" t="s">
        <v>271</v>
      </c>
      <c r="T36" s="513"/>
      <c r="U36" s="498" t="s">
        <v>271</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251</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271</v>
      </c>
      <c r="N37" s="513"/>
      <c r="O37" s="501">
        <v>296256</v>
      </c>
      <c r="P37" s="498">
        <v>230000</v>
      </c>
      <c r="Q37" s="513" t="s">
        <v>251</v>
      </c>
      <c r="R37" s="498" t="s">
        <v>271</v>
      </c>
      <c r="T37" s="513"/>
      <c r="U37" s="498" t="s">
        <v>271</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251</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271</v>
      </c>
      <c r="N38" s="513"/>
      <c r="O38" s="501">
        <v>298568</v>
      </c>
      <c r="P38" s="498">
        <v>230000</v>
      </c>
      <c r="Q38" s="513" t="s">
        <v>251</v>
      </c>
      <c r="R38" s="498" t="s">
        <v>271</v>
      </c>
      <c r="T38" s="513"/>
      <c r="U38" s="498" t="s">
        <v>271</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251</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271</v>
      </c>
      <c r="N39" s="513"/>
      <c r="O39" s="501">
        <v>299587</v>
      </c>
      <c r="P39" s="498">
        <v>230000</v>
      </c>
      <c r="Q39" s="513" t="s">
        <v>251</v>
      </c>
      <c r="R39" s="498" t="s">
        <v>271</v>
      </c>
      <c r="T39" s="513"/>
      <c r="U39" s="498" t="s">
        <v>271</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251</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271</v>
      </c>
      <c r="N40" s="513"/>
      <c r="O40" s="501">
        <v>300147</v>
      </c>
      <c r="P40" s="498">
        <v>230000</v>
      </c>
      <c r="Q40" s="513" t="s">
        <v>251</v>
      </c>
      <c r="R40" s="498" t="s">
        <v>271</v>
      </c>
      <c r="T40" s="513"/>
      <c r="U40" s="498" t="s">
        <v>271</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251</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271</v>
      </c>
      <c r="N41" s="513"/>
      <c r="O41" s="501">
        <v>301484</v>
      </c>
      <c r="P41" s="498">
        <v>230000</v>
      </c>
      <c r="Q41" s="513" t="s">
        <v>251</v>
      </c>
      <c r="R41" s="498" t="s">
        <v>271</v>
      </c>
      <c r="T41" s="513"/>
      <c r="U41" s="498" t="s">
        <v>271</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251</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271</v>
      </c>
      <c r="N42" s="513"/>
      <c r="O42" s="501">
        <v>303103</v>
      </c>
      <c r="P42" s="498">
        <v>230000</v>
      </c>
      <c r="Q42" s="513" t="s">
        <v>251</v>
      </c>
      <c r="R42" s="498" t="s">
        <v>271</v>
      </c>
      <c r="T42" s="513"/>
      <c r="U42" s="498" t="s">
        <v>271</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251</v>
      </c>
      <c r="E43" s="498">
        <v>32000</v>
      </c>
      <c r="F43" s="513">
        <f t="shared" ref="F43" si="150">B43/E43</f>
        <v>0.99343749999999997</v>
      </c>
      <c r="G43" s="501">
        <v>45060</v>
      </c>
      <c r="H43" s="498">
        <v>45000</v>
      </c>
      <c r="I43" s="517" t="s">
        <v>251</v>
      </c>
      <c r="J43" s="498">
        <v>52000</v>
      </c>
      <c r="K43" s="513">
        <f t="shared" ref="K43" si="151">G43/J43</f>
        <v>0.86653846153846159</v>
      </c>
      <c r="L43" s="498" t="s">
        <v>271</v>
      </c>
      <c r="N43" s="513"/>
      <c r="O43" s="501">
        <v>304760</v>
      </c>
      <c r="P43" s="498">
        <v>230000</v>
      </c>
      <c r="Q43" s="513" t="s">
        <v>251</v>
      </c>
      <c r="R43" s="498" t="s">
        <v>271</v>
      </c>
      <c r="T43" s="513"/>
      <c r="U43" s="498" t="s">
        <v>271</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251</v>
      </c>
      <c r="E44" s="498">
        <v>32000</v>
      </c>
      <c r="F44" s="513">
        <f t="shared" ref="F44" si="154">B44/E44</f>
        <v>0.99759374999999995</v>
      </c>
      <c r="G44" s="501">
        <v>45296</v>
      </c>
      <c r="H44" s="498">
        <v>45000</v>
      </c>
      <c r="I44" s="517" t="s">
        <v>251</v>
      </c>
      <c r="J44" s="498">
        <v>52000</v>
      </c>
      <c r="K44" s="513">
        <f t="shared" ref="K44" si="155">G44/J44</f>
        <v>0.87107692307692308</v>
      </c>
      <c r="L44" s="498" t="s">
        <v>271</v>
      </c>
      <c r="N44" s="513"/>
      <c r="O44" s="501">
        <v>306556</v>
      </c>
      <c r="P44" s="498">
        <v>230000</v>
      </c>
      <c r="Q44" s="513" t="s">
        <v>251</v>
      </c>
      <c r="R44" s="498" t="s">
        <v>271</v>
      </c>
      <c r="T44" s="513"/>
      <c r="U44" s="498" t="s">
        <v>271</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251</v>
      </c>
      <c r="E45" s="498">
        <v>32000</v>
      </c>
      <c r="F45" s="519" t="s">
        <v>251</v>
      </c>
      <c r="G45" s="501">
        <v>45469</v>
      </c>
      <c r="H45" s="498">
        <v>45000</v>
      </c>
      <c r="I45" s="517" t="s">
        <v>251</v>
      </c>
      <c r="J45" s="498">
        <v>52000</v>
      </c>
      <c r="K45" s="513">
        <f t="shared" ref="K45" si="158">G45/J45</f>
        <v>0.87440384615384614</v>
      </c>
      <c r="L45" s="498" t="s">
        <v>271</v>
      </c>
      <c r="N45" s="513"/>
      <c r="O45" s="501">
        <v>308189</v>
      </c>
      <c r="P45" s="498">
        <v>230000</v>
      </c>
      <c r="Q45" s="513" t="s">
        <v>251</v>
      </c>
      <c r="R45" s="498" t="s">
        <v>271</v>
      </c>
      <c r="T45" s="513"/>
      <c r="U45" s="498" t="s">
        <v>271</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251</v>
      </c>
      <c r="E46" s="498">
        <v>32000</v>
      </c>
      <c r="F46" s="519" t="s">
        <v>251</v>
      </c>
      <c r="G46" s="501">
        <v>45651</v>
      </c>
      <c r="H46" s="498">
        <v>45000</v>
      </c>
      <c r="I46" s="517" t="s">
        <v>251</v>
      </c>
      <c r="J46" s="498">
        <v>52000</v>
      </c>
      <c r="K46" s="513">
        <f t="shared" ref="K46" si="161">G46/J46</f>
        <v>0.8779038461538462</v>
      </c>
      <c r="L46" s="498" t="s">
        <v>271</v>
      </c>
      <c r="N46" s="513"/>
      <c r="O46" s="501">
        <v>308945</v>
      </c>
      <c r="P46" s="498">
        <v>230000</v>
      </c>
      <c r="Q46" s="513" t="s">
        <v>251</v>
      </c>
      <c r="R46" s="498" t="s">
        <v>271</v>
      </c>
      <c r="T46" s="513"/>
      <c r="U46" s="498" t="s">
        <v>271</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251</v>
      </c>
      <c r="E47" s="498">
        <v>32000</v>
      </c>
      <c r="F47" s="519" t="s">
        <v>251</v>
      </c>
      <c r="G47" s="501">
        <v>45717</v>
      </c>
      <c r="H47" s="498">
        <v>45000</v>
      </c>
      <c r="I47" s="517" t="s">
        <v>251</v>
      </c>
      <c r="J47" s="498">
        <v>52000</v>
      </c>
      <c r="K47" s="513">
        <f t="shared" ref="K47" si="165">G47/J47</f>
        <v>0.87917307692307689</v>
      </c>
      <c r="L47" s="498" t="s">
        <v>271</v>
      </c>
      <c r="N47" s="513"/>
      <c r="O47" s="501">
        <v>309596</v>
      </c>
      <c r="P47" s="498">
        <v>230000</v>
      </c>
      <c r="Q47" s="513" t="s">
        <v>251</v>
      </c>
      <c r="R47" s="498" t="s">
        <v>271</v>
      </c>
      <c r="T47" s="513"/>
      <c r="U47" s="498" t="s">
        <v>271</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251</v>
      </c>
      <c r="E48" s="498">
        <v>32000</v>
      </c>
      <c r="F48" s="519" t="s">
        <v>251</v>
      </c>
      <c r="G48" s="501">
        <v>45895</v>
      </c>
      <c r="H48" s="498">
        <v>45000</v>
      </c>
      <c r="I48" s="517" t="s">
        <v>251</v>
      </c>
      <c r="J48" s="498">
        <v>52000</v>
      </c>
      <c r="K48" s="513">
        <f t="shared" ref="K48" si="169">G48/J48</f>
        <v>0.88259615384615386</v>
      </c>
      <c r="L48" s="498" t="s">
        <v>271</v>
      </c>
      <c r="N48" s="513"/>
      <c r="O48" s="501">
        <v>311264</v>
      </c>
      <c r="P48" s="498">
        <v>230000</v>
      </c>
      <c r="Q48" s="513" t="s">
        <v>251</v>
      </c>
      <c r="R48" s="498" t="s">
        <v>271</v>
      </c>
      <c r="T48" s="513"/>
      <c r="U48" s="498" t="s">
        <v>271</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251</v>
      </c>
      <c r="E49" s="498">
        <v>32000</v>
      </c>
      <c r="F49" s="519" t="s">
        <v>251</v>
      </c>
      <c r="G49" s="501">
        <v>46136</v>
      </c>
      <c r="H49" s="498">
        <v>45000</v>
      </c>
      <c r="I49" s="517" t="s">
        <v>251</v>
      </c>
      <c r="J49" s="498">
        <v>52000</v>
      </c>
      <c r="K49" s="513">
        <f t="shared" ref="K49" si="173">G49/J49</f>
        <v>0.88723076923076927</v>
      </c>
      <c r="L49" s="498" t="s">
        <v>271</v>
      </c>
      <c r="N49" s="513"/>
      <c r="O49" s="501">
        <v>313268</v>
      </c>
      <c r="P49" s="498">
        <v>230000</v>
      </c>
      <c r="Q49" s="513" t="s">
        <v>251</v>
      </c>
      <c r="R49" s="498" t="s">
        <v>271</v>
      </c>
      <c r="T49" s="513"/>
      <c r="U49" s="498" t="s">
        <v>271</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251</v>
      </c>
      <c r="E50" s="498">
        <v>32000</v>
      </c>
      <c r="F50" s="519" t="s">
        <v>251</v>
      </c>
      <c r="G50" s="501">
        <v>46592</v>
      </c>
      <c r="H50" s="498">
        <v>45000</v>
      </c>
      <c r="I50" s="517" t="s">
        <v>251</v>
      </c>
      <c r="J50" s="498">
        <v>52000</v>
      </c>
      <c r="K50" s="513">
        <f t="shared" ref="K50" si="177">G50/J50</f>
        <v>0.89600000000000002</v>
      </c>
      <c r="L50" s="498" t="s">
        <v>271</v>
      </c>
      <c r="N50" s="513"/>
      <c r="O50" s="501">
        <v>315128</v>
      </c>
      <c r="P50" s="498">
        <v>230000</v>
      </c>
      <c r="Q50" s="513" t="s">
        <v>251</v>
      </c>
      <c r="R50" s="498" t="s">
        <v>271</v>
      </c>
      <c r="T50" s="513"/>
      <c r="U50" s="498" t="s">
        <v>271</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312</v>
      </c>
      <c r="C51" s="521"/>
      <c r="D51" s="522"/>
      <c r="E51" s="522"/>
      <c r="F51" s="522"/>
      <c r="G51" s="522"/>
      <c r="H51" s="522"/>
      <c r="I51" s="522"/>
      <c r="J51" s="522"/>
      <c r="K51" s="522"/>
      <c r="L51" s="522"/>
      <c r="M51" s="522"/>
    </row>
    <row r="52" spans="1:32" x14ac:dyDescent="0.35">
      <c r="B52" s="520" t="s">
        <v>311</v>
      </c>
      <c r="C52" s="521"/>
      <c r="D52" s="522"/>
      <c r="E52" s="522"/>
      <c r="F52" s="522"/>
      <c r="G52" s="522"/>
      <c r="H52" s="522"/>
      <c r="I52" s="522"/>
      <c r="J52" s="522"/>
      <c r="K52" s="522"/>
      <c r="L52" s="522"/>
      <c r="M52" s="522"/>
    </row>
    <row r="53" spans="1:32" x14ac:dyDescent="0.35">
      <c r="B53" s="265" t="s">
        <v>294</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359</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5" t="s">
        <v>0</v>
      </c>
      <c r="B3" s="623" t="s">
        <v>266</v>
      </c>
      <c r="C3" s="624"/>
      <c r="D3" s="625"/>
      <c r="E3" s="623" t="s">
        <v>267</v>
      </c>
      <c r="F3" s="624"/>
      <c r="G3" s="625"/>
      <c r="H3" s="623" t="s">
        <v>268</v>
      </c>
      <c r="I3" s="624"/>
      <c r="J3" s="625"/>
      <c r="K3" s="623" t="s">
        <v>269</v>
      </c>
      <c r="L3" s="624"/>
      <c r="M3" s="625"/>
    </row>
    <row r="4" spans="1:15" s="499" customFormat="1" ht="78.75" customHeight="1" x14ac:dyDescent="0.35">
      <c r="A4" s="615"/>
      <c r="B4" s="523" t="s">
        <v>241</v>
      </c>
      <c r="C4" s="524" t="s">
        <v>246</v>
      </c>
      <c r="D4" s="525" t="s">
        <v>255</v>
      </c>
      <c r="E4" s="523" t="s">
        <v>241</v>
      </c>
      <c r="F4" s="524" t="s">
        <v>246</v>
      </c>
      <c r="G4" s="525" t="s">
        <v>255</v>
      </c>
      <c r="H4" s="523" t="s">
        <v>241</v>
      </c>
      <c r="I4" s="524" t="s">
        <v>246</v>
      </c>
      <c r="J4" s="525" t="s">
        <v>255</v>
      </c>
      <c r="K4" s="523" t="s">
        <v>241</v>
      </c>
      <c r="L4" s="524" t="s">
        <v>246</v>
      </c>
      <c r="M4" s="525" t="s">
        <v>255</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272</v>
      </c>
      <c r="E6" s="501">
        <v>199163</v>
      </c>
      <c r="F6" s="498">
        <v>195951</v>
      </c>
      <c r="G6" s="513" t="s">
        <v>272</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272</v>
      </c>
      <c r="E7" s="527">
        <v>201356</v>
      </c>
      <c r="F7" s="498">
        <v>195951</v>
      </c>
      <c r="G7" s="513" t="s">
        <v>272</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272</v>
      </c>
      <c r="E8" s="527">
        <v>203726</v>
      </c>
      <c r="F8" s="498">
        <v>195951</v>
      </c>
      <c r="G8" s="513" t="s">
        <v>272</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272</v>
      </c>
      <c r="E9" s="527">
        <v>205981</v>
      </c>
      <c r="F9" s="498">
        <v>195951</v>
      </c>
      <c r="G9" s="513" t="s">
        <v>272</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272</v>
      </c>
      <c r="E10" s="527">
        <v>207506</v>
      </c>
      <c r="F10" s="498">
        <v>195951</v>
      </c>
      <c r="G10" s="513" t="s">
        <v>272</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272</v>
      </c>
      <c r="E11" s="527">
        <v>208641</v>
      </c>
      <c r="F11" s="498">
        <v>195951</v>
      </c>
      <c r="G11" s="513" t="s">
        <v>272</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272</v>
      </c>
      <c r="E12" s="527">
        <v>209297</v>
      </c>
      <c r="F12" s="498">
        <v>195951</v>
      </c>
      <c r="G12" s="513" t="s">
        <v>272</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272</v>
      </c>
      <c r="E13" s="527">
        <v>210181</v>
      </c>
      <c r="F13" s="498">
        <v>195951</v>
      </c>
      <c r="G13" s="513" t="s">
        <v>272</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272</v>
      </c>
      <c r="E14" s="527">
        <v>210689</v>
      </c>
      <c r="F14" s="498">
        <v>195951</v>
      </c>
      <c r="G14" s="513" t="s">
        <v>272</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272</v>
      </c>
      <c r="E15" s="527">
        <v>211268</v>
      </c>
      <c r="F15" s="498">
        <v>195951</v>
      </c>
      <c r="G15" s="513" t="s">
        <v>272</v>
      </c>
      <c r="H15" s="527">
        <v>273419</v>
      </c>
      <c r="I15" s="498">
        <v>278856</v>
      </c>
      <c r="J15" s="513">
        <f t="shared" ref="J15" si="8">H15/I15</f>
        <v>0.98050248156754738</v>
      </c>
      <c r="K15" s="527">
        <v>255266</v>
      </c>
      <c r="L15" s="526">
        <v>299444</v>
      </c>
      <c r="M15" s="513">
        <f t="shared" ref="M15" si="9">K15/L15</f>
        <v>0.85246657137895565</v>
      </c>
    </row>
    <row r="16" spans="1:15" x14ac:dyDescent="0.35">
      <c r="B16" s="520" t="s">
        <v>293</v>
      </c>
      <c r="C16" s="521"/>
    </row>
    <row r="17" spans="2:3" x14ac:dyDescent="0.35">
      <c r="B17" s="520" t="s">
        <v>295</v>
      </c>
      <c r="C17" s="521"/>
    </row>
    <row r="18" spans="2:3" x14ac:dyDescent="0.35">
      <c r="B18" s="265" t="s">
        <v>294</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64"/>
  <sheetViews>
    <sheetView showGridLines="0" zoomScaleNormal="100" workbookViewId="0">
      <pane xSplit="2" ySplit="3" topLeftCell="C44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296</v>
      </c>
      <c r="B1" s="428" t="s">
        <v>296</v>
      </c>
      <c r="C1" s="1"/>
      <c r="M1" s="22" t="s">
        <v>29</v>
      </c>
    </row>
    <row r="2" spans="1:15" x14ac:dyDescent="0.35">
      <c r="B2" s="2"/>
    </row>
    <row r="3" spans="1:15" ht="39.5" x14ac:dyDescent="0.35">
      <c r="A3" s="110">
        <f>LOOKUP(2,1/($B:$B),$B:$B)</f>
        <v>44398</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2">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row r="444" spans="1:3" x14ac:dyDescent="0.35">
      <c r="B444" s="62">
        <v>44378</v>
      </c>
    </row>
    <row r="445" spans="1:3" x14ac:dyDescent="0.35">
      <c r="B445" s="62">
        <v>44379</v>
      </c>
    </row>
    <row r="446" spans="1:3" x14ac:dyDescent="0.35">
      <c r="B446" s="62">
        <v>44380</v>
      </c>
    </row>
    <row r="447" spans="1:3" x14ac:dyDescent="0.35">
      <c r="B447" s="62">
        <v>44381</v>
      </c>
    </row>
    <row r="448" spans="1:3" x14ac:dyDescent="0.35">
      <c r="B448" s="62">
        <v>44382</v>
      </c>
    </row>
    <row r="449" spans="1:3" x14ac:dyDescent="0.35">
      <c r="B449" s="62">
        <v>44383</v>
      </c>
    </row>
    <row r="450" spans="1:3" x14ac:dyDescent="0.35">
      <c r="A450" s="62">
        <v>44384</v>
      </c>
      <c r="B450" s="62">
        <v>44384</v>
      </c>
      <c r="C450" s="44">
        <v>1268</v>
      </c>
    </row>
    <row r="451" spans="1:3" x14ac:dyDescent="0.35">
      <c r="B451" s="62">
        <v>44385</v>
      </c>
    </row>
    <row r="452" spans="1:3" x14ac:dyDescent="0.35">
      <c r="B452" s="62">
        <v>44386</v>
      </c>
    </row>
    <row r="453" spans="1:3" x14ac:dyDescent="0.35">
      <c r="B453" s="62">
        <v>44387</v>
      </c>
    </row>
    <row r="454" spans="1:3" x14ac:dyDescent="0.35">
      <c r="B454" s="62">
        <v>44388</v>
      </c>
    </row>
    <row r="455" spans="1:3" x14ac:dyDescent="0.35">
      <c r="B455" s="62">
        <v>44389</v>
      </c>
    </row>
    <row r="456" spans="1:3" x14ac:dyDescent="0.35">
      <c r="B456" s="62">
        <v>44390</v>
      </c>
    </row>
    <row r="457" spans="1:3" x14ac:dyDescent="0.35">
      <c r="A457" s="62">
        <v>44391</v>
      </c>
      <c r="B457" s="62">
        <v>44391</v>
      </c>
      <c r="C457" s="44">
        <v>1302</v>
      </c>
    </row>
    <row r="458" spans="1:3" x14ac:dyDescent="0.35">
      <c r="B458" s="62">
        <v>44392</v>
      </c>
    </row>
    <row r="459" spans="1:3" x14ac:dyDescent="0.35">
      <c r="B459" s="62">
        <v>44393</v>
      </c>
    </row>
    <row r="460" spans="1:3" x14ac:dyDescent="0.35">
      <c r="B460" s="62">
        <v>44394</v>
      </c>
    </row>
    <row r="461" spans="1:3" x14ac:dyDescent="0.35">
      <c r="B461" s="62">
        <v>44395</v>
      </c>
    </row>
    <row r="462" spans="1:3" x14ac:dyDescent="0.35">
      <c r="B462" s="62">
        <v>44396</v>
      </c>
    </row>
    <row r="463" spans="1:3" x14ac:dyDescent="0.35">
      <c r="B463" s="62">
        <v>44397</v>
      </c>
    </row>
    <row r="464" spans="1:3" x14ac:dyDescent="0.35">
      <c r="A464" s="62">
        <v>44398</v>
      </c>
      <c r="B464" s="62">
        <v>44398</v>
      </c>
      <c r="C464" s="44">
        <v>1339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16"/>
  <sheetViews>
    <sheetView showGridLines="0" zoomScale="85" zoomScaleNormal="85" workbookViewId="0">
      <pane xSplit="1" ySplit="4" topLeftCell="B503"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187</v>
      </c>
      <c r="B1" s="1"/>
      <c r="C1" s="1"/>
      <c r="I1" s="78"/>
      <c r="J1" s="146"/>
      <c r="K1" s="568" t="s">
        <v>113</v>
      </c>
      <c r="L1" s="569"/>
      <c r="M1" s="569"/>
      <c r="N1" s="569"/>
      <c r="O1" s="569"/>
      <c r="P1" s="569"/>
      <c r="W1" s="22" t="s">
        <v>29</v>
      </c>
    </row>
    <row r="2" spans="1:27" x14ac:dyDescent="0.35">
      <c r="A2" s="2"/>
      <c r="I2" s="576" t="s">
        <v>184</v>
      </c>
      <c r="J2" s="577"/>
      <c r="Q2" s="382"/>
      <c r="R2" s="382"/>
    </row>
    <row r="3" spans="1:27" ht="48.75" customHeight="1" x14ac:dyDescent="0.35">
      <c r="A3" s="578" t="s">
        <v>30</v>
      </c>
      <c r="B3" s="580" t="s">
        <v>182</v>
      </c>
      <c r="C3" s="581"/>
      <c r="D3" s="581"/>
      <c r="E3" s="104" t="s">
        <v>181</v>
      </c>
      <c r="F3" s="572" t="s">
        <v>196</v>
      </c>
      <c r="G3" s="582" t="s">
        <v>183</v>
      </c>
      <c r="H3" s="582"/>
      <c r="I3" s="576"/>
      <c r="J3" s="577"/>
      <c r="K3" s="570" t="s">
        <v>185</v>
      </c>
      <c r="L3" s="573" t="s">
        <v>197</v>
      </c>
      <c r="M3" s="574" t="s">
        <v>198</v>
      </c>
      <c r="N3" s="575" t="s">
        <v>186</v>
      </c>
      <c r="O3" s="570" t="s">
        <v>180</v>
      </c>
      <c r="P3" s="571" t="s">
        <v>188</v>
      </c>
      <c r="Q3" s="574" t="s">
        <v>199</v>
      </c>
      <c r="R3" s="574" t="s">
        <v>200</v>
      </c>
      <c r="S3" s="575" t="s">
        <v>179</v>
      </c>
    </row>
    <row r="4" spans="1:27" ht="30.65" customHeight="1" x14ac:dyDescent="0.3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213</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222</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223</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260</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261</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318</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319</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338</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357</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360</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383</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387</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393</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394</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397</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398</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406</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407</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410</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411</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411</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416</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419</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420</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420</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420</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421</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3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3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3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3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3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426</v>
      </c>
    </row>
    <row r="503" spans="1:21" x14ac:dyDescent="0.3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3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3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3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3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35">
      <c r="A508" s="558">
        <v>44395</v>
      </c>
      <c r="B508" s="44">
        <v>2060966</v>
      </c>
      <c r="C508" s="44">
        <v>329387</v>
      </c>
      <c r="D508" s="112">
        <v>2390353</v>
      </c>
      <c r="E508" s="44">
        <v>1735</v>
      </c>
      <c r="F508" s="561">
        <f t="shared" ref="F508:F510" si="1657">E508/(D508-D507)</f>
        <v>0.32841188718531139</v>
      </c>
      <c r="G508" s="559">
        <v>5365</v>
      </c>
      <c r="H508" s="112">
        <v>3572386</v>
      </c>
      <c r="I508" s="75">
        <v>14062</v>
      </c>
      <c r="J508" s="73">
        <v>4161861</v>
      </c>
      <c r="K508" s="392">
        <v>19427</v>
      </c>
      <c r="L508" s="380">
        <v>1908</v>
      </c>
      <c r="M508" s="447">
        <f t="shared" ref="M508:M510"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3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row r="510" spans="1:21" x14ac:dyDescent="0.35">
      <c r="A510" s="558">
        <v>44397</v>
      </c>
      <c r="B510" s="44">
        <v>2067066</v>
      </c>
      <c r="C510" s="44">
        <v>332455</v>
      </c>
      <c r="D510" s="112">
        <v>2399521</v>
      </c>
      <c r="E510" s="44">
        <v>1604</v>
      </c>
      <c r="F510" s="561">
        <f t="shared" si="1657"/>
        <v>0.33284913882548245</v>
      </c>
      <c r="G510" s="559">
        <v>9170</v>
      </c>
      <c r="H510" s="112">
        <v>3587336</v>
      </c>
      <c r="I510" s="75">
        <v>9903</v>
      </c>
      <c r="J510" s="73">
        <v>4181644</v>
      </c>
      <c r="K510" s="392">
        <v>19073</v>
      </c>
      <c r="L510" s="380">
        <v>1752</v>
      </c>
      <c r="M510" s="447">
        <f t="shared" si="1658"/>
        <v>9.1857599748335336E-2</v>
      </c>
      <c r="N510" s="90">
        <f t="shared" ref="N510:N511" si="1666">D510-D503</f>
        <v>42376</v>
      </c>
      <c r="O510" s="90">
        <f t="shared" ref="O510:O511" si="1667">SUM(E504:E510)</f>
        <v>13889</v>
      </c>
      <c r="P510" s="152">
        <f t="shared" ref="P510:P511" si="1668">SUM(K504:K510)</f>
        <v>181284</v>
      </c>
      <c r="Q510" s="152">
        <f t="shared" ref="Q510:Q511" si="1669">SUM(L504:L510)</f>
        <v>15312</v>
      </c>
      <c r="R510" s="383">
        <f t="shared" ref="R510:R511" si="1670">Q510/P510</f>
        <v>8.4464155689415496E-2</v>
      </c>
      <c r="S510" s="91">
        <f t="shared" ref="S510:S511" si="1671">P510/5466</f>
        <v>33.165751920965974</v>
      </c>
    </row>
    <row r="511" spans="1:21" x14ac:dyDescent="0.35">
      <c r="A511" s="558">
        <v>44398</v>
      </c>
      <c r="B511" s="44">
        <v>2072077</v>
      </c>
      <c r="C511" s="44">
        <v>334141</v>
      </c>
      <c r="D511" s="112">
        <v>2406218</v>
      </c>
      <c r="E511" s="44">
        <v>1686</v>
      </c>
      <c r="F511" s="561">
        <f t="shared" ref="F511" si="1672">E511/(D511-D510)</f>
        <v>0.25175451694788709</v>
      </c>
      <c r="G511" s="559">
        <v>17384</v>
      </c>
      <c r="H511" s="112">
        <v>3604720</v>
      </c>
      <c r="I511" s="75">
        <v>14078</v>
      </c>
      <c r="J511" s="73">
        <v>4195722</v>
      </c>
      <c r="K511" s="392">
        <v>31462</v>
      </c>
      <c r="L511" s="380">
        <v>1902</v>
      </c>
      <c r="M511" s="447">
        <f t="shared" ref="M511:M513" si="1673">L511/K511</f>
        <v>6.0453880872163246E-2</v>
      </c>
      <c r="N511" s="90">
        <f t="shared" si="1666"/>
        <v>40896</v>
      </c>
      <c r="O511" s="90">
        <f t="shared" si="1667"/>
        <v>12939</v>
      </c>
      <c r="P511" s="152">
        <f t="shared" si="1668"/>
        <v>176897</v>
      </c>
      <c r="Q511" s="152">
        <f t="shared" si="1669"/>
        <v>14302</v>
      </c>
      <c r="R511" s="383">
        <f t="shared" si="1670"/>
        <v>8.0849307789278513E-2</v>
      </c>
      <c r="S511" s="91">
        <f t="shared" si="1671"/>
        <v>32.363154043175996</v>
      </c>
      <c r="U511" s="113" t="s">
        <v>429</v>
      </c>
    </row>
    <row r="512" spans="1:21" x14ac:dyDescent="0.35">
      <c r="A512" s="558">
        <v>44399</v>
      </c>
      <c r="B512" s="44">
        <v>2077122</v>
      </c>
      <c r="C512" s="44">
        <v>335966</v>
      </c>
      <c r="D512" s="112">
        <v>2413088</v>
      </c>
      <c r="E512" s="44">
        <v>1825</v>
      </c>
      <c r="F512" s="561">
        <f t="shared" ref="F512:F513" si="1674">E512/(D512-D511)</f>
        <v>0.26564774381368267</v>
      </c>
      <c r="G512" s="559">
        <v>19844</v>
      </c>
      <c r="H512" s="112">
        <v>3624564</v>
      </c>
      <c r="I512" s="75">
        <v>13436</v>
      </c>
      <c r="J512" s="73">
        <v>4209158</v>
      </c>
      <c r="K512" s="392">
        <v>33280</v>
      </c>
      <c r="L512" s="380">
        <v>2010</v>
      </c>
      <c r="M512" s="447">
        <f t="shared" si="1673"/>
        <v>6.0396634615384616E-2</v>
      </c>
      <c r="N512" s="90">
        <f t="shared" ref="N512" si="1675">D512-D505</f>
        <v>41084</v>
      </c>
      <c r="O512" s="90">
        <f t="shared" ref="O512" si="1676">SUM(E506:E512)</f>
        <v>12678</v>
      </c>
      <c r="P512" s="152">
        <f t="shared" ref="P512" si="1677">SUM(K506:K512)</f>
        <v>175404</v>
      </c>
      <c r="Q512" s="152">
        <f t="shared" ref="Q512" si="1678">SUM(L506:L512)</f>
        <v>14009</v>
      </c>
      <c r="R512" s="383">
        <f t="shared" ref="R512" si="1679">Q512/P512</f>
        <v>7.9867049782217051E-2</v>
      </c>
      <c r="S512" s="91">
        <f t="shared" ref="S512" si="1680">P512/5466</f>
        <v>32.090010976948406</v>
      </c>
    </row>
    <row r="513" spans="1:21" x14ac:dyDescent="0.35">
      <c r="A513" s="558">
        <v>44400</v>
      </c>
      <c r="B513" s="44">
        <v>2081156</v>
      </c>
      <c r="C513" s="44">
        <v>337471</v>
      </c>
      <c r="D513" s="112">
        <v>2418627</v>
      </c>
      <c r="E513" s="44">
        <v>1505</v>
      </c>
      <c r="F513" s="561">
        <f t="shared" si="1674"/>
        <v>0.27170969489077451</v>
      </c>
      <c r="G513" s="559">
        <v>14459</v>
      </c>
      <c r="H513" s="112">
        <v>3639023</v>
      </c>
      <c r="I513" s="75">
        <v>11336</v>
      </c>
      <c r="J513" s="73">
        <v>4220494</v>
      </c>
      <c r="K513" s="392">
        <v>25795</v>
      </c>
      <c r="L513" s="380">
        <v>1652</v>
      </c>
      <c r="M513" s="447">
        <f t="shared" si="1673"/>
        <v>6.4043419267299867E-2</v>
      </c>
      <c r="N513" s="90">
        <f t="shared" ref="N513" si="1681">D513-D506</f>
        <v>40436</v>
      </c>
      <c r="O513" s="90">
        <f t="shared" ref="O513" si="1682">SUM(E507:E513)</f>
        <v>12136</v>
      </c>
      <c r="P513" s="152">
        <f t="shared" ref="P513" si="1683">SUM(K507:K513)</f>
        <v>174331</v>
      </c>
      <c r="Q513" s="152">
        <f t="shared" ref="Q513" si="1684">SUM(L507:L513)</f>
        <v>13376</v>
      </c>
      <c r="R513" s="383">
        <f t="shared" ref="R513" si="1685">Q513/P513</f>
        <v>7.6727604384762324E-2</v>
      </c>
      <c r="S513" s="91">
        <f t="shared" ref="S513" si="1686">P513/5466</f>
        <v>31.893706549579218</v>
      </c>
    </row>
    <row r="514" spans="1:21" x14ac:dyDescent="0.35">
      <c r="A514" s="558">
        <v>44401</v>
      </c>
      <c r="B514" s="44">
        <v>2084933</v>
      </c>
      <c r="C514" s="44">
        <v>338778</v>
      </c>
      <c r="D514" s="112">
        <v>2423711</v>
      </c>
      <c r="E514" s="44">
        <v>1307</v>
      </c>
      <c r="F514" s="561">
        <f t="shared" ref="F514:F515" si="1687">E514/(D514-D513)</f>
        <v>0.25708103855232101</v>
      </c>
      <c r="G514" s="559">
        <v>10721</v>
      </c>
      <c r="H514" s="112">
        <v>3649744</v>
      </c>
      <c r="I514" s="75">
        <v>13136</v>
      </c>
      <c r="J514" s="73">
        <v>4233630</v>
      </c>
      <c r="K514" s="392">
        <v>23857</v>
      </c>
      <c r="L514" s="380">
        <v>1464</v>
      </c>
      <c r="M514" s="447">
        <f t="shared" ref="M514" si="1688">L514/K514</f>
        <v>6.1365636919981557E-2</v>
      </c>
      <c r="N514" s="90">
        <f t="shared" ref="N514" si="1689">D514-D507</f>
        <v>38641</v>
      </c>
      <c r="O514" s="90">
        <f t="shared" ref="O514" si="1690">SUM(E508:E514)</f>
        <v>11126</v>
      </c>
      <c r="P514" s="152">
        <f t="shared" ref="P514" si="1691">SUM(K508:K514)</f>
        <v>168554</v>
      </c>
      <c r="Q514" s="152">
        <f t="shared" ref="Q514" si="1692">SUM(L508:L514)</f>
        <v>12301</v>
      </c>
      <c r="R514" s="383">
        <f t="shared" ref="R514" si="1693">Q514/P514</f>
        <v>7.297957924463376E-2</v>
      </c>
      <c r="S514" s="91">
        <f t="shared" ref="S514" si="1694">P514/5466</f>
        <v>30.836809366995976</v>
      </c>
    </row>
    <row r="515" spans="1:21" x14ac:dyDescent="0.35">
      <c r="A515" s="558">
        <v>44402</v>
      </c>
      <c r="B515" s="44">
        <v>2088146</v>
      </c>
      <c r="C515" s="44">
        <v>340015</v>
      </c>
      <c r="D515" s="112">
        <v>2428161</v>
      </c>
      <c r="E515" s="44">
        <v>1237</v>
      </c>
      <c r="F515" s="561">
        <f t="shared" si="1687"/>
        <v>0.27797752808988763</v>
      </c>
      <c r="G515" s="559">
        <v>5568</v>
      </c>
      <c r="H515" s="112">
        <v>3655312</v>
      </c>
      <c r="I515" s="75">
        <v>12612</v>
      </c>
      <c r="J515" s="73">
        <v>4246242</v>
      </c>
      <c r="K515" s="392">
        <v>18180</v>
      </c>
      <c r="L515" s="380">
        <v>1356</v>
      </c>
      <c r="M515" s="447">
        <f t="shared" ref="M515" si="1695">L515/K515</f>
        <v>7.4587458745874594E-2</v>
      </c>
      <c r="N515" s="90">
        <f t="shared" ref="N515" si="1696">D515-D508</f>
        <v>37808</v>
      </c>
      <c r="O515" s="90">
        <f t="shared" ref="O515" si="1697">SUM(E509:E515)</f>
        <v>10628</v>
      </c>
      <c r="P515" s="152">
        <f t="shared" ref="P515" si="1698">SUM(K509:K515)</f>
        <v>167307</v>
      </c>
      <c r="Q515" s="152">
        <f t="shared" ref="Q515" si="1699">SUM(L509:L515)</f>
        <v>11749</v>
      </c>
      <c r="R515" s="383">
        <f t="shared" ref="R515" si="1700">Q515/P515</f>
        <v>7.022419862886789E-2</v>
      </c>
      <c r="S515" s="91">
        <f t="shared" ref="S515" si="1701">P515/5466</f>
        <v>30.608671789242589</v>
      </c>
      <c r="U515" s="113" t="s">
        <v>436</v>
      </c>
    </row>
    <row r="516" spans="1:21" x14ac:dyDescent="0.35">
      <c r="A516" s="558">
        <v>44403</v>
      </c>
      <c r="B516" s="44">
        <v>2090866</v>
      </c>
      <c r="C516" s="44">
        <v>341015</v>
      </c>
      <c r="D516" s="112">
        <v>2431881</v>
      </c>
      <c r="E516" s="44">
        <v>1000</v>
      </c>
      <c r="F516" s="561">
        <f t="shared" ref="F516" si="1702">E516/(D516-D515)</f>
        <v>0.26881720430107525</v>
      </c>
      <c r="G516" s="559">
        <v>4871</v>
      </c>
      <c r="H516" s="112">
        <v>3660183</v>
      </c>
      <c r="I516" s="75">
        <v>8764</v>
      </c>
      <c r="J516" s="73">
        <v>4255006</v>
      </c>
      <c r="K516" s="392">
        <v>13635</v>
      </c>
      <c r="L516" s="380">
        <v>1090</v>
      </c>
      <c r="M516" s="447">
        <f t="shared" ref="M516" si="1703">L516/K516</f>
        <v>7.9941327466079945E-2</v>
      </c>
      <c r="N516" s="90">
        <f t="shared" ref="N516" si="1704">D516-D509</f>
        <v>37179</v>
      </c>
      <c r="O516" s="90">
        <f t="shared" ref="O516" si="1705">SUM(E510:E516)</f>
        <v>10164</v>
      </c>
      <c r="P516" s="152">
        <f t="shared" ref="P516" si="1706">SUM(K510:K516)</f>
        <v>165282</v>
      </c>
      <c r="Q516" s="152">
        <f t="shared" ref="Q516" si="1707">SUM(L510:L516)</f>
        <v>11226</v>
      </c>
      <c r="R516" s="383">
        <f t="shared" ref="R516" si="1708">Q516/P516</f>
        <v>6.7920281700366653E-2</v>
      </c>
      <c r="S516" s="91">
        <f t="shared" ref="S516" si="1709">P516/5466</f>
        <v>30.238199780461031</v>
      </c>
      <c r="U516" s="113" t="s">
        <v>436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2021-07-26T11:31:35Z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vA49988070</value>
    </field>
    <field name="Objective-Version">
      <value order="0">152.487</value>
    </field>
    <field name="Objective-VersionNumber">
      <value order="0">1702</value>
    </field>
    <field name="Objective-VersionComment">
      <value order="0">footnote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2021-07-26T11:02:05Z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2021-07-26T11:31:35Z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vA49988070</vt:lpwstr>
  </property>
  <property fmtid="{D5CDD505-2E9C-101B-9397-08002B2CF9AE}" pid="16" name="Objective-Version">
    <vt:lpwstr>152.487</vt:lpwstr>
  </property>
  <property fmtid="{D5CDD505-2E9C-101B-9397-08002B2CF9AE}" pid="17" name="Objective-VersionNumber">
    <vt:r8>1702</vt:r8>
  </property>
  <property fmtid="{D5CDD505-2E9C-101B-9397-08002B2CF9AE}" pid="18" name="Objective-VersionComment">
    <vt:lpwstr>footnote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