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79" i="9" l="1"/>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<sst xmlns="http://schemas.openxmlformats.org/spreadsheetml/2006/main" count="928" uniqueCount="486">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</sst>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286095fe94324b0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Discharges'!$A$4:$A$527</c:f>
              <c:strCache>
                <c:ptCount val="52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strCache>
            </c:strRef>
          </c:cat>
          <c:val>
            <c:numRef>
              <c:f>'Table 4 - Delayed Discharges'!$C$4:$C$527</c:f>
              <c:numCache>
                <c:formatCode>#,##0</c:formatCode>
                <c:ptCount val="52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Workforce'!$B$117:$B$193</c:f>
              <c:numCache>
                <c:formatCode>#,##0</c:formatCode>
                <c:ptCount val="7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Workforce'!$C$117:$C$193</c:f>
              <c:numCache>
                <c:formatCode>#,##0</c:formatCode>
                <c:ptCount val="7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Workforce'!$D$117:$D$193</c:f>
              <c:numCache>
                <c:formatCode>#,##0</c:formatCode>
                <c:ptCount val="7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21-22'!$A$4:$A$29</c:f>
              <c:numCache>
                <c:formatCode>m/d/yyyy</c:formatCode>
                <c:ptCount val="2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numCache>
            </c:numRef>
          </c:cat>
          <c:val>
            <c:numRef>
              <c:f>'Table 9 - School absence 21-22'!$E$4:$E$29</c:f>
              <c:numCache>
                <c:formatCode>0.0%</c:formatCode>
                <c:ptCount val="2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2.8965861200000002E-2</c:v>
                </c:pt>
                <c:pt idx="23">
                  <c:v>3.0324379200000001E-2</c:v>
                </c:pt>
                <c:pt idx="24">
                  <c:v>2.9717803599999999E-2</c:v>
                </c:pt>
                <c:pt idx="25">
                  <c:v>2.8594687099999998E-2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21-22'!$A$4:$A$29</c:f>
              <c:numCache>
                <c:formatCode>m/d/yyyy</c:formatCode>
                <c:ptCount val="2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numCache>
            </c:numRef>
          </c:cat>
          <c:val>
            <c:numRef>
              <c:f>'Table 9 - School absence 21-22'!$D$4:$D$29</c:f>
              <c:numCache>
                <c:formatCode>0.0%</c:formatCode>
                <c:ptCount val="2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7.4851493599999999E-2</c:v>
                </c:pt>
                <c:pt idx="24">
                  <c:v>7.5706273399999996E-2</c:v>
                </c:pt>
                <c:pt idx="25">
                  <c:v>8.7565719099999995E-2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7"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t="s">
        <v>483</v>
      </c>
      <c r="B193" s="44">
        <v>1269</v>
      </c>
      <c r="C193" s="44">
        <v>56</v>
      </c>
      <c r="D193" s="44">
        <v>1202</v>
      </c>
      <c r="E193" s="9">
        <v>2527</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3"/>
  <sheetViews>
    <sheetView showGridLines="0" zoomScale="89" zoomScaleNormal="90" workbookViewId="0">
      <pane ySplit="3" topLeftCell="A68"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219</v>
      </c>
    </row>
    <row r="82" spans="1:4" x14ac:dyDescent="0.35">
      <c r="A82" s="205">
        <v>36</v>
      </c>
      <c r="B82" s="605" t="s">
        <v>474</v>
      </c>
      <c r="C82" s="2">
        <v>207</v>
      </c>
      <c r="D82" s="378">
        <v>203</v>
      </c>
    </row>
    <row r="83" spans="1:4" x14ac:dyDescent="0.35">
      <c r="A83" s="205">
        <v>37</v>
      </c>
      <c r="B83" s="605" t="s">
        <v>485</v>
      </c>
      <c r="C83" s="2">
        <v>201</v>
      </c>
      <c r="D83" s="378">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6"/>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8"/>
  <sheetViews>
    <sheetView showGridLines="0" zoomScale="89" zoomScaleNormal="90" workbookViewId="0">
      <pane ySplit="3" topLeftCell="A56"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6"/>
  <sheetViews>
    <sheetView workbookViewId="0">
      <pane xSplit="1" ySplit="3" topLeftCell="B550"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row r="564" spans="1:5" x14ac:dyDescent="0.35">
      <c r="A564" s="279">
        <v>44464</v>
      </c>
      <c r="B564" s="120">
        <v>8532</v>
      </c>
    </row>
    <row r="565" spans="1:5" x14ac:dyDescent="0.35">
      <c r="A565" s="279">
        <v>44465</v>
      </c>
      <c r="B565" s="120">
        <v>8534</v>
      </c>
    </row>
    <row r="566" spans="1:5" x14ac:dyDescent="0.35">
      <c r="A566" s="279">
        <v>44466</v>
      </c>
      <c r="B566" s="120">
        <v>8535</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9"/>
  <sheetViews>
    <sheetView workbookViewId="0">
      <pane xSplit="1" ySplit="3" topLeftCell="B19"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4" t="s">
        <v>454</v>
      </c>
      <c r="B1" s="634"/>
      <c r="C1" s="634"/>
      <c r="D1" s="634"/>
      <c r="E1" s="634"/>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35">
      <c r="A25" s="61">
        <v>44456</v>
      </c>
      <c r="B25" s="44">
        <v>23801</v>
      </c>
      <c r="C25" s="607">
        <v>0.87299290750000003</v>
      </c>
      <c r="D25" s="607">
        <v>9.0838151800000003E-2</v>
      </c>
      <c r="E25" s="607">
        <v>3.61628581E-2</v>
      </c>
      <c r="F25" s="2" t="s">
        <v>481</v>
      </c>
    </row>
    <row r="26" spans="1:19" x14ac:dyDescent="0.35">
      <c r="A26" s="61">
        <v>44459</v>
      </c>
      <c r="B26" s="44">
        <v>16102</v>
      </c>
      <c r="C26" s="607">
        <v>0.89255252969999999</v>
      </c>
      <c r="D26" s="607">
        <v>7.8481609100000002E-2</v>
      </c>
      <c r="E26" s="607">
        <v>2.8965861200000002E-2</v>
      </c>
      <c r="F26" s="2" t="s">
        <v>482</v>
      </c>
    </row>
    <row r="27" spans="1:19" x14ac:dyDescent="0.35">
      <c r="A27" s="61">
        <v>44460</v>
      </c>
      <c r="B27" s="44">
        <v>20928</v>
      </c>
      <c r="C27" s="607">
        <v>0.89481450669999996</v>
      </c>
      <c r="D27" s="607">
        <v>7.4851493599999999E-2</v>
      </c>
      <c r="E27" s="607">
        <v>3.0324379200000001E-2</v>
      </c>
    </row>
    <row r="28" spans="1:19" x14ac:dyDescent="0.35">
      <c r="A28" s="61">
        <v>44461</v>
      </c>
      <c r="B28" s="44">
        <v>21302</v>
      </c>
      <c r="C28" s="607">
        <v>0.89456383549999996</v>
      </c>
      <c r="D28" s="607">
        <v>7.5706273399999996E-2</v>
      </c>
      <c r="E28" s="607">
        <v>2.9717803599999999E-2</v>
      </c>
    </row>
    <row r="29" spans="1:19" x14ac:dyDescent="0.35">
      <c r="A29" s="61">
        <v>44462</v>
      </c>
      <c r="B29" s="44">
        <v>20506</v>
      </c>
      <c r="C29" s="607">
        <v>0.88382395290000004</v>
      </c>
      <c r="D29" s="607">
        <v>8.7565719099999995E-2</v>
      </c>
      <c r="E29" s="607">
        <v>2.8594687099999998E-2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63"/>
  <sheetViews>
    <sheetView workbookViewId="0">
      <pane xSplit="1" ySplit="3" topLeftCell="B245"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475</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A261" s="25">
        <v>44464</v>
      </c>
      <c r="B261" s="95">
        <v>4172573</v>
      </c>
      <c r="C261" s="95">
        <v>3824074</v>
      </c>
    </row>
    <row r="262" spans="1:3" x14ac:dyDescent="0.35">
      <c r="A262" s="25">
        <v>44465</v>
      </c>
      <c r="B262" s="95">
        <v>4176832</v>
      </c>
      <c r="C262" s="95">
        <v>3827110</v>
      </c>
    </row>
    <row r="263" spans="1:3" x14ac:dyDescent="0.35">
      <c r="A263" s="25">
        <v>44466</v>
      </c>
      <c r="B263" s="95">
        <v>4181617</v>
      </c>
      <c r="C263" s="95">
        <v>3829881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5"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393</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437</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465</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484</v>
      </c>
    </row>
    <row r="36" spans="1:5" x14ac:dyDescent="0.35">
      <c r="B36" s="335"/>
      <c r="C36" s="335"/>
    </row>
    <row r="37" spans="1:5" x14ac:dyDescent="0.3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5" t="s">
        <v>276</v>
      </c>
      <c r="B15" s="635"/>
      <c r="C15" s="635"/>
      <c r="D15" s="636"/>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5" t="s">
        <v>371</v>
      </c>
      <c r="B27" s="635"/>
      <c r="C27" s="635"/>
      <c r="D27" s="636"/>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7" t="s">
        <v>279</v>
      </c>
      <c r="B48" s="635"/>
      <c r="C48" s="635"/>
      <c r="D48" s="636"/>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5" t="s">
        <v>371</v>
      </c>
      <c r="B60" s="635"/>
      <c r="C60" s="635"/>
      <c r="D60" s="636"/>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2" t="s">
        <v>0</v>
      </c>
      <c r="B3" s="638" t="s">
        <v>4</v>
      </c>
      <c r="C3" s="639"/>
      <c r="D3" s="640"/>
      <c r="E3" s="641" t="s">
        <v>7</v>
      </c>
      <c r="F3" s="641"/>
      <c r="G3" s="641"/>
    </row>
    <row r="4" spans="1:19" x14ac:dyDescent="0.35">
      <c r="A4" s="643"/>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4" t="s">
        <v>164</v>
      </c>
      <c r="F33" s="644"/>
      <c r="G33" s="644"/>
      <c r="H33" s="644"/>
      <c r="I33" s="644"/>
      <c r="J33" s="644"/>
      <c r="K33" s="644"/>
      <c r="L33" s="644"/>
      <c r="M33" s="644"/>
      <c r="N33" s="644"/>
      <c r="O33" s="644"/>
      <c r="P33" s="644"/>
      <c r="Q33" s="644"/>
      <c r="R33" s="644"/>
      <c r="S33" s="644"/>
      <c r="T33" s="644"/>
      <c r="U33" s="644"/>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5" t="s">
        <v>5</v>
      </c>
      <c r="E31" s="645"/>
      <c r="F31" s="645"/>
      <c r="G31" s="645"/>
      <c r="H31" s="645"/>
      <c r="I31" s="645"/>
      <c r="J31" s="645"/>
      <c r="K31" s="645"/>
      <c r="L31" s="645"/>
      <c r="M31" s="645"/>
      <c r="N31" s="645"/>
    </row>
    <row r="32" spans="1:14" x14ac:dyDescent="0.35">
      <c r="A32" s="346">
        <v>43938</v>
      </c>
      <c r="B32" s="283">
        <v>184</v>
      </c>
      <c r="D32" s="645"/>
      <c r="E32" s="645"/>
      <c r="F32" s="645"/>
      <c r="G32" s="645"/>
      <c r="H32" s="645"/>
      <c r="I32" s="645"/>
      <c r="J32" s="645"/>
      <c r="K32" s="645"/>
      <c r="L32" s="645"/>
      <c r="M32" s="645"/>
      <c r="N32" s="645"/>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5" t="s">
        <v>77</v>
      </c>
      <c r="E34" s="645"/>
      <c r="F34" s="645"/>
      <c r="G34" s="645"/>
      <c r="H34" s="645"/>
      <c r="I34" s="645"/>
      <c r="J34" s="645"/>
      <c r="K34" s="645"/>
      <c r="L34" s="645"/>
      <c r="M34" s="645"/>
      <c r="N34" s="645"/>
    </row>
    <row r="35" spans="1:14" x14ac:dyDescent="0.35">
      <c r="A35" s="346">
        <v>43941</v>
      </c>
      <c r="B35" s="283">
        <v>167</v>
      </c>
      <c r="D35" s="645"/>
      <c r="E35" s="645"/>
      <c r="F35" s="645"/>
      <c r="G35" s="645"/>
      <c r="H35" s="645"/>
      <c r="I35" s="645"/>
      <c r="J35" s="645"/>
      <c r="K35" s="645"/>
      <c r="L35" s="645"/>
      <c r="M35" s="645"/>
      <c r="N35" s="645"/>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6" t="s">
        <v>110</v>
      </c>
      <c r="E37" s="646"/>
      <c r="F37" s="646"/>
      <c r="G37" s="646"/>
      <c r="H37" s="646"/>
      <c r="I37" s="646"/>
      <c r="J37" s="646"/>
      <c r="K37" s="646"/>
      <c r="L37" s="646"/>
      <c r="M37" s="646"/>
      <c r="N37" s="646"/>
    </row>
    <row r="38" spans="1:14" x14ac:dyDescent="0.35">
      <c r="A38" s="346">
        <v>43944</v>
      </c>
      <c r="B38" s="283">
        <v>136</v>
      </c>
      <c r="D38" s="646"/>
      <c r="E38" s="646"/>
      <c r="F38" s="646"/>
      <c r="G38" s="646"/>
      <c r="H38" s="646"/>
      <c r="I38" s="646"/>
      <c r="J38" s="646"/>
      <c r="K38" s="646"/>
      <c r="L38" s="646"/>
      <c r="M38" s="646"/>
      <c r="N38" s="646"/>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85"/>
  <sheetViews>
    <sheetView zoomScaleNormal="100" workbookViewId="0">
      <pane xSplit="1" ySplit="3" topLeftCell="B367"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row r="383" spans="1:4" x14ac:dyDescent="0.35">
      <c r="A383" s="119">
        <v>44464</v>
      </c>
      <c r="B383" s="417">
        <v>80</v>
      </c>
      <c r="C383" s="417">
        <v>1004</v>
      </c>
      <c r="D383" s="417">
        <v>7</v>
      </c>
    </row>
    <row r="384" spans="1:4" x14ac:dyDescent="0.35">
      <c r="A384" s="119">
        <v>44465</v>
      </c>
      <c r="B384" s="417">
        <v>79</v>
      </c>
      <c r="C384" s="417">
        <v>1003</v>
      </c>
      <c r="D384" s="417">
        <v>9</v>
      </c>
    </row>
    <row r="385" spans="1:4" x14ac:dyDescent="0.35">
      <c r="A385" s="119">
        <v>44466</v>
      </c>
      <c r="B385" s="417">
        <v>76</v>
      </c>
      <c r="C385" s="417">
        <v>1023</v>
      </c>
      <c r="D385" s="417">
        <v>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47" t="s">
        <v>111</v>
      </c>
      <c r="C2" s="648"/>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51" t="s">
        <v>117</v>
      </c>
      <c r="F33" s="652">
        <v>2</v>
      </c>
      <c r="G33" s="218"/>
    </row>
    <row r="34" spans="1:7" x14ac:dyDescent="0.35">
      <c r="A34" s="235">
        <v>44040</v>
      </c>
      <c r="B34" s="237" t="s">
        <v>48</v>
      </c>
      <c r="C34" s="238" t="s">
        <v>48</v>
      </c>
      <c r="D34" s="221"/>
      <c r="E34" s="649"/>
      <c r="F34" s="653"/>
      <c r="G34" s="218"/>
    </row>
    <row r="35" spans="1:7" x14ac:dyDescent="0.35">
      <c r="A35" s="235">
        <v>44041</v>
      </c>
      <c r="B35" s="222">
        <v>66</v>
      </c>
      <c r="C35" s="241">
        <v>0.06</v>
      </c>
      <c r="D35" s="242"/>
      <c r="E35" s="649"/>
      <c r="F35" s="653"/>
      <c r="G35" s="218"/>
    </row>
    <row r="36" spans="1:7" x14ac:dyDescent="0.35">
      <c r="A36" s="235">
        <v>44042</v>
      </c>
      <c r="B36" s="237" t="s">
        <v>48</v>
      </c>
      <c r="C36" s="238" t="s">
        <v>48</v>
      </c>
      <c r="D36" s="242"/>
      <c r="E36" s="649"/>
      <c r="F36" s="653"/>
      <c r="G36" s="218"/>
    </row>
    <row r="37" spans="1:7" x14ac:dyDescent="0.35">
      <c r="A37" s="235">
        <v>44043</v>
      </c>
      <c r="B37" s="237" t="s">
        <v>48</v>
      </c>
      <c r="C37" s="238" t="s">
        <v>48</v>
      </c>
      <c r="D37" s="242"/>
      <c r="E37" s="649"/>
      <c r="F37" s="653"/>
      <c r="G37" s="218"/>
    </row>
    <row r="38" spans="1:7" x14ac:dyDescent="0.35">
      <c r="A38" s="235">
        <v>44044</v>
      </c>
      <c r="B38" s="237" t="s">
        <v>48</v>
      </c>
      <c r="C38" s="238" t="s">
        <v>48</v>
      </c>
      <c r="D38" s="242"/>
      <c r="E38" s="649"/>
      <c r="F38" s="653"/>
      <c r="G38" s="218"/>
    </row>
    <row r="39" spans="1:7" x14ac:dyDescent="0.35">
      <c r="A39" s="235">
        <v>44045</v>
      </c>
      <c r="B39" s="237" t="s">
        <v>48</v>
      </c>
      <c r="C39" s="238" t="s">
        <v>48</v>
      </c>
      <c r="D39" s="242"/>
      <c r="E39" s="650"/>
      <c r="F39" s="654"/>
      <c r="G39" s="218"/>
    </row>
    <row r="40" spans="1:7" x14ac:dyDescent="0.35">
      <c r="A40" s="235">
        <v>44046</v>
      </c>
      <c r="B40" s="237" t="s">
        <v>48</v>
      </c>
      <c r="C40" s="238" t="s">
        <v>48</v>
      </c>
      <c r="D40" s="242"/>
      <c r="E40" s="649" t="s">
        <v>116</v>
      </c>
      <c r="F40" s="655">
        <v>0</v>
      </c>
      <c r="G40" s="218"/>
    </row>
    <row r="41" spans="1:7" x14ac:dyDescent="0.35">
      <c r="A41" s="235">
        <v>44047</v>
      </c>
      <c r="B41" s="237" t="s">
        <v>48</v>
      </c>
      <c r="C41" s="238" t="s">
        <v>48</v>
      </c>
      <c r="D41" s="242"/>
      <c r="E41" s="649"/>
      <c r="F41" s="656"/>
      <c r="G41" s="218"/>
    </row>
    <row r="42" spans="1:7" x14ac:dyDescent="0.35">
      <c r="A42" s="235">
        <v>44048</v>
      </c>
      <c r="B42" s="222">
        <v>60</v>
      </c>
      <c r="C42" s="241">
        <v>0.06</v>
      </c>
      <c r="D42" s="242"/>
      <c r="E42" s="649"/>
      <c r="F42" s="656"/>
      <c r="G42" s="218"/>
    </row>
    <row r="43" spans="1:7" x14ac:dyDescent="0.35">
      <c r="A43" s="235">
        <v>44049</v>
      </c>
      <c r="B43" s="237" t="s">
        <v>48</v>
      </c>
      <c r="C43" s="238" t="s">
        <v>48</v>
      </c>
      <c r="E43" s="649"/>
      <c r="F43" s="656"/>
    </row>
    <row r="44" spans="1:7" x14ac:dyDescent="0.35">
      <c r="A44" s="235">
        <v>44050</v>
      </c>
      <c r="B44" s="237" t="s">
        <v>48</v>
      </c>
      <c r="C44" s="238" t="s">
        <v>48</v>
      </c>
      <c r="E44" s="649"/>
      <c r="F44" s="656"/>
    </row>
    <row r="45" spans="1:7" x14ac:dyDescent="0.35">
      <c r="A45" s="235">
        <v>44051</v>
      </c>
      <c r="B45" s="237" t="s">
        <v>48</v>
      </c>
      <c r="C45" s="238" t="s">
        <v>48</v>
      </c>
      <c r="E45" s="649"/>
      <c r="F45" s="656"/>
    </row>
    <row r="46" spans="1:7" x14ac:dyDescent="0.35">
      <c r="A46" s="235">
        <v>44052</v>
      </c>
      <c r="B46" s="237" t="s">
        <v>48</v>
      </c>
      <c r="C46" s="238" t="s">
        <v>48</v>
      </c>
      <c r="E46" s="650"/>
      <c r="F46" s="657"/>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58" t="s">
        <v>76</v>
      </c>
      <c r="G4" s="659"/>
      <c r="H4" s="659"/>
      <c r="I4" s="660"/>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61" t="s">
        <v>112</v>
      </c>
      <c r="G84" s="662"/>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3" t="s">
        <v>112</v>
      </c>
      <c r="C109" s="664"/>
      <c r="D109" s="665"/>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6" t="s">
        <v>453</v>
      </c>
      <c r="B1" s="666"/>
      <c r="C1" s="666"/>
      <c r="D1" s="666"/>
      <c r="E1" s="667"/>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68" t="s">
        <v>0</v>
      </c>
      <c r="B3" s="670" t="s">
        <v>291</v>
      </c>
      <c r="C3" s="671"/>
      <c r="D3" s="671"/>
      <c r="E3" s="671"/>
      <c r="F3" s="672"/>
      <c r="G3" s="673" t="s">
        <v>292</v>
      </c>
      <c r="H3" s="674"/>
      <c r="I3" s="674"/>
      <c r="J3" s="674"/>
      <c r="K3" s="675"/>
      <c r="L3" s="676" t="s">
        <v>293</v>
      </c>
      <c r="M3" s="677"/>
      <c r="N3" s="678"/>
      <c r="O3" s="676" t="s">
        <v>294</v>
      </c>
      <c r="P3" s="677"/>
      <c r="Q3" s="678"/>
      <c r="R3" s="676" t="s">
        <v>295</v>
      </c>
      <c r="S3" s="677"/>
      <c r="T3" s="678"/>
      <c r="U3" s="676" t="s">
        <v>296</v>
      </c>
      <c r="V3" s="677"/>
      <c r="W3" s="678"/>
      <c r="X3" s="676" t="s">
        <v>297</v>
      </c>
      <c r="Y3" s="677"/>
      <c r="Z3" s="678"/>
      <c r="AA3" s="467"/>
      <c r="AB3" s="670" t="s">
        <v>290</v>
      </c>
      <c r="AC3" s="671"/>
      <c r="AD3" s="671"/>
      <c r="AE3" s="671"/>
      <c r="AF3" s="672"/>
      <c r="AG3" s="467"/>
      <c r="AH3" s="467"/>
    </row>
    <row r="4" spans="1:36" ht="78.75" customHeight="1" x14ac:dyDescent="0.35">
      <c r="A4" s="669"/>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68" t="s">
        <v>0</v>
      </c>
      <c r="B3" s="676" t="s">
        <v>259</v>
      </c>
      <c r="C3" s="677"/>
      <c r="D3" s="678"/>
      <c r="E3" s="676" t="s">
        <v>260</v>
      </c>
      <c r="F3" s="677"/>
      <c r="G3" s="678"/>
      <c r="H3" s="676" t="s">
        <v>261</v>
      </c>
      <c r="I3" s="677"/>
      <c r="J3" s="678"/>
      <c r="K3" s="676" t="s">
        <v>262</v>
      </c>
      <c r="L3" s="677"/>
      <c r="M3" s="678"/>
    </row>
    <row r="4" spans="1:15" s="463" customFormat="1" ht="78.75" customHeight="1" x14ac:dyDescent="0.35">
      <c r="A4" s="668"/>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7"/>
  <sheetViews>
    <sheetView showGridLines="0" zoomScaleNormal="100" workbookViewId="0">
      <pane xSplit="2" ySplit="3" topLeftCell="C511"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44461</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9"/>
  <sheetViews>
    <sheetView showGridLines="0" zoomScale="85" zoomScaleNormal="85" workbookViewId="0">
      <pane xSplit="1" ySplit="4" topLeftCell="B555"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10" t="s">
        <v>109</v>
      </c>
      <c r="L1" s="611"/>
      <c r="M1" s="611"/>
      <c r="N1" s="611"/>
      <c r="O1" s="611"/>
      <c r="P1" s="611"/>
      <c r="W1" s="539" t="s">
        <v>29</v>
      </c>
    </row>
    <row r="2" spans="1:27" x14ac:dyDescent="0.3">
      <c r="A2" s="2"/>
      <c r="I2" s="623" t="s">
        <v>179</v>
      </c>
      <c r="J2" s="624"/>
      <c r="Q2" s="363"/>
      <c r="R2" s="363"/>
    </row>
    <row r="3" spans="1:27" ht="48.75" customHeight="1" x14ac:dyDescent="0.3">
      <c r="A3" s="617" t="s">
        <v>30</v>
      </c>
      <c r="B3" s="619" t="s">
        <v>177</v>
      </c>
      <c r="C3" s="620"/>
      <c r="D3" s="620"/>
      <c r="E3" s="99" t="s">
        <v>176</v>
      </c>
      <c r="F3" s="614" t="s">
        <v>191</v>
      </c>
      <c r="G3" s="621" t="s">
        <v>178</v>
      </c>
      <c r="H3" s="621"/>
      <c r="I3" s="623"/>
      <c r="J3" s="624"/>
      <c r="K3" s="612" t="s">
        <v>180</v>
      </c>
      <c r="L3" s="615" t="s">
        <v>192</v>
      </c>
      <c r="M3" s="616" t="s">
        <v>193</v>
      </c>
      <c r="N3" s="622" t="s">
        <v>181</v>
      </c>
      <c r="O3" s="612" t="s">
        <v>175</v>
      </c>
      <c r="P3" s="613" t="s">
        <v>183</v>
      </c>
      <c r="Q3" s="616" t="s">
        <v>194</v>
      </c>
      <c r="R3" s="616" t="s">
        <v>195</v>
      </c>
      <c r="S3" s="622" t="s">
        <v>174</v>
      </c>
    </row>
    <row r="4" spans="1:27" ht="30.65" customHeight="1" x14ac:dyDescent="0.3">
      <c r="A4" s="618"/>
      <c r="B4" s="23" t="s">
        <v>18</v>
      </c>
      <c r="C4" s="24" t="s">
        <v>17</v>
      </c>
      <c r="D4" s="28" t="s">
        <v>3</v>
      </c>
      <c r="E4" s="94" t="s">
        <v>63</v>
      </c>
      <c r="F4" s="614"/>
      <c r="G4" s="93" t="s">
        <v>63</v>
      </c>
      <c r="H4" s="93" t="s">
        <v>64</v>
      </c>
      <c r="I4" s="77" t="s">
        <v>63</v>
      </c>
      <c r="J4" s="139" t="s">
        <v>64</v>
      </c>
      <c r="K4" s="612"/>
      <c r="L4" s="615"/>
      <c r="M4" s="616"/>
      <c r="N4" s="622"/>
      <c r="O4" s="612"/>
      <c r="P4" s="613"/>
      <c r="Q4" s="616"/>
      <c r="R4" s="616"/>
      <c r="S4" s="622"/>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1" t="s">
        <v>433</v>
      </c>
      <c r="V64" s="631"/>
      <c r="W64" s="631"/>
      <c r="X64" s="631"/>
      <c r="Y64" s="631"/>
      <c r="Z64" s="631"/>
      <c r="AA64" s="631"/>
      <c r="AB64" s="631"/>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1"/>
      <c r="V65" s="631"/>
      <c r="W65" s="631"/>
      <c r="X65" s="631"/>
      <c r="Y65" s="631"/>
      <c r="Z65" s="631"/>
      <c r="AA65" s="631"/>
      <c r="AB65" s="631"/>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1"/>
      <c r="V66" s="631"/>
      <c r="W66" s="631"/>
      <c r="X66" s="631"/>
      <c r="Y66" s="631"/>
      <c r="Z66" s="631"/>
      <c r="AA66" s="631"/>
      <c r="AB66" s="631"/>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5" t="s">
        <v>431</v>
      </c>
      <c r="AB138" s="625"/>
      <c r="AC138" s="625"/>
      <c r="AD138" s="625"/>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5"/>
      <c r="AB139" s="625"/>
      <c r="AC139" s="625"/>
      <c r="AD139" s="625"/>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5"/>
      <c r="AB140" s="625"/>
      <c r="AC140" s="625"/>
      <c r="AD140" s="625"/>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6" t="s">
        <v>425</v>
      </c>
      <c r="V235" s="626"/>
      <c r="W235" s="626"/>
      <c r="X235" s="626"/>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6"/>
      <c r="V236" s="626"/>
      <c r="W236" s="626"/>
      <c r="X236" s="626"/>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6"/>
      <c r="V237" s="626"/>
      <c r="W237" s="626"/>
      <c r="X237" s="626"/>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7" t="s">
        <v>426</v>
      </c>
      <c r="V278" s="627"/>
      <c r="W278" s="627"/>
      <c r="X278" s="627"/>
      <c r="Y278" s="627"/>
      <c r="Z278" s="627"/>
      <c r="AA278" s="627"/>
      <c r="AB278" s="627"/>
      <c r="AC278" s="627"/>
      <c r="AD278" s="627"/>
      <c r="AE278" s="627"/>
      <c r="AF278" s="627"/>
      <c r="AG278" s="627"/>
      <c r="AH278" s="627"/>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7"/>
      <c r="V279" s="627"/>
      <c r="W279" s="627"/>
      <c r="X279" s="627"/>
      <c r="Y279" s="627"/>
      <c r="Z279" s="627"/>
      <c r="AA279" s="627"/>
      <c r="AB279" s="627"/>
      <c r="AC279" s="627"/>
      <c r="AD279" s="627"/>
      <c r="AE279" s="627"/>
      <c r="AF279" s="627"/>
      <c r="AG279" s="627"/>
      <c r="AH279" s="627"/>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7"/>
      <c r="V280" s="627"/>
      <c r="W280" s="627"/>
      <c r="X280" s="627"/>
      <c r="Y280" s="627"/>
      <c r="Z280" s="627"/>
      <c r="AA280" s="627"/>
      <c r="AB280" s="627"/>
      <c r="AC280" s="627"/>
      <c r="AD280" s="627"/>
      <c r="AE280" s="627"/>
      <c r="AF280" s="627"/>
      <c r="AG280" s="627"/>
      <c r="AH280" s="627"/>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28" t="s">
        <v>427</v>
      </c>
      <c r="V486" s="628"/>
      <c r="W486" s="628"/>
      <c r="X486" s="628"/>
      <c r="Y486" s="628"/>
      <c r="Z486" s="628"/>
      <c r="AA486" s="628"/>
      <c r="AB486" s="628"/>
      <c r="AC486" s="628"/>
      <c r="AD486" s="628"/>
      <c r="AE486" s="628"/>
      <c r="AF486" s="628"/>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28"/>
      <c r="V487" s="628"/>
      <c r="W487" s="628"/>
      <c r="X487" s="628"/>
      <c r="Y487" s="628"/>
      <c r="Z487" s="628"/>
      <c r="AA487" s="628"/>
      <c r="AB487" s="628"/>
      <c r="AC487" s="628"/>
      <c r="AD487" s="628"/>
      <c r="AE487" s="628"/>
      <c r="AF487" s="628"/>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2" t="s">
        <v>439</v>
      </c>
      <c r="V518" s="632"/>
      <c r="W518" s="632"/>
      <c r="X518" s="632"/>
      <c r="Y518" s="632"/>
      <c r="Z518" s="632"/>
      <c r="AA518" s="632"/>
      <c r="AB518" s="632"/>
      <c r="AC518" s="632"/>
      <c r="AD518" s="629" t="s">
        <v>440</v>
      </c>
      <c r="AE518" s="629"/>
      <c r="AF518" s="629"/>
      <c r="AG518" s="629"/>
      <c r="AH518" s="629"/>
      <c r="AI518" s="629"/>
      <c r="AJ518" s="629"/>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3"/>
      <c r="V519" s="633"/>
      <c r="W519" s="633"/>
      <c r="X519" s="633"/>
      <c r="Y519" s="633"/>
      <c r="Z519" s="633"/>
      <c r="AA519" s="633"/>
      <c r="AB519" s="633"/>
      <c r="AC519" s="633"/>
      <c r="AD519" s="630"/>
      <c r="AE519" s="630"/>
      <c r="AF519" s="630"/>
      <c r="AG519" s="630"/>
      <c r="AH519" s="630"/>
      <c r="AI519" s="630"/>
      <c r="AJ519" s="630"/>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3"/>
      <c r="V520" s="633"/>
      <c r="W520" s="633"/>
      <c r="X520" s="633"/>
      <c r="Y520" s="633"/>
      <c r="Z520" s="633"/>
      <c r="AA520" s="633"/>
      <c r="AB520" s="633"/>
      <c r="AC520" s="633"/>
      <c r="AD520" s="630"/>
      <c r="AE520" s="630"/>
      <c r="AF520" s="630"/>
      <c r="AG520" s="630"/>
      <c r="AH520" s="630"/>
      <c r="AI520" s="630"/>
      <c r="AJ520" s="630"/>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3"/>
      <c r="V521" s="633"/>
      <c r="W521" s="633"/>
      <c r="X521" s="633"/>
      <c r="Y521" s="633"/>
      <c r="Z521" s="633"/>
      <c r="AA521" s="633"/>
      <c r="AB521" s="633"/>
      <c r="AC521" s="633"/>
      <c r="AD521" s="630"/>
      <c r="AE521" s="630"/>
      <c r="AF521" s="630"/>
      <c r="AG521" s="630"/>
      <c r="AH521" s="630"/>
      <c r="AI521" s="630"/>
      <c r="AJ521" s="630"/>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3"/>
      <c r="V522" s="633"/>
      <c r="W522" s="633"/>
      <c r="X522" s="633"/>
      <c r="Y522" s="633"/>
      <c r="Z522" s="633"/>
      <c r="AA522" s="633"/>
      <c r="AB522" s="633"/>
      <c r="AC522" s="633"/>
      <c r="AD522" s="630"/>
      <c r="AE522" s="630"/>
      <c r="AF522" s="630"/>
      <c r="AG522" s="630"/>
      <c r="AH522" s="630"/>
      <c r="AI522" s="630"/>
      <c r="AJ522" s="630"/>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3"/>
      <c r="V523" s="633"/>
      <c r="W523" s="633"/>
      <c r="X523" s="633"/>
      <c r="Y523" s="633"/>
      <c r="Z523" s="633"/>
      <c r="AA523" s="633"/>
      <c r="AB523" s="633"/>
      <c r="AC523" s="633"/>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3"/>
      <c r="V524" s="633"/>
      <c r="W524" s="633"/>
      <c r="X524" s="633"/>
      <c r="Y524" s="633"/>
      <c r="Z524" s="633"/>
      <c r="AA524" s="633"/>
      <c r="AB524" s="633"/>
      <c r="AC524" s="633"/>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D576-D569</f>
        <v>96332</v>
      </c>
      <c r="O576" s="86">
        <f>SUM(E570:E576)</f>
        <v>27025</v>
      </c>
      <c r="P576" s="140">
        <f t="shared" ref="P575:Q577" si="1869">SUM(K570:K576)</f>
        <v>324659</v>
      </c>
      <c r="Q576" s="140">
        <f t="shared" si="1869"/>
        <v>29198</v>
      </c>
      <c r="R576" s="364">
        <f>Q576/P576</f>
        <v>8.993436189971632E-2</v>
      </c>
      <c r="S576" s="72">
        <f>P576/5466</f>
        <v>59.396084888401028</v>
      </c>
    </row>
    <row r="577" spans="1:19" x14ac:dyDescent="0.3">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D577-D570</f>
        <v>84798</v>
      </c>
      <c r="O577" s="86">
        <f>SUM(E571:E577)</f>
        <v>24170</v>
      </c>
      <c r="P577" s="140">
        <f t="shared" si="1869"/>
        <v>291698</v>
      </c>
      <c r="Q577" s="140">
        <f t="shared" si="1869"/>
        <v>26120</v>
      </c>
      <c r="R577" s="364">
        <f>Q577/P577</f>
        <v>8.9544666058731973E-2</v>
      </c>
      <c r="S577" s="72">
        <f>P577/5466</f>
        <v>53.365898280278081</v>
      </c>
    </row>
    <row r="578" spans="1:19" x14ac:dyDescent="0.3">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D578-D571</f>
        <v>79241</v>
      </c>
      <c r="O578" s="86">
        <f>SUM(E572:E578)</f>
        <v>22893</v>
      </c>
      <c r="P578" s="140">
        <f t="shared" ref="P578" si="1870">SUM(K572:K578)</f>
        <v>276365</v>
      </c>
      <c r="Q578" s="140">
        <f t="shared" ref="Q578" si="1871">SUM(L572:L578)</f>
        <v>24669</v>
      </c>
      <c r="R578" s="364">
        <f>Q578/P578</f>
        <v>8.9262388507951443E-2</v>
      </c>
      <c r="S578" s="72">
        <f>P578/5466</f>
        <v>50.560739114526164</v>
      </c>
    </row>
    <row r="579" spans="1:19" x14ac:dyDescent="0.3">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D579-D572</f>
        <v>76075</v>
      </c>
      <c r="O579" s="86">
        <f>SUM(E573:E579)</f>
        <v>22045</v>
      </c>
      <c r="P579" s="140">
        <f t="shared" ref="P579" si="1872">SUM(K573:K579)</f>
        <v>270820</v>
      </c>
      <c r="Q579" s="140">
        <f t="shared" ref="Q579" si="1873">SUM(L573:L579)</f>
        <v>23750</v>
      </c>
      <c r="R579" s="364">
        <f>Q579/P579</f>
        <v>8.7696625064618561E-2</v>
      </c>
      <c r="S579" s="72">
        <f>P579/5466</f>
        <v>49.54628613245518</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2021-09-27T11:50:53Z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vA51120123</value>
    </field>
    <field name="Objective-Version">
      <value order="0">157.4</value>
    </field>
    <field name="Objective-VersionNumber">
      <value order="0">2003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2021-09-27T11:50:33Z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2021-09-27T11:50:53Z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vA51120123</vt:lpwstr>
  </property>
  <property fmtid="{D5CDD505-2E9C-101B-9397-08002B2CF9AE}" pid="16" name="Objective-Version">
    <vt:lpwstr>157.4</vt:lpwstr>
  </property>
  <property fmtid="{D5CDD505-2E9C-101B-9397-08002B2CF9AE}" pid="17" name="Objective-VersionNumber">
    <vt:r8>2003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