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29" i="9" l="1"/>
  <c r="O429" i="9"/>
  <c r="P429" i="9"/>
  <c r="S429" i="9" s="1"/>
  <c r="Q429" i="9"/>
  <c r="R429" i="9" s="1"/>
  <c r="M429" i="9"/>
  <c r="F429" i="9"/>
  <c r="M428" i="9" l="1"/>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R422" i="9" s="1"/>
  <c r="P421" i="9"/>
  <c r="P420" i="9"/>
  <c r="P422" i="9"/>
  <c r="S422" i="9" s="1"/>
  <c r="O422" i="9"/>
  <c r="N422" i="9"/>
  <c r="F422" i="9"/>
  <c r="M422" i="9"/>
  <c r="M420" i="9" l="1"/>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M386" i="9"/>
  <c r="N386" i="9"/>
  <c r="O386" i="9"/>
  <c r="Q386" i="9"/>
  <c r="R393" i="9" l="1"/>
  <c r="S393" i="9"/>
  <c r="S392" i="9"/>
  <c r="R392" i="9"/>
  <c r="F385" i="9"/>
  <c r="K385" i="9"/>
  <c r="P391" i="9" s="1"/>
  <c r="M385" i="9"/>
  <c r="N385" i="9"/>
  <c r="O385" i="9"/>
  <c r="Q385" i="9"/>
  <c r="S391" i="9" l="1"/>
  <c r="R391" i="9"/>
  <c r="F384" i="9"/>
  <c r="K384" i="9"/>
  <c r="N384" i="9"/>
  <c r="O384" i="9"/>
  <c r="Q384" i="9"/>
  <c r="M384" i="9" l="1"/>
  <c r="P390" i="9"/>
  <c r="F383" i="9"/>
  <c r="K383" i="9"/>
  <c r="P389" i="9" s="1"/>
  <c r="M383" i="9"/>
  <c r="N383" i="9"/>
  <c r="O383" i="9"/>
  <c r="Q383" i="9"/>
  <c r="S390" i="9" l="1"/>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M380" i="9"/>
  <c r="K380" i="9"/>
  <c r="P386" i="9" s="1"/>
  <c r="F380" i="9"/>
  <c r="S386" i="9" l="1"/>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6" i="9" l="1"/>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32" i="9" l="1"/>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<sst xmlns="http://schemas.openxmlformats.org/spreadsheetml/2006/main" count="802" uniqueCount="383">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</sst>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5"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0abb29d6109445e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20-21'!$A$4:$A$127</c:f>
              <c:strCache>
                <c:ptCount val="12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strCache>
            </c:strRef>
          </c:cat>
          <c:val>
            <c:numRef>
              <c:f>'Table 9a - School absence 20-21'!$E$4:$E$127</c:f>
              <c:numCache>
                <c:formatCode>0.0%</c:formatCode>
                <c:ptCount val="124"/>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5.2370702999999996E-3</c:v>
                </c:pt>
                <c:pt idx="120">
                  <c:v>6.4662887999999991E-3</c:v>
                </c:pt>
                <c:pt idx="121">
                  <c:v>8.4545292999999994E-3</c:v>
                </c:pt>
                <c:pt idx="122">
                  <c:v>8.029947400000001E-3</c:v>
                </c:pt>
                <c:pt idx="123">
                  <c:v>8.3805974999999998E-3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20-21'!$A$4:$A$127</c:f>
              <c:strCache>
                <c:ptCount val="12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strCache>
            </c:strRef>
          </c:cat>
          <c:val>
            <c:numRef>
              <c:f>'Table 9a - School absence 20-21'!$D$4:$D$127</c:f>
              <c:numCache>
                <c:formatCode>0.0%</c:formatCode>
                <c:ptCount val="124"/>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4.9459861899999999E-2</c:v>
                </c:pt>
                <c:pt idx="120">
                  <c:v>6.2133584400000004E-2</c:v>
                </c:pt>
                <c:pt idx="121">
                  <c:v>6.1875934600000002E-2</c:v>
                </c:pt>
                <c:pt idx="122">
                  <c:v>6.1598896900000005E-2</c:v>
                </c:pt>
                <c:pt idx="123">
                  <c:v>5.9031746500000003E-2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Discharges'!$A$4:$A$380</c:f>
              <c:strCache>
                <c:ptCount val="37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strCache>
            </c:strRef>
          </c:cat>
          <c:val>
            <c:numRef>
              <c:f>'Table 4 - Delayed Discharges'!$C$4:$C$380</c:f>
              <c:numCache>
                <c:formatCode>_(* #,##0_);_(* \(#,##0\);_(* "-"??_);_(@_)</c:formatCode>
                <c:ptCount val="37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Workforce'!$B$117:$B$172</c:f>
              <c:numCache>
                <c:formatCode>#,##0</c:formatCode>
                <c:ptCount val="5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Workforce'!$C$117:$C$172</c:f>
              <c:numCache>
                <c:formatCode>#,##0</c:formatCode>
                <c:ptCount val="5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Workforce'!$D$117:$D$172</c:f>
              <c:numCache>
                <c:formatCode>#,##0</c:formatCode>
                <c:ptCount val="5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104775</xdr:colOff>
      <xdr:row>4</xdr:row>
      <xdr:rowOff>95248</xdr:rowOff>
    </xdr:from>
    <xdr:to>
      <xdr:col>13</xdr:col>
      <xdr:colOff>504825</xdr:colOff>
      <xdr:row>45</xdr:row>
      <xdr:rowOff>123825</xdr:rowOff>
    </xdr:to>
    <xdr:sp macro="" textlink="">
      <xdr:nvSpPr>
        <xdr:cNvPr id="2" name="TextBox 1"/>
        <xdr:cNvSpPr txBox="1"/>
      </xdr:nvSpPr>
      <xdr:spPr>
        <a:xfrm>
          <a:off x="6305550" y="2419348"/>
          <a:ext cx="4667250" cy="7839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2"/>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2"/>
  <sheetViews>
    <sheetView showGridLines="0" zoomScale="89" zoomScaleNormal="90" workbookViewId="0">
      <pane ySplit="3" topLeftCell="A40"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5"/>
  <sheetViews>
    <sheetView showGridLines="0" zoomScale="90" zoomScaleNormal="90" workbookViewId="0">
      <pane xSplit="1" ySplit="2" topLeftCell="B4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6" x14ac:dyDescent="0.25">
      <c r="A49" s="11">
        <v>44271</v>
      </c>
      <c r="B49" s="385">
        <v>836</v>
      </c>
      <c r="C49" s="385">
        <v>730</v>
      </c>
      <c r="D49" s="256">
        <v>0.68</v>
      </c>
      <c r="E49" s="112">
        <v>36869</v>
      </c>
      <c r="F49" s="83">
        <v>2.3E-2</v>
      </c>
    </row>
    <row r="50" spans="1:6" x14ac:dyDescent="0.25">
      <c r="A50" s="11">
        <v>44278</v>
      </c>
      <c r="B50" s="385">
        <v>842</v>
      </c>
      <c r="C50" s="385">
        <v>740</v>
      </c>
      <c r="D50" s="256">
        <v>0.69</v>
      </c>
      <c r="E50" s="112">
        <v>37659</v>
      </c>
      <c r="F50" s="83">
        <v>2.24E-2</v>
      </c>
    </row>
    <row r="51" spans="1:6" s="2" customFormat="1" ht="12.75" x14ac:dyDescent="0.2">
      <c r="A51" s="11">
        <v>44285</v>
      </c>
      <c r="B51" s="385">
        <v>848</v>
      </c>
      <c r="C51" s="385">
        <v>750</v>
      </c>
      <c r="D51" s="256">
        <v>0.7</v>
      </c>
      <c r="E51" s="112">
        <v>38449</v>
      </c>
      <c r="F51" s="83">
        <v>2.18E-2</v>
      </c>
    </row>
    <row r="52" spans="1:6" x14ac:dyDescent="0.25">
      <c r="A52" s="11">
        <v>44292</v>
      </c>
      <c r="B52" s="385">
        <v>745</v>
      </c>
      <c r="C52" s="385">
        <v>710</v>
      </c>
      <c r="D52" s="256">
        <v>0.66</v>
      </c>
      <c r="E52" s="112">
        <v>36860</v>
      </c>
      <c r="F52" s="83">
        <v>2.0199999999999999E-2</v>
      </c>
    </row>
    <row r="53" spans="1:6" x14ac:dyDescent="0.25">
      <c r="A53" s="11">
        <v>44299</v>
      </c>
      <c r="B53" s="385">
        <v>783</v>
      </c>
      <c r="C53" s="385">
        <v>724</v>
      </c>
      <c r="D53" s="256">
        <v>0.68</v>
      </c>
      <c r="E53" s="112">
        <v>37935</v>
      </c>
      <c r="F53" s="83">
        <v>2.1000000000000001E-2</v>
      </c>
    </row>
    <row r="54" spans="1:6" x14ac:dyDescent="0.25">
      <c r="A54" s="11">
        <v>44306</v>
      </c>
      <c r="B54" s="385">
        <v>783</v>
      </c>
      <c r="C54" s="385">
        <v>762</v>
      </c>
      <c r="D54" s="256">
        <v>0.71</v>
      </c>
      <c r="E54" s="112">
        <v>39029</v>
      </c>
      <c r="F54" s="83">
        <v>2.01E-2</v>
      </c>
    </row>
    <row r="55" spans="1:6" x14ac:dyDescent="0.25">
      <c r="A55" s="11">
        <v>44313</v>
      </c>
      <c r="B55" s="385">
        <v>348</v>
      </c>
      <c r="C55" s="385">
        <v>729</v>
      </c>
      <c r="D55" s="256">
        <v>0.68</v>
      </c>
      <c r="E55" s="112">
        <v>37388</v>
      </c>
      <c r="F55" s="83">
        <v>8.9999999999999993E-3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7"/>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16"/>
  <sheetViews>
    <sheetView workbookViewId="0">
      <pane xSplit="1" ySplit="3" topLeftCell="B40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31"/>
  <sheetViews>
    <sheetView workbookViewId="0">
      <pane xSplit="1" ySplit="3" topLeftCell="B10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49" t="s">
        <v>345</v>
      </c>
      <c r="B1" s="549"/>
      <c r="C1" s="549"/>
      <c r="D1" s="549"/>
      <c r="E1" s="549"/>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372">
        <v>44308</v>
      </c>
      <c r="B123" s="8">
        <v>3774</v>
      </c>
      <c r="C123" s="496">
        <v>0.94528005710000007</v>
      </c>
      <c r="D123" s="496">
        <v>4.9459861899999999E-2</v>
      </c>
      <c r="E123" s="496">
        <v>5.2370702999999996E-3</v>
      </c>
    </row>
    <row r="124" spans="1:20" x14ac:dyDescent="0.25">
      <c r="A124" s="372">
        <v>44309</v>
      </c>
      <c r="B124" s="8">
        <v>4433</v>
      </c>
      <c r="C124" s="496">
        <v>0.93138881359999992</v>
      </c>
      <c r="D124" s="496">
        <v>6.2133584400000004E-2</v>
      </c>
      <c r="E124" s="496">
        <v>6.4662887999999991E-3</v>
      </c>
    </row>
    <row r="125" spans="1:20" x14ac:dyDescent="0.25">
      <c r="A125" s="372">
        <v>44312</v>
      </c>
      <c r="B125" s="8">
        <v>6027</v>
      </c>
      <c r="C125" s="496">
        <v>0.929650117</v>
      </c>
      <c r="D125" s="496">
        <v>6.1875934600000002E-2</v>
      </c>
      <c r="E125" s="496">
        <v>8.4545292999999994E-3</v>
      </c>
    </row>
    <row r="126" spans="1:20" x14ac:dyDescent="0.25">
      <c r="A126" s="372">
        <v>44313</v>
      </c>
      <c r="B126" s="8">
        <v>5686</v>
      </c>
      <c r="C126" s="496">
        <v>0.93035173369999991</v>
      </c>
      <c r="D126" s="496">
        <v>6.1598896900000005E-2</v>
      </c>
      <c r="E126" s="496">
        <v>8.029947400000001E-3</v>
      </c>
    </row>
    <row r="127" spans="1:20" x14ac:dyDescent="0.25">
      <c r="A127" s="372">
        <v>44314</v>
      </c>
      <c r="B127" s="8">
        <v>5929</v>
      </c>
      <c r="C127" s="496">
        <v>0.93256823480000006</v>
      </c>
      <c r="D127" s="496">
        <v>5.9031746500000003E-2</v>
      </c>
      <c r="E127" s="496">
        <v>8.3805974999999998E-3</v>
      </c>
    </row>
    <row r="128" spans="1:20" x14ac:dyDescent="0.25">
      <c r="C128" s="496"/>
      <c r="D128" s="496"/>
      <c r="E128" s="496"/>
    </row>
    <row r="129" spans="3:5" x14ac:dyDescent="0.25">
      <c r="C129" s="496"/>
      <c r="D129" s="496"/>
      <c r="E129" s="496"/>
    </row>
    <row r="130" spans="3:5" x14ac:dyDescent="0.25">
      <c r="C130" s="496"/>
      <c r="D130" s="496"/>
      <c r="E130" s="496"/>
    </row>
    <row r="131" spans="3:5" x14ac:dyDescent="0.25">
      <c r="C131" s="496"/>
      <c r="D131" s="496"/>
      <c r="E131"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15"/>
  <sheetViews>
    <sheetView workbookViewId="0">
      <pane xSplit="1" ySplit="3" topLeftCell="B9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3" x14ac:dyDescent="0.25">
      <c r="A113" s="25">
        <v>44316</v>
      </c>
      <c r="B113" s="60">
        <v>2802152</v>
      </c>
      <c r="C113" s="60">
        <v>1224861</v>
      </c>
    </row>
    <row r="115" spans="1:3" x14ac:dyDescent="0.25">
      <c r="B115" s="350"/>
      <c r="C115"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384" customWidth="1"/>
    <col min="2" max="3" width="26.85546875" style="384" customWidth="1"/>
    <col min="4" max="16384" width="8.85546875" style="384"/>
  </cols>
  <sheetData>
    <row r="1" spans="1:15" x14ac:dyDescent="0.25">
      <c r="A1" s="398" t="s">
        <v>309</v>
      </c>
      <c r="E1" s="59" t="s">
        <v>29</v>
      </c>
    </row>
    <row r="3" spans="1:15" ht="69.599999999999994" customHeight="1" x14ac:dyDescent="0.25">
      <c r="A3" s="55" t="s">
        <v>0</v>
      </c>
      <c r="B3" s="61" t="s">
        <v>279</v>
      </c>
      <c r="C3" s="61" t="s">
        <v>281</v>
      </c>
    </row>
    <row r="4" spans="1:15" x14ac:dyDescent="0.25">
      <c r="A4" s="25">
        <v>44242</v>
      </c>
      <c r="B4" s="56">
        <v>1618320</v>
      </c>
      <c r="C4" s="56">
        <v>1520690</v>
      </c>
    </row>
    <row r="5" spans="1:15" x14ac:dyDescent="0.25">
      <c r="A5" s="25">
        <v>44249</v>
      </c>
      <c r="B5" s="56">
        <v>1763400</v>
      </c>
      <c r="C5" s="56">
        <v>1643450</v>
      </c>
      <c r="N5" s="350"/>
      <c r="O5" s="350"/>
    </row>
    <row r="6" spans="1:15" x14ac:dyDescent="0.25">
      <c r="A6" s="25">
        <v>44256</v>
      </c>
      <c r="B6" s="56">
        <v>2138450</v>
      </c>
      <c r="C6" s="56">
        <v>1886160</v>
      </c>
      <c r="N6" s="350"/>
      <c r="O6" s="350"/>
    </row>
    <row r="7" spans="1:15" x14ac:dyDescent="0.25">
      <c r="A7" s="25">
        <v>44263</v>
      </c>
      <c r="B7" s="56">
        <v>2882440</v>
      </c>
      <c r="C7" s="56">
        <v>2189030</v>
      </c>
      <c r="N7" s="350"/>
      <c r="O7" s="350"/>
    </row>
    <row r="8" spans="1:15" x14ac:dyDescent="0.25">
      <c r="A8" s="25">
        <v>44270</v>
      </c>
      <c r="B8" s="56">
        <v>3209170</v>
      </c>
      <c r="C8" s="56">
        <v>2673640</v>
      </c>
      <c r="N8" s="350"/>
      <c r="O8" s="350"/>
    </row>
    <row r="9" spans="1:15" x14ac:dyDescent="0.25">
      <c r="A9" s="25">
        <v>44277</v>
      </c>
      <c r="B9" s="56">
        <v>3473250</v>
      </c>
      <c r="C9" s="56">
        <v>3054390</v>
      </c>
      <c r="N9" s="350"/>
      <c r="O9" s="350"/>
    </row>
    <row r="10" spans="1:15" x14ac:dyDescent="0.25">
      <c r="A10" s="25">
        <v>44284</v>
      </c>
      <c r="B10" s="56">
        <v>3744260</v>
      </c>
      <c r="C10" s="56">
        <v>3257390</v>
      </c>
    </row>
    <row r="11" spans="1:15" x14ac:dyDescent="0.25">
      <c r="A11" s="25">
        <v>44291</v>
      </c>
      <c r="B11" s="56">
        <v>3814460</v>
      </c>
      <c r="C11" s="56">
        <v>3528790</v>
      </c>
    </row>
    <row r="12" spans="1:15" x14ac:dyDescent="0.25">
      <c r="A12" s="25">
        <v>44298</v>
      </c>
      <c r="B12" s="56">
        <v>4127540</v>
      </c>
      <c r="C12" s="56">
        <v>3720170</v>
      </c>
    </row>
    <row r="13" spans="1:15" x14ac:dyDescent="0.25">
      <c r="A13" s="25">
        <v>44305</v>
      </c>
      <c r="B13" s="56">
        <v>4429780</v>
      </c>
      <c r="C13" s="56">
        <v>3935850</v>
      </c>
    </row>
    <row r="14" spans="1:15" x14ac:dyDescent="0.25">
      <c r="A14" s="25">
        <v>44312</v>
      </c>
      <c r="B14" s="56">
        <v>4718140</v>
      </c>
      <c r="C14" s="56">
        <v>4216470</v>
      </c>
    </row>
    <row r="15" spans="1:15" x14ac:dyDescent="0.25">
      <c r="B15" s="350"/>
      <c r="C15" s="350"/>
    </row>
    <row r="16" spans="1:15" x14ac:dyDescent="0.25">
      <c r="B16" s="350"/>
      <c r="C16" s="350"/>
    </row>
    <row r="17" spans="2:3" x14ac:dyDescent="0.25">
      <c r="B17" s="350"/>
      <c r="C17" s="350"/>
    </row>
    <row r="18" spans="2:3" x14ac:dyDescent="0.25">
      <c r="B18" s="350"/>
      <c r="C18" s="350"/>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50" t="s">
        <v>286</v>
      </c>
      <c r="B15" s="550"/>
      <c r="C15" s="550"/>
      <c r="D15" s="551"/>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30" spans="1:4" x14ac:dyDescent="0.25">
      <c r="A30" s="424" t="s">
        <v>291</v>
      </c>
      <c r="B30" s="31"/>
      <c r="C30" s="31"/>
      <c r="D30" s="425"/>
    </row>
    <row r="31" spans="1:4" ht="75" x14ac:dyDescent="0.25">
      <c r="A31" s="415" t="s">
        <v>0</v>
      </c>
      <c r="B31" s="426" t="s">
        <v>287</v>
      </c>
      <c r="C31" s="415" t="s">
        <v>288</v>
      </c>
      <c r="D31" s="426" t="s">
        <v>285</v>
      </c>
    </row>
    <row r="32" spans="1:4" x14ac:dyDescent="0.25">
      <c r="A32" s="419">
        <v>44134</v>
      </c>
      <c r="B32" s="427">
        <v>230</v>
      </c>
      <c r="C32" s="428">
        <v>70</v>
      </c>
      <c r="D32" s="418">
        <v>10</v>
      </c>
    </row>
    <row r="33" spans="1:5" x14ac:dyDescent="0.25">
      <c r="A33" s="419">
        <v>44141</v>
      </c>
      <c r="B33" s="428">
        <v>310</v>
      </c>
      <c r="C33" s="428">
        <v>80</v>
      </c>
      <c r="D33" s="418">
        <v>10</v>
      </c>
    </row>
    <row r="34" spans="1:5" x14ac:dyDescent="0.25">
      <c r="A34" s="419">
        <v>44148</v>
      </c>
      <c r="B34" s="428">
        <v>370</v>
      </c>
      <c r="C34" s="428">
        <v>60</v>
      </c>
      <c r="D34" s="418">
        <v>10</v>
      </c>
    </row>
    <row r="35" spans="1:5" x14ac:dyDescent="0.25">
      <c r="A35" s="419">
        <v>44155</v>
      </c>
      <c r="B35" s="428">
        <v>440</v>
      </c>
      <c r="C35" s="428">
        <v>60</v>
      </c>
      <c r="D35" s="418">
        <v>10</v>
      </c>
    </row>
    <row r="36" spans="1:5" x14ac:dyDescent="0.25">
      <c r="A36" s="419">
        <v>44162</v>
      </c>
      <c r="B36" s="428">
        <v>470</v>
      </c>
      <c r="C36" s="428">
        <v>40</v>
      </c>
      <c r="D36" s="418">
        <v>5</v>
      </c>
    </row>
    <row r="37" spans="1:5" x14ac:dyDescent="0.25">
      <c r="A37" s="419">
        <v>44169</v>
      </c>
      <c r="B37" s="428">
        <v>530</v>
      </c>
      <c r="C37" s="428">
        <v>50</v>
      </c>
      <c r="D37" s="418">
        <v>5</v>
      </c>
    </row>
    <row r="38" spans="1:5" x14ac:dyDescent="0.25">
      <c r="A38" s="419">
        <v>44176</v>
      </c>
      <c r="B38" s="429">
        <v>560</v>
      </c>
      <c r="C38" s="429">
        <v>30</v>
      </c>
      <c r="D38" s="422">
        <v>5</v>
      </c>
    </row>
    <row r="39" spans="1:5" ht="75" customHeight="1" x14ac:dyDescent="0.25">
      <c r="A39" s="552" t="s">
        <v>289</v>
      </c>
      <c r="B39" s="550"/>
      <c r="C39" s="550"/>
      <c r="D39" s="551"/>
    </row>
    <row r="40" spans="1:5" x14ac:dyDescent="0.25">
      <c r="A40" s="419">
        <v>44211</v>
      </c>
      <c r="B40" s="428">
        <v>650</v>
      </c>
      <c r="C40" s="430" t="s">
        <v>48</v>
      </c>
      <c r="D40" s="423" t="s">
        <v>48</v>
      </c>
    </row>
    <row r="41" spans="1:5" x14ac:dyDescent="0.25">
      <c r="A41" s="419">
        <v>44218</v>
      </c>
      <c r="B41" s="428">
        <v>670</v>
      </c>
      <c r="C41" s="428">
        <v>50</v>
      </c>
      <c r="D41" s="428">
        <v>5</v>
      </c>
    </row>
    <row r="42" spans="1:5" x14ac:dyDescent="0.25">
      <c r="A42" s="419">
        <v>44225</v>
      </c>
      <c r="B42" s="428">
        <v>700</v>
      </c>
      <c r="C42" s="428">
        <v>30</v>
      </c>
      <c r="D42" s="428">
        <v>5</v>
      </c>
    </row>
    <row r="43" spans="1:5" x14ac:dyDescent="0.25">
      <c r="A43" s="419">
        <v>44232</v>
      </c>
      <c r="B43" s="428">
        <v>740</v>
      </c>
      <c r="C43" s="428">
        <v>20</v>
      </c>
      <c r="D43" s="428">
        <v>5</v>
      </c>
    </row>
    <row r="44" spans="1:5" x14ac:dyDescent="0.25">
      <c r="A44" s="421">
        <v>44239</v>
      </c>
      <c r="B44" s="420">
        <v>750</v>
      </c>
      <c r="C44" s="428">
        <v>10</v>
      </c>
      <c r="D44" s="428">
        <v>0</v>
      </c>
      <c r="E44" s="78"/>
    </row>
    <row r="45" spans="1:5" x14ac:dyDescent="0.25">
      <c r="A45" s="432">
        <v>44246</v>
      </c>
      <c r="B45" s="435">
        <v>760</v>
      </c>
      <c r="C45" s="435">
        <v>20</v>
      </c>
      <c r="D45" s="435">
        <v>5</v>
      </c>
    </row>
    <row r="46" spans="1:5" x14ac:dyDescent="0.25">
      <c r="A46" s="443">
        <v>44253</v>
      </c>
      <c r="B46" s="435">
        <v>780</v>
      </c>
      <c r="C46" s="435">
        <v>10</v>
      </c>
      <c r="D46" s="435">
        <v>0</v>
      </c>
    </row>
    <row r="47" spans="1:5" x14ac:dyDescent="0.25">
      <c r="A47" s="443">
        <v>44260</v>
      </c>
      <c r="B47" s="435">
        <v>800</v>
      </c>
      <c r="C47" s="435">
        <v>10</v>
      </c>
      <c r="D47" s="435">
        <v>0</v>
      </c>
    </row>
    <row r="48" spans="1:5" x14ac:dyDescent="0.25">
      <c r="A48" s="443">
        <v>44267</v>
      </c>
      <c r="B48" s="435">
        <v>810</v>
      </c>
      <c r="C48" s="434">
        <v>10</v>
      </c>
      <c r="D48" s="434">
        <v>0</v>
      </c>
    </row>
    <row r="49" spans="1:4" x14ac:dyDescent="0.25">
      <c r="A49" s="443">
        <v>44274</v>
      </c>
      <c r="B49" s="435">
        <v>820</v>
      </c>
      <c r="C49" s="434">
        <v>10</v>
      </c>
      <c r="D49" s="434">
        <v>0</v>
      </c>
    </row>
    <row r="50" spans="1:4" x14ac:dyDescent="0.25">
      <c r="A50" s="439">
        <v>44281</v>
      </c>
      <c r="B50" s="436">
        <v>840</v>
      </c>
      <c r="C50" s="442">
        <v>20</v>
      </c>
      <c r="D50" s="442">
        <v>0</v>
      </c>
    </row>
    <row r="52" spans="1:4" x14ac:dyDescent="0.2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57" t="s">
        <v>0</v>
      </c>
      <c r="B3" s="553" t="s">
        <v>4</v>
      </c>
      <c r="C3" s="554"/>
      <c r="D3" s="555"/>
      <c r="E3" s="556" t="s">
        <v>7</v>
      </c>
      <c r="F3" s="556"/>
      <c r="G3" s="556"/>
    </row>
    <row r="4" spans="1:19" x14ac:dyDescent="0.25">
      <c r="A4" s="558"/>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59" t="s">
        <v>172</v>
      </c>
      <c r="F33" s="559"/>
      <c r="G33" s="559"/>
      <c r="H33" s="559"/>
      <c r="I33" s="559"/>
      <c r="J33" s="559"/>
      <c r="K33" s="559"/>
      <c r="L33" s="559"/>
      <c r="M33" s="559"/>
      <c r="N33" s="559"/>
      <c r="O33" s="559"/>
      <c r="P33" s="559"/>
      <c r="Q33" s="559"/>
      <c r="R33" s="559"/>
      <c r="S33" s="559"/>
      <c r="T33" s="559"/>
      <c r="U33" s="559"/>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60" t="s">
        <v>5</v>
      </c>
      <c r="E31" s="560"/>
      <c r="F31" s="560"/>
      <c r="G31" s="560"/>
      <c r="H31" s="560"/>
      <c r="I31" s="560"/>
      <c r="J31" s="560"/>
      <c r="K31" s="560"/>
      <c r="L31" s="560"/>
      <c r="M31" s="560"/>
      <c r="N31" s="560"/>
    </row>
    <row r="32" spans="1:14" x14ac:dyDescent="0.25">
      <c r="A32" s="361">
        <v>43938</v>
      </c>
      <c r="B32" s="298">
        <v>184</v>
      </c>
      <c r="D32" s="560"/>
      <c r="E32" s="560"/>
      <c r="F32" s="560"/>
      <c r="G32" s="560"/>
      <c r="H32" s="560"/>
      <c r="I32" s="560"/>
      <c r="J32" s="560"/>
      <c r="K32" s="560"/>
      <c r="L32" s="560"/>
      <c r="M32" s="560"/>
      <c r="N32" s="560"/>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60" t="s">
        <v>82</v>
      </c>
      <c r="E34" s="560"/>
      <c r="F34" s="560"/>
      <c r="G34" s="560"/>
      <c r="H34" s="560"/>
      <c r="I34" s="560"/>
      <c r="J34" s="560"/>
      <c r="K34" s="560"/>
      <c r="L34" s="560"/>
      <c r="M34" s="560"/>
      <c r="N34" s="560"/>
    </row>
    <row r="35" spans="1:14" x14ac:dyDescent="0.25">
      <c r="A35" s="361">
        <v>43941</v>
      </c>
      <c r="B35" s="298">
        <v>167</v>
      </c>
      <c r="D35" s="560"/>
      <c r="E35" s="560"/>
      <c r="F35" s="560"/>
      <c r="G35" s="560"/>
      <c r="H35" s="560"/>
      <c r="I35" s="560"/>
      <c r="J35" s="560"/>
      <c r="K35" s="560"/>
      <c r="L35" s="560"/>
      <c r="M35" s="560"/>
      <c r="N35" s="560"/>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61" t="s">
        <v>115</v>
      </c>
      <c r="E37" s="561"/>
      <c r="F37" s="561"/>
      <c r="G37" s="561"/>
      <c r="H37" s="561"/>
      <c r="I37" s="561"/>
      <c r="J37" s="561"/>
      <c r="K37" s="561"/>
      <c r="L37" s="561"/>
      <c r="M37" s="561"/>
      <c r="N37" s="561"/>
    </row>
    <row r="38" spans="1:14" x14ac:dyDescent="0.25">
      <c r="A38" s="361">
        <v>43944</v>
      </c>
      <c r="B38" s="298">
        <v>136</v>
      </c>
      <c r="D38" s="561"/>
      <c r="E38" s="561"/>
      <c r="F38" s="561"/>
      <c r="G38" s="561"/>
      <c r="H38" s="561"/>
      <c r="I38" s="561"/>
      <c r="J38" s="561"/>
      <c r="K38" s="561"/>
      <c r="L38" s="561"/>
      <c r="M38" s="561"/>
      <c r="N38" s="561"/>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35"/>
  <sheetViews>
    <sheetView zoomScaleNormal="100" workbookViewId="0">
      <pane xSplit="1" ySplit="3" topLeftCell="B22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62" t="s">
        <v>116</v>
      </c>
      <c r="C2" s="563"/>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66" t="s">
        <v>122</v>
      </c>
      <c r="F33" s="567">
        <v>2</v>
      </c>
      <c r="G33" s="230"/>
    </row>
    <row r="34" spans="1:7" x14ac:dyDescent="0.25">
      <c r="A34" s="247">
        <v>44040</v>
      </c>
      <c r="B34" s="249" t="s">
        <v>48</v>
      </c>
      <c r="C34" s="250" t="s">
        <v>48</v>
      </c>
      <c r="D34" s="233"/>
      <c r="E34" s="564"/>
      <c r="F34" s="568"/>
      <c r="G34" s="230"/>
    </row>
    <row r="35" spans="1:7" x14ac:dyDescent="0.25">
      <c r="A35" s="247">
        <v>44041</v>
      </c>
      <c r="B35" s="234">
        <v>66</v>
      </c>
      <c r="C35" s="253">
        <v>0.06</v>
      </c>
      <c r="D35" s="254"/>
      <c r="E35" s="564"/>
      <c r="F35" s="568"/>
      <c r="G35" s="230"/>
    </row>
    <row r="36" spans="1:7" x14ac:dyDescent="0.25">
      <c r="A36" s="247">
        <v>44042</v>
      </c>
      <c r="B36" s="249" t="s">
        <v>48</v>
      </c>
      <c r="C36" s="250" t="s">
        <v>48</v>
      </c>
      <c r="D36" s="254"/>
      <c r="E36" s="564"/>
      <c r="F36" s="568"/>
      <c r="G36" s="230"/>
    </row>
    <row r="37" spans="1:7" x14ac:dyDescent="0.25">
      <c r="A37" s="247">
        <v>44043</v>
      </c>
      <c r="B37" s="249" t="s">
        <v>48</v>
      </c>
      <c r="C37" s="250" t="s">
        <v>48</v>
      </c>
      <c r="D37" s="254"/>
      <c r="E37" s="564"/>
      <c r="F37" s="568"/>
      <c r="G37" s="230"/>
    </row>
    <row r="38" spans="1:7" x14ac:dyDescent="0.25">
      <c r="A38" s="247">
        <v>44044</v>
      </c>
      <c r="B38" s="249" t="s">
        <v>48</v>
      </c>
      <c r="C38" s="250" t="s">
        <v>48</v>
      </c>
      <c r="D38" s="254"/>
      <c r="E38" s="564"/>
      <c r="F38" s="568"/>
      <c r="G38" s="230"/>
    </row>
    <row r="39" spans="1:7" x14ac:dyDescent="0.25">
      <c r="A39" s="247">
        <v>44045</v>
      </c>
      <c r="B39" s="249" t="s">
        <v>48</v>
      </c>
      <c r="C39" s="250" t="s">
        <v>48</v>
      </c>
      <c r="D39" s="254"/>
      <c r="E39" s="565"/>
      <c r="F39" s="569"/>
      <c r="G39" s="230"/>
    </row>
    <row r="40" spans="1:7" x14ac:dyDescent="0.25">
      <c r="A40" s="247">
        <v>44046</v>
      </c>
      <c r="B40" s="249" t="s">
        <v>48</v>
      </c>
      <c r="C40" s="250" t="s">
        <v>48</v>
      </c>
      <c r="D40" s="254"/>
      <c r="E40" s="564" t="s">
        <v>121</v>
      </c>
      <c r="F40" s="570">
        <v>0</v>
      </c>
      <c r="G40" s="230"/>
    </row>
    <row r="41" spans="1:7" x14ac:dyDescent="0.25">
      <c r="A41" s="247">
        <v>44047</v>
      </c>
      <c r="B41" s="249" t="s">
        <v>48</v>
      </c>
      <c r="C41" s="250" t="s">
        <v>48</v>
      </c>
      <c r="D41" s="254"/>
      <c r="E41" s="564"/>
      <c r="F41" s="571"/>
      <c r="G41" s="230"/>
    </row>
    <row r="42" spans="1:7" x14ac:dyDescent="0.25">
      <c r="A42" s="247">
        <v>44048</v>
      </c>
      <c r="B42" s="234">
        <v>60</v>
      </c>
      <c r="C42" s="253">
        <v>0.06</v>
      </c>
      <c r="D42" s="254"/>
      <c r="E42" s="564"/>
      <c r="F42" s="571"/>
      <c r="G42" s="230"/>
    </row>
    <row r="43" spans="1:7" x14ac:dyDescent="0.25">
      <c r="A43" s="247">
        <v>44049</v>
      </c>
      <c r="B43" s="249" t="s">
        <v>48</v>
      </c>
      <c r="C43" s="250" t="s">
        <v>48</v>
      </c>
      <c r="E43" s="564"/>
      <c r="F43" s="571"/>
    </row>
    <row r="44" spans="1:7" x14ac:dyDescent="0.25">
      <c r="A44" s="247">
        <v>44050</v>
      </c>
      <c r="B44" s="249" t="s">
        <v>48</v>
      </c>
      <c r="C44" s="250" t="s">
        <v>48</v>
      </c>
      <c r="E44" s="564"/>
      <c r="F44" s="571"/>
    </row>
    <row r="45" spans="1:7" x14ac:dyDescent="0.25">
      <c r="A45" s="247">
        <v>44051</v>
      </c>
      <c r="B45" s="249" t="s">
        <v>48</v>
      </c>
      <c r="C45" s="250" t="s">
        <v>48</v>
      </c>
      <c r="E45" s="564"/>
      <c r="F45" s="571"/>
    </row>
    <row r="46" spans="1:7" x14ac:dyDescent="0.25">
      <c r="A46" s="247">
        <v>44052</v>
      </c>
      <c r="B46" s="249" t="s">
        <v>48</v>
      </c>
      <c r="C46" s="250" t="s">
        <v>48</v>
      </c>
      <c r="E46" s="565"/>
      <c r="F46" s="572"/>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73" t="s">
        <v>81</v>
      </c>
      <c r="G4" s="574"/>
      <c r="H4" s="574"/>
      <c r="I4" s="575"/>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76" t="s">
        <v>117</v>
      </c>
      <c r="G84" s="577"/>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78" t="s">
        <v>117</v>
      </c>
      <c r="C109" s="579"/>
      <c r="D109" s="580"/>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81" t="s">
        <v>0</v>
      </c>
      <c r="B3" s="583" t="s">
        <v>301</v>
      </c>
      <c r="C3" s="584"/>
      <c r="D3" s="584"/>
      <c r="E3" s="584"/>
      <c r="F3" s="585"/>
      <c r="G3" s="586" t="s">
        <v>302</v>
      </c>
      <c r="H3" s="587"/>
      <c r="I3" s="587"/>
      <c r="J3" s="587"/>
      <c r="K3" s="588"/>
      <c r="L3" s="589" t="s">
        <v>303</v>
      </c>
      <c r="M3" s="590"/>
      <c r="N3" s="591"/>
      <c r="O3" s="589" t="s">
        <v>304</v>
      </c>
      <c r="P3" s="590"/>
      <c r="Q3" s="591"/>
      <c r="R3" s="589" t="s">
        <v>305</v>
      </c>
      <c r="S3" s="590"/>
      <c r="T3" s="591"/>
      <c r="U3" s="589" t="s">
        <v>306</v>
      </c>
      <c r="V3" s="590"/>
      <c r="W3" s="591"/>
      <c r="X3" s="589" t="s">
        <v>307</v>
      </c>
      <c r="Y3" s="590"/>
      <c r="Z3" s="591"/>
      <c r="AA3" s="506"/>
      <c r="AB3" s="583" t="s">
        <v>300</v>
      </c>
      <c r="AC3" s="584"/>
      <c r="AD3" s="584"/>
      <c r="AE3" s="584"/>
      <c r="AF3" s="585"/>
      <c r="AG3" s="506"/>
      <c r="AH3" s="506"/>
    </row>
    <row r="4" spans="1:36" ht="78.75" customHeight="1" x14ac:dyDescent="0.25">
      <c r="A4" s="582"/>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81" t="s">
        <v>0</v>
      </c>
      <c r="B3" s="589" t="s">
        <v>269</v>
      </c>
      <c r="C3" s="590"/>
      <c r="D3" s="591"/>
      <c r="E3" s="589" t="s">
        <v>270</v>
      </c>
      <c r="F3" s="590"/>
      <c r="G3" s="591"/>
      <c r="H3" s="589" t="s">
        <v>271</v>
      </c>
      <c r="I3" s="590"/>
      <c r="J3" s="591"/>
      <c r="K3" s="589" t="s">
        <v>272</v>
      </c>
      <c r="L3" s="590"/>
      <c r="M3" s="591"/>
    </row>
    <row r="4" spans="1:15" s="502" customFormat="1" ht="78.75" customHeight="1" x14ac:dyDescent="0.25">
      <c r="A4" s="581"/>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0"/>
  <sheetViews>
    <sheetView showGridLines="0" zoomScaleNormal="100" workbookViewId="0">
      <pane xSplit="2" ySplit="3" topLeftCell="C369"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43.5703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44314</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29"/>
  <sheetViews>
    <sheetView showGridLines="0" zoomScale="85" zoomScaleNormal="85" workbookViewId="0">
      <pane xSplit="1" ySplit="4" topLeftCell="B414"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34" t="s">
        <v>114</v>
      </c>
      <c r="L1" s="535"/>
      <c r="M1" s="535"/>
      <c r="N1" s="535"/>
      <c r="O1" s="535"/>
      <c r="P1" s="535"/>
      <c r="W1" s="22" t="s">
        <v>29</v>
      </c>
    </row>
    <row r="2" spans="1:27" x14ac:dyDescent="0.25">
      <c r="A2" s="2"/>
      <c r="I2" s="542" t="s">
        <v>187</v>
      </c>
      <c r="J2" s="543"/>
      <c r="Q2" s="382"/>
      <c r="R2" s="382"/>
    </row>
    <row r="3" spans="1:27" ht="48.75" customHeight="1" x14ac:dyDescent="0.25">
      <c r="A3" s="544" t="s">
        <v>30</v>
      </c>
      <c r="B3" s="546" t="s">
        <v>185</v>
      </c>
      <c r="C3" s="547"/>
      <c r="D3" s="547"/>
      <c r="E3" s="104" t="s">
        <v>184</v>
      </c>
      <c r="F3" s="538" t="s">
        <v>199</v>
      </c>
      <c r="G3" s="548" t="s">
        <v>186</v>
      </c>
      <c r="H3" s="548"/>
      <c r="I3" s="542"/>
      <c r="J3" s="543"/>
      <c r="K3" s="536" t="s">
        <v>188</v>
      </c>
      <c r="L3" s="539" t="s">
        <v>200</v>
      </c>
      <c r="M3" s="540" t="s">
        <v>201</v>
      </c>
      <c r="N3" s="541" t="s">
        <v>189</v>
      </c>
      <c r="O3" s="536" t="s">
        <v>183</v>
      </c>
      <c r="P3" s="537" t="s">
        <v>191</v>
      </c>
      <c r="Q3" s="540" t="s">
        <v>202</v>
      </c>
      <c r="R3" s="540" t="s">
        <v>203</v>
      </c>
      <c r="S3" s="541" t="s">
        <v>182</v>
      </c>
    </row>
    <row r="4" spans="1:27" ht="30.6" customHeight="1" x14ac:dyDescent="0.25">
      <c r="A4" s="545"/>
      <c r="B4" s="23" t="s">
        <v>18</v>
      </c>
      <c r="C4" s="24" t="s">
        <v>17</v>
      </c>
      <c r="D4" s="28" t="s">
        <v>3</v>
      </c>
      <c r="E4" s="99" t="s">
        <v>63</v>
      </c>
      <c r="F4" s="538"/>
      <c r="G4" s="98" t="s">
        <v>63</v>
      </c>
      <c r="H4" s="79" t="s">
        <v>64</v>
      </c>
      <c r="I4" s="80" t="s">
        <v>63</v>
      </c>
      <c r="J4" s="147" t="s">
        <v>64</v>
      </c>
      <c r="K4" s="536"/>
      <c r="L4" s="539"/>
      <c r="M4" s="540"/>
      <c r="N4" s="541"/>
      <c r="O4" s="536"/>
      <c r="P4" s="537"/>
      <c r="Q4" s="540"/>
      <c r="R4" s="540"/>
      <c r="S4" s="541"/>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9"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29"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si="1180"/>
        <v>6.1355605525216836E-2</v>
      </c>
      <c r="G429" s="44">
        <v>13495</v>
      </c>
      <c r="H429" s="105">
        <v>2600471</v>
      </c>
      <c r="I429" s="75">
        <v>5005</v>
      </c>
      <c r="J429" s="73">
        <v>3153031</v>
      </c>
      <c r="K429" s="389">
        <v>18500</v>
      </c>
      <c r="L429" s="380">
        <v>208</v>
      </c>
      <c r="M429" s="450">
        <f t="shared" si="1235"/>
        <v>1.1243243243243243E-2</v>
      </c>
      <c r="N429" s="90">
        <f t="shared" ref="N429" si="1242">D429-D422</f>
        <v>21311</v>
      </c>
      <c r="O429" s="90">
        <f t="shared" ref="O429" si="1243">SUM(E423:E429)</f>
        <v>1201</v>
      </c>
      <c r="P429" s="152">
        <f t="shared" ref="P429" si="1244">SUM(K423:K429)</f>
        <v>128091</v>
      </c>
      <c r="Q429" s="152">
        <f t="shared" ref="Q429" si="1245">SUM(L423:L429)</f>
        <v>1373</v>
      </c>
      <c r="R429" s="383">
        <f t="shared" ref="R429" si="1246">Q429/P429</f>
        <v>1.0718942002170332E-2</v>
      </c>
      <c r="S429" s="91">
        <f t="shared" ref="S429" si="1247">P429/5463.3</f>
        <v>23.445719620009882</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2021-04-30T11:09:29Z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vA48351117</value>
    </field>
    <field name="Objective-Version">
      <value order="0">152.123</value>
    </field>
    <field name="Objective-VersionNumber">
      <value order="0">1338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2021-04-30T11:09:27Z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2021-04-30T11:09:29Z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vA48351117</vt:lpwstr>
  </property>
  <property fmtid="{D5CDD505-2E9C-101B-9397-08002B2CF9AE}" pid="16" name="Objective-Version">
    <vt:lpwstr>152.123</vt:lpwstr>
  </property>
  <property fmtid="{D5CDD505-2E9C-101B-9397-08002B2CF9AE}" pid="17" name="Objective-VersionNumber">
    <vt:r8>1338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