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4\"/>
    </mc:Choice>
  </mc:AlternateContent>
  <bookViews>
    <workbookView xWindow="0" yWindow="0" windowWidth="28800" windowHeight="1177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(2021)'!$C$15:$F$22</definedName>
    <definedName name="CAALL">'Table 2  (2020)'!$C$55:$BC$87</definedName>
    <definedName name="CAALL21">'Table 2 (2021)'!$C$55:$F$87</definedName>
    <definedName name="CACOVID">'Table 1 (2020)'!$C$53:$BC$85</definedName>
    <definedName name="CACOVID21">'Table 1 (2021)'!$C$53:$F$85</definedName>
    <definedName name="CAREHCAUSE">'Table 3 (2020)'!$C$38:$BC$45</definedName>
    <definedName name="CAREHCAUSE21">'Table 3  (2021)'!$C$39:$F$46</definedName>
    <definedName name="daily">'Figure 2 data'!$B$6:$C$332</definedName>
    <definedName name="FALL">'Table 2  (2020)'!$C$23:$BC$30</definedName>
    <definedName name="FALL21">'Table 2 (2021)'!$C$23:$F$30</definedName>
    <definedName name="FCOVID">'Table 1 (2020)'!$C$21:$BC$28</definedName>
    <definedName name="FCOVID21">'Table 1 (2021)'!$C$21:$F$28</definedName>
    <definedName name="HOMECAUSE">'Table 3 (2020)'!$C$62:$BC$69</definedName>
    <definedName name="HOMECAUSE21">'Table 3  (2021)'!$C$63:$F$70</definedName>
    <definedName name="HOSPCAUSE">'Table 3 (2020)'!$C$86:$BC$93</definedName>
    <definedName name="HOSPCAUSE21">'Table 3  (2021)'!$C$87:$F$94</definedName>
    <definedName name="LOCALL">'Table 2  (2020)'!$C$89:$BC$93</definedName>
    <definedName name="LOCALL21">'Table 2 (2021)'!$C$89:$F$93</definedName>
    <definedName name="LOCCOVID">'Table 1 (2020)'!$C$87:$BC$91</definedName>
    <definedName name="LOCCOVID21">'Table 1 (2021)'!$C$87:$F$91</definedName>
    <definedName name="MALL">'Table 2  (2020)'!$C$31:$BC$38</definedName>
    <definedName name="MALL21">'Table 2 (2021)'!$C$31:$F$38</definedName>
    <definedName name="MCOVID">'Table 1 (2020)'!$C$29:$BC$36</definedName>
    <definedName name="MCOVID21">'Table 1 (2021)'!$C$29:$F$36</definedName>
    <definedName name="OTHERCAUSE">'Table 3 (2020)'!$C$110:$BC$117</definedName>
    <definedName name="OTHERCAUSE21">'Table 3  (2021)'!$C$111:$F$118</definedName>
    <definedName name="wk">Contents!$A$19:$A$20</definedName>
  </definedNames>
  <calcPr calcId="162913"/>
</workbook>
</file>

<file path=xl/calcChain.xml><?xml version="1.0" encoding="utf-8"?>
<calcChain xmlns="http://schemas.openxmlformats.org/spreadsheetml/2006/main">
  <c r="BF9" i="34" l="1"/>
  <c r="BF18" i="34"/>
  <c r="BE117" i="34" l="1"/>
  <c r="BE116" i="34"/>
  <c r="BE115" i="34"/>
  <c r="BE114" i="34"/>
  <c r="BE113" i="34"/>
  <c r="BE112" i="34"/>
  <c r="BE111" i="34"/>
  <c r="BE109" i="34"/>
  <c r="BE108" i="34"/>
  <c r="BE124" i="34" s="1"/>
  <c r="BE107" i="34"/>
  <c r="BE106" i="34"/>
  <c r="BE105" i="34"/>
  <c r="BE104" i="34"/>
  <c r="BE120" i="34" s="1"/>
  <c r="BE103" i="34"/>
  <c r="BE93" i="34"/>
  <c r="BE101" i="34" s="1"/>
  <c r="BE92" i="34"/>
  <c r="BE91" i="34"/>
  <c r="BE90" i="34"/>
  <c r="BE89" i="34"/>
  <c r="BE88" i="34"/>
  <c r="BE87" i="34"/>
  <c r="BE85" i="34"/>
  <c r="BE84" i="34"/>
  <c r="BE83" i="34"/>
  <c r="BE82" i="34"/>
  <c r="BE98" i="34" s="1"/>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7" i="34" l="1"/>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H118" i="50"/>
  <c r="H117" i="50"/>
  <c r="H116" i="50"/>
  <c r="H115" i="50"/>
  <c r="H114" i="50"/>
  <c r="H113" i="50"/>
  <c r="H112" i="50"/>
  <c r="H110" i="50"/>
  <c r="H109" i="50"/>
  <c r="H108" i="50"/>
  <c r="H107" i="50"/>
  <c r="H106" i="50"/>
  <c r="H105" i="50"/>
  <c r="H104" i="50"/>
  <c r="H94" i="50"/>
  <c r="H93" i="50"/>
  <c r="H92" i="50"/>
  <c r="H91" i="50"/>
  <c r="H90" i="50"/>
  <c r="H89" i="50"/>
  <c r="H88" i="50"/>
  <c r="H86" i="50"/>
  <c r="H85" i="50"/>
  <c r="H84" i="50"/>
  <c r="H83" i="50"/>
  <c r="H82" i="50"/>
  <c r="H81" i="50"/>
  <c r="H80" i="50"/>
  <c r="H70" i="50"/>
  <c r="H69" i="50"/>
  <c r="H68" i="50"/>
  <c r="H67" i="50"/>
  <c r="H66" i="50"/>
  <c r="H65" i="50"/>
  <c r="H64" i="50"/>
  <c r="H62" i="50"/>
  <c r="H61" i="50"/>
  <c r="H60" i="50"/>
  <c r="H59" i="50"/>
  <c r="H58" i="50"/>
  <c r="H57" i="50"/>
  <c r="H56" i="50"/>
  <c r="H46" i="50"/>
  <c r="H45" i="50"/>
  <c r="H44" i="50"/>
  <c r="H43" i="50"/>
  <c r="H42" i="50"/>
  <c r="H41" i="50"/>
  <c r="H40" i="50"/>
  <c r="H38" i="50"/>
  <c r="H37" i="50"/>
  <c r="H36" i="50"/>
  <c r="H35" i="50"/>
  <c r="H34" i="50"/>
  <c r="H33" i="50"/>
  <c r="H32" i="50"/>
  <c r="H22" i="50"/>
  <c r="H21" i="50"/>
  <c r="H20" i="50"/>
  <c r="H19" i="50"/>
  <c r="H18" i="50"/>
  <c r="H17" i="50"/>
  <c r="H16" i="50"/>
  <c r="H9" i="50"/>
  <c r="H10" i="50"/>
  <c r="H11" i="50"/>
  <c r="H12" i="50"/>
  <c r="H13" i="50"/>
  <c r="H14" i="50"/>
  <c r="H8"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F126" i="50"/>
  <c r="E126" i="50"/>
  <c r="D126" i="50"/>
  <c r="C126" i="50"/>
  <c r="F125" i="50"/>
  <c r="E125" i="50"/>
  <c r="D125" i="50"/>
  <c r="C125" i="50"/>
  <c r="F124" i="50"/>
  <c r="E124" i="50"/>
  <c r="D124" i="50"/>
  <c r="C124" i="50"/>
  <c r="F123" i="50"/>
  <c r="E123" i="50"/>
  <c r="D123" i="50"/>
  <c r="C123" i="50"/>
  <c r="F122" i="50"/>
  <c r="E122" i="50"/>
  <c r="D122" i="50"/>
  <c r="C122" i="50"/>
  <c r="F121" i="50"/>
  <c r="E121" i="50"/>
  <c r="D121" i="50"/>
  <c r="C121" i="50"/>
  <c r="F120" i="50"/>
  <c r="E120" i="50"/>
  <c r="D120" i="50"/>
  <c r="C120" i="50"/>
  <c r="F102" i="50"/>
  <c r="E102" i="50"/>
  <c r="D102" i="50"/>
  <c r="C102" i="50"/>
  <c r="F101" i="50"/>
  <c r="E101" i="50"/>
  <c r="D101" i="50"/>
  <c r="C101" i="50"/>
  <c r="F100" i="50"/>
  <c r="E100" i="50"/>
  <c r="D100" i="50"/>
  <c r="C100" i="50"/>
  <c r="F99" i="50"/>
  <c r="E99" i="50"/>
  <c r="D99" i="50"/>
  <c r="C99" i="50"/>
  <c r="F98" i="50"/>
  <c r="E98" i="50"/>
  <c r="D98" i="50"/>
  <c r="C98" i="50"/>
  <c r="F97" i="50"/>
  <c r="E97" i="50"/>
  <c r="D97" i="50"/>
  <c r="C97" i="50"/>
  <c r="F96" i="50"/>
  <c r="E96" i="50"/>
  <c r="D96" i="50"/>
  <c r="C96" i="50"/>
  <c r="F78" i="50"/>
  <c r="E78" i="50"/>
  <c r="D78" i="50"/>
  <c r="C78" i="50"/>
  <c r="F77" i="50"/>
  <c r="E77" i="50"/>
  <c r="D77" i="50"/>
  <c r="C77" i="50"/>
  <c r="F76" i="50"/>
  <c r="E76" i="50"/>
  <c r="D76" i="50"/>
  <c r="C76" i="50"/>
  <c r="F75" i="50"/>
  <c r="E75" i="50"/>
  <c r="D75" i="50"/>
  <c r="C75" i="50"/>
  <c r="F74" i="50"/>
  <c r="E74" i="50"/>
  <c r="D74" i="50"/>
  <c r="C74" i="50"/>
  <c r="F73" i="50"/>
  <c r="E73" i="50"/>
  <c r="D73" i="50"/>
  <c r="C73" i="50"/>
  <c r="F72" i="50"/>
  <c r="E72" i="50"/>
  <c r="D72" i="50"/>
  <c r="C72" i="50"/>
  <c r="F54" i="50"/>
  <c r="E54" i="50"/>
  <c r="D54" i="50"/>
  <c r="C54" i="50"/>
  <c r="F53" i="50"/>
  <c r="E53" i="50"/>
  <c r="D53" i="50"/>
  <c r="C53" i="50"/>
  <c r="F52" i="50"/>
  <c r="E52" i="50"/>
  <c r="D52" i="50"/>
  <c r="C52" i="50"/>
  <c r="F51" i="50"/>
  <c r="E51" i="50"/>
  <c r="D51" i="50"/>
  <c r="C51" i="50"/>
  <c r="F50" i="50"/>
  <c r="E50" i="50"/>
  <c r="D50" i="50"/>
  <c r="C50" i="50"/>
  <c r="F49" i="50"/>
  <c r="E49" i="50"/>
  <c r="D49" i="50"/>
  <c r="C49" i="50"/>
  <c r="F48" i="50"/>
  <c r="E48" i="50"/>
  <c r="D48" i="50"/>
  <c r="C48" i="50"/>
  <c r="F30" i="50"/>
  <c r="E30" i="50"/>
  <c r="D30" i="50"/>
  <c r="C30" i="50"/>
  <c r="F29" i="50"/>
  <c r="E29" i="50"/>
  <c r="D29" i="50"/>
  <c r="C29" i="50"/>
  <c r="F28" i="50"/>
  <c r="E28" i="50"/>
  <c r="D28" i="50"/>
  <c r="C28" i="50"/>
  <c r="F27" i="50"/>
  <c r="E27" i="50"/>
  <c r="D27" i="50"/>
  <c r="C27" i="50"/>
  <c r="F26" i="50"/>
  <c r="E26" i="50"/>
  <c r="D26" i="50"/>
  <c r="C26" i="50"/>
  <c r="F25" i="50"/>
  <c r="E25" i="50"/>
  <c r="D25" i="50"/>
  <c r="C25" i="50"/>
  <c r="F24" i="50"/>
  <c r="E24" i="50"/>
  <c r="D24" i="50"/>
  <c r="C24"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H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F53" i="33"/>
  <c r="E53" i="33"/>
  <c r="D53" i="33"/>
  <c r="C53" i="33"/>
  <c r="F52" i="33"/>
  <c r="E52" i="33"/>
  <c r="D52" i="33"/>
  <c r="C52" i="33"/>
  <c r="F51" i="33"/>
  <c r="E51" i="33"/>
  <c r="D51" i="33"/>
  <c r="C51" i="33"/>
  <c r="F50" i="33"/>
  <c r="E50" i="33"/>
  <c r="D50" i="33"/>
  <c r="C50" i="33"/>
  <c r="F49" i="33"/>
  <c r="E49" i="33"/>
  <c r="D49" i="33"/>
  <c r="C49" i="33"/>
  <c r="F48" i="33"/>
  <c r="E48" i="33"/>
  <c r="D48" i="33"/>
  <c r="C48" i="33"/>
  <c r="F47" i="33"/>
  <c r="E47" i="33"/>
  <c r="D47" i="33"/>
  <c r="C47" i="33"/>
  <c r="F46" i="33"/>
  <c r="E46" i="33"/>
  <c r="D46" i="33"/>
  <c r="C46" i="33"/>
  <c r="F45" i="33"/>
  <c r="E45" i="33"/>
  <c r="D45" i="33"/>
  <c r="C45" i="33"/>
  <c r="F44" i="33"/>
  <c r="E44" i="33"/>
  <c r="D44" i="33"/>
  <c r="C44" i="33"/>
  <c r="F43" i="33"/>
  <c r="E43" i="33"/>
  <c r="D43" i="33"/>
  <c r="C43" i="33"/>
  <c r="F42" i="33"/>
  <c r="E42" i="33"/>
  <c r="D42" i="33"/>
  <c r="C42" i="33"/>
  <c r="F41" i="33"/>
  <c r="E41" i="33"/>
  <c r="D41" i="33"/>
  <c r="C41" i="33"/>
  <c r="F40" i="33"/>
  <c r="E40" i="33"/>
  <c r="D40" i="33"/>
  <c r="C40" i="33"/>
  <c r="F38" i="32"/>
  <c r="F39" i="32"/>
  <c r="F40" i="32"/>
  <c r="F41" i="32"/>
  <c r="F42" i="32"/>
  <c r="F43" i="32"/>
  <c r="F44" i="32"/>
  <c r="F45" i="32"/>
  <c r="F46" i="32"/>
  <c r="F47" i="32"/>
  <c r="F48" i="32"/>
  <c r="F49" i="32"/>
  <c r="F50" i="32"/>
  <c r="F51" i="32"/>
  <c r="D15" i="33"/>
  <c r="E15" i="33"/>
  <c r="F15" i="33"/>
  <c r="D16" i="33"/>
  <c r="E16" i="33"/>
  <c r="F16" i="33"/>
  <c r="D17" i="33"/>
  <c r="E17" i="33"/>
  <c r="F17" i="33"/>
  <c r="D18" i="33"/>
  <c r="E18" i="33"/>
  <c r="F18" i="33"/>
  <c r="D19" i="33"/>
  <c r="E19" i="33"/>
  <c r="F19" i="33"/>
  <c r="D20" i="33"/>
  <c r="E20" i="33"/>
  <c r="F20" i="33"/>
  <c r="D21" i="33"/>
  <c r="E21" i="33"/>
  <c r="F21" i="33"/>
  <c r="C16" i="33"/>
  <c r="C17" i="33"/>
  <c r="C18" i="33"/>
  <c r="C19" i="33"/>
  <c r="C20" i="33"/>
  <c r="C21" i="33"/>
  <c r="H21" i="33" s="1"/>
  <c r="C15" i="33"/>
  <c r="F13" i="32"/>
  <c r="F14" i="32"/>
  <c r="F15" i="32"/>
  <c r="F16" i="32"/>
  <c r="F17" i="32"/>
  <c r="F18" i="32"/>
  <c r="F19" i="32"/>
  <c r="F8" i="32"/>
  <c r="F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H24" i="33"/>
  <c r="H25" i="33"/>
  <c r="H26" i="33"/>
  <c r="H27" i="33"/>
  <c r="H28" i="33"/>
  <c r="H29" i="33"/>
  <c r="H30" i="33"/>
  <c r="H32" i="33"/>
  <c r="H33" i="33"/>
  <c r="H34" i="33"/>
  <c r="H35" i="33"/>
  <c r="H36" i="33"/>
  <c r="H37" i="33"/>
  <c r="H38" i="33"/>
  <c r="H56" i="33"/>
  <c r="H57" i="33"/>
  <c r="H58" i="33"/>
  <c r="H59" i="33"/>
  <c r="H60" i="33"/>
  <c r="H61" i="33"/>
  <c r="H62" i="33"/>
  <c r="H63" i="33"/>
  <c r="H64" i="33"/>
  <c r="H65" i="33"/>
  <c r="H66" i="33"/>
  <c r="H67" i="33"/>
  <c r="H68" i="33"/>
  <c r="H69" i="33"/>
  <c r="H70" i="33"/>
  <c r="H71" i="33"/>
  <c r="H72" i="33"/>
  <c r="H73" i="33"/>
  <c r="H74" i="33"/>
  <c r="H75" i="33"/>
  <c r="H76" i="33"/>
  <c r="H77" i="33"/>
  <c r="H78" i="33"/>
  <c r="H79" i="33"/>
  <c r="H80" i="33"/>
  <c r="H81" i="33"/>
  <c r="H82" i="33"/>
  <c r="H83" i="33"/>
  <c r="H84" i="33"/>
  <c r="H85" i="33"/>
  <c r="H86" i="33"/>
  <c r="H87" i="33"/>
  <c r="H90" i="33"/>
  <c r="H91" i="33"/>
  <c r="H92" i="33"/>
  <c r="H93" i="33"/>
  <c r="H88" i="32"/>
  <c r="J88" i="32" s="1"/>
  <c r="H89" i="32"/>
  <c r="J89" i="32" s="1"/>
  <c r="H90" i="32"/>
  <c r="J90" i="32" s="1"/>
  <c r="H91" i="32"/>
  <c r="J91" i="32" s="1"/>
  <c r="H55" i="32"/>
  <c r="J55" i="32" s="1"/>
  <c r="H56" i="32"/>
  <c r="J56" i="32" s="1"/>
  <c r="H57" i="32"/>
  <c r="J57" i="32" s="1"/>
  <c r="H58" i="32"/>
  <c r="J58" i="32" s="1"/>
  <c r="H59" i="32"/>
  <c r="J59" i="32" s="1"/>
  <c r="H60" i="32"/>
  <c r="J60" i="32" s="1"/>
  <c r="H61" i="32"/>
  <c r="J61" i="32" s="1"/>
  <c r="H62" i="32"/>
  <c r="J62" i="32" s="1"/>
  <c r="H63" i="32"/>
  <c r="J63" i="32" s="1"/>
  <c r="H64" i="32"/>
  <c r="J64" i="32" s="1"/>
  <c r="H65" i="32"/>
  <c r="J65" i="32" s="1"/>
  <c r="H66" i="32"/>
  <c r="J66" i="32" s="1"/>
  <c r="H67" i="32"/>
  <c r="J67" i="32" s="1"/>
  <c r="H68" i="32"/>
  <c r="J68" i="32" s="1"/>
  <c r="H69" i="32"/>
  <c r="J69" i="32" s="1"/>
  <c r="H70" i="32"/>
  <c r="J70" i="32" s="1"/>
  <c r="H71" i="32"/>
  <c r="J71" i="32" s="1"/>
  <c r="H72" i="32"/>
  <c r="J72" i="32" s="1"/>
  <c r="H73" i="32"/>
  <c r="J73" i="32" s="1"/>
  <c r="H74" i="32"/>
  <c r="J74" i="32" s="1"/>
  <c r="H75" i="32"/>
  <c r="J75" i="32" s="1"/>
  <c r="H76" i="32"/>
  <c r="J76" i="32" s="1"/>
  <c r="H77" i="32"/>
  <c r="J77" i="32" s="1"/>
  <c r="H78" i="32"/>
  <c r="J78" i="32" s="1"/>
  <c r="H79" i="32"/>
  <c r="J79" i="32" s="1"/>
  <c r="H80" i="32"/>
  <c r="J80" i="32" s="1"/>
  <c r="H81" i="32"/>
  <c r="J81" i="32" s="1"/>
  <c r="H82" i="32"/>
  <c r="J82" i="32" s="1"/>
  <c r="H83" i="32"/>
  <c r="J83" i="32" s="1"/>
  <c r="H84" i="32"/>
  <c r="J84" i="32" s="1"/>
  <c r="H85" i="32"/>
  <c r="J85" i="32" s="1"/>
  <c r="H54" i="32"/>
  <c r="J54" i="32" s="1"/>
  <c r="H30" i="32"/>
  <c r="H31" i="32"/>
  <c r="J31" i="32" s="1"/>
  <c r="H32" i="32"/>
  <c r="J32" i="32" s="1"/>
  <c r="H33" i="32"/>
  <c r="J33" i="32" s="1"/>
  <c r="H34" i="32"/>
  <c r="J34" i="32" s="1"/>
  <c r="H35" i="32"/>
  <c r="J35" i="32" s="1"/>
  <c r="H36" i="32"/>
  <c r="J36" i="32" s="1"/>
  <c r="H28" i="32"/>
  <c r="J28" i="32" s="1"/>
  <c r="H23" i="32"/>
  <c r="J23" i="32" s="1"/>
  <c r="H24" i="32"/>
  <c r="J24" i="32" s="1"/>
  <c r="H25" i="32"/>
  <c r="J25" i="32" s="1"/>
  <c r="H26" i="32"/>
  <c r="J26" i="32" s="1"/>
  <c r="H27" i="32"/>
  <c r="J27" i="32" s="1"/>
  <c r="H22" i="32"/>
  <c r="J22" i="32" s="1"/>
  <c r="C9" i="33"/>
  <c r="C8" i="33"/>
  <c r="F9" i="33"/>
  <c r="E9" i="33"/>
  <c r="D9" i="33"/>
  <c r="F8" i="33"/>
  <c r="E8" i="33"/>
  <c r="D8" i="33"/>
  <c r="H45" i="33" l="1"/>
  <c r="BA7" i="49"/>
  <c r="H44" i="32"/>
  <c r="J44" i="32" s="1"/>
  <c r="H42" i="32"/>
  <c r="J42" i="32" s="1"/>
  <c r="AZ7" i="48"/>
  <c r="AR7" i="48"/>
  <c r="AJ7" i="48"/>
  <c r="T7" i="48"/>
  <c r="L7" i="48"/>
  <c r="D7" i="48"/>
  <c r="BE51" i="49"/>
  <c r="H43" i="33"/>
  <c r="H50" i="33"/>
  <c r="AK7" i="49"/>
  <c r="U7" i="49"/>
  <c r="E7" i="49"/>
  <c r="BE18" i="49"/>
  <c r="H17" i="33"/>
  <c r="BE43" i="49"/>
  <c r="AV7" i="48"/>
  <c r="AN7" i="48"/>
  <c r="AF7" i="48"/>
  <c r="AB7" i="48"/>
  <c r="X7" i="48"/>
  <c r="P7" i="48"/>
  <c r="H7" i="48"/>
  <c r="AW7" i="48"/>
  <c r="AO7" i="48"/>
  <c r="AG7" i="48"/>
  <c r="Y7" i="48"/>
  <c r="Q7" i="48"/>
  <c r="I7" i="48"/>
  <c r="BE8" i="48"/>
  <c r="AW7" i="49"/>
  <c r="AS7" i="49"/>
  <c r="AO7" i="49"/>
  <c r="AG7" i="49"/>
  <c r="AC7" i="49"/>
  <c r="Y7" i="49"/>
  <c r="Q7" i="49"/>
  <c r="M7" i="49"/>
  <c r="I7" i="49"/>
  <c r="H20" i="33"/>
  <c r="H16" i="33"/>
  <c r="H17" i="32"/>
  <c r="J17" i="32" s="1"/>
  <c r="H50" i="32"/>
  <c r="J50" i="32" s="1"/>
  <c r="H38" i="32"/>
  <c r="J38" i="32" s="1"/>
  <c r="H51" i="33"/>
  <c r="BE53" i="49"/>
  <c r="E7" i="32"/>
  <c r="BE16" i="49"/>
  <c r="C7" i="32"/>
  <c r="F7" i="32"/>
  <c r="H19" i="33"/>
  <c r="H15" i="33"/>
  <c r="BC7" i="49"/>
  <c r="AY7" i="49"/>
  <c r="AU7" i="49"/>
  <c r="AQ7" i="49"/>
  <c r="AM7" i="49"/>
  <c r="AI7" i="49"/>
  <c r="AE7" i="49"/>
  <c r="AA7" i="49"/>
  <c r="W7" i="49"/>
  <c r="S7" i="49"/>
  <c r="O7" i="49"/>
  <c r="K7" i="49"/>
  <c r="G7" i="49"/>
  <c r="C7" i="49"/>
  <c r="BE45" i="49"/>
  <c r="BE47" i="49"/>
  <c r="D7" i="32"/>
  <c r="BE41" i="49"/>
  <c r="H48" i="32"/>
  <c r="J48" i="32" s="1"/>
  <c r="H46" i="32"/>
  <c r="J46" i="32" s="1"/>
  <c r="H40" i="32"/>
  <c r="J40" i="32" s="1"/>
  <c r="H8" i="32"/>
  <c r="J8" i="32" s="1"/>
  <c r="H40" i="33"/>
  <c r="H47" i="33"/>
  <c r="H48" i="33"/>
  <c r="H52" i="33"/>
  <c r="BA7" i="48"/>
  <c r="AS7" i="48"/>
  <c r="AK7" i="48"/>
  <c r="AC7" i="48"/>
  <c r="U7" i="48"/>
  <c r="M7" i="48"/>
  <c r="E7" i="48"/>
  <c r="BE20" i="49"/>
  <c r="BE49" i="49"/>
  <c r="H13" i="32"/>
  <c r="J13" i="32" s="1"/>
  <c r="H41" i="32"/>
  <c r="J41" i="32" s="1"/>
  <c r="H44" i="33"/>
  <c r="H46" i="33"/>
  <c r="H49" i="33"/>
  <c r="AX7" i="48"/>
  <c r="AL7" i="48"/>
  <c r="Z7" i="48"/>
  <c r="F7" i="48"/>
  <c r="AT7" i="49"/>
  <c r="AH7" i="49"/>
  <c r="N7" i="49"/>
  <c r="BE50" i="49"/>
  <c r="H24" i="50"/>
  <c r="H25" i="50"/>
  <c r="H26" i="50"/>
  <c r="H27" i="50"/>
  <c r="H28" i="50"/>
  <c r="H29" i="50"/>
  <c r="H30" i="50"/>
  <c r="H48" i="50"/>
  <c r="H49" i="50"/>
  <c r="H50" i="50"/>
  <c r="H51" i="50"/>
  <c r="H52" i="50"/>
  <c r="H53" i="50"/>
  <c r="H54" i="50"/>
  <c r="H72" i="50"/>
  <c r="H73" i="50"/>
  <c r="H74" i="50"/>
  <c r="H75" i="50"/>
  <c r="H76" i="50"/>
  <c r="H77" i="50"/>
  <c r="H78" i="50"/>
  <c r="H96" i="50"/>
  <c r="H97" i="50"/>
  <c r="H98" i="50"/>
  <c r="H99" i="50"/>
  <c r="H100" i="50"/>
  <c r="H101" i="50"/>
  <c r="H102" i="50"/>
  <c r="H120" i="50"/>
  <c r="H121" i="50"/>
  <c r="H122" i="50"/>
  <c r="H123" i="50"/>
  <c r="H124" i="50"/>
  <c r="H125" i="50"/>
  <c r="H126" i="50"/>
  <c r="H51" i="32"/>
  <c r="J51" i="32" s="1"/>
  <c r="H39" i="32"/>
  <c r="J39" i="32" s="1"/>
  <c r="H42" i="33"/>
  <c r="H53" i="33"/>
  <c r="AP7" i="48"/>
  <c r="AD7" i="48"/>
  <c r="R7" i="48"/>
  <c r="J7" i="48"/>
  <c r="BB7" i="49"/>
  <c r="AP7" i="49"/>
  <c r="AD7" i="49"/>
  <c r="V7" i="49"/>
  <c r="J7" i="49"/>
  <c r="BE17" i="49"/>
  <c r="BE42" i="49"/>
  <c r="H18" i="32"/>
  <c r="J18" i="32" s="1"/>
  <c r="H14" i="32"/>
  <c r="J14" i="32" s="1"/>
  <c r="BE9" i="48"/>
  <c r="BE39" i="48"/>
  <c r="BE43" i="48"/>
  <c r="B17" i="17"/>
  <c r="H16" i="32"/>
  <c r="J16" i="32" s="1"/>
  <c r="H49" i="32"/>
  <c r="J49" i="32" s="1"/>
  <c r="H47" i="32"/>
  <c r="J47" i="32" s="1"/>
  <c r="H45" i="32"/>
  <c r="J45" i="32" s="1"/>
  <c r="H43" i="32"/>
  <c r="J43" i="32" s="1"/>
  <c r="H41" i="33"/>
  <c r="BB7" i="48"/>
  <c r="AT7" i="48"/>
  <c r="AH7" i="48"/>
  <c r="V7" i="48"/>
  <c r="N7" i="48"/>
  <c r="AX7" i="49"/>
  <c r="AL7" i="49"/>
  <c r="Z7" i="49"/>
  <c r="R7" i="49"/>
  <c r="F7" i="49"/>
  <c r="H9" i="33"/>
  <c r="C7" i="33"/>
  <c r="H18" i="33"/>
  <c r="D7" i="33"/>
  <c r="F7" i="33"/>
  <c r="H19" i="32"/>
  <c r="J19" i="32" s="1"/>
  <c r="H15" i="32"/>
  <c r="J15" i="32" s="1"/>
  <c r="BE21" i="49"/>
  <c r="BE46" i="49"/>
  <c r="BE15" i="48"/>
  <c r="BE45" i="48"/>
  <c r="BE49" i="48"/>
  <c r="H9" i="32"/>
  <c r="J9" i="32" s="1"/>
  <c r="BE19" i="48"/>
  <c r="H8"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BE14" i="48"/>
  <c r="BE18" i="48"/>
  <c r="BE38" i="48"/>
  <c r="BE42" i="48"/>
  <c r="BE46" i="48"/>
  <c r="BE50" i="48"/>
  <c r="BE19" i="49"/>
  <c r="BE44" i="49"/>
  <c r="BE52" i="49"/>
  <c r="B16" i="17"/>
  <c r="BE7" i="49" l="1"/>
  <c r="H7" i="33"/>
  <c r="H7" i="32"/>
  <c r="J7" i="32" s="1"/>
  <c r="K47" i="32" s="1"/>
  <c r="BE7" i="48"/>
  <c r="D6" i="45" a="1"/>
  <c r="D59" i="45" a="1"/>
  <c r="K43" i="32" l="1"/>
  <c r="K38" i="32"/>
  <c r="K19" i="32"/>
  <c r="K17" i="32"/>
  <c r="K14" i="32"/>
  <c r="K50" i="32"/>
  <c r="K9" i="32"/>
  <c r="K46" i="32"/>
  <c r="K41" i="32"/>
  <c r="K40" i="32"/>
  <c r="K24" i="32"/>
  <c r="K56" i="32"/>
  <c r="K75" i="32"/>
  <c r="K59" i="32"/>
  <c r="K22" i="32"/>
  <c r="K23" i="32"/>
  <c r="K33" i="32"/>
  <c r="K74" i="32"/>
  <c r="K58" i="32"/>
  <c r="K64" i="32"/>
  <c r="K32" i="32"/>
  <c r="K73" i="32"/>
  <c r="K57" i="32"/>
  <c r="K63" i="32"/>
  <c r="K36" i="32"/>
  <c r="K31" i="32"/>
  <c r="K27" i="32"/>
  <c r="K71" i="32"/>
  <c r="K55" i="32"/>
  <c r="K84" i="32"/>
  <c r="K83" i="32"/>
  <c r="K54" i="32"/>
  <c r="K70" i="32"/>
  <c r="K91" i="32"/>
  <c r="K89" i="32"/>
  <c r="K85" i="32"/>
  <c r="K69" i="32"/>
  <c r="K90" i="32"/>
  <c r="K68" i="32"/>
  <c r="K60" i="32"/>
  <c r="K28" i="32"/>
  <c r="K78" i="32"/>
  <c r="K80" i="32"/>
  <c r="K61" i="32"/>
  <c r="K76" i="32"/>
  <c r="K34" i="32"/>
  <c r="K67" i="32"/>
  <c r="K88" i="32"/>
  <c r="K72" i="32"/>
  <c r="K26" i="32"/>
  <c r="K82" i="32"/>
  <c r="K66" i="32"/>
  <c r="K35" i="32"/>
  <c r="K25" i="32"/>
  <c r="K81" i="32"/>
  <c r="K65" i="32"/>
  <c r="K79" i="32"/>
  <c r="K62" i="32"/>
  <c r="K77" i="32"/>
  <c r="K48" i="32"/>
  <c r="K15" i="32"/>
  <c r="K18" i="32"/>
  <c r="K45" i="32"/>
  <c r="K13" i="32"/>
  <c r="K42" i="32"/>
  <c r="K16" i="32"/>
  <c r="K8" i="32"/>
  <c r="K49" i="32"/>
  <c r="K44" i="32"/>
  <c r="K51" i="32"/>
  <c r="K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<sst xmlns="http://schemas.openxmlformats.org/spreadsheetml/2006/main" count="1509" uniqueCount="271">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</sst>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
      <sz val="8"/>
      <color theme="1"/>
      <name val="Calibri"/>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6" fillId="0" borderId="0"/>
  </cellStyleXfs>
  <cellXfs count="352">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8" fillId="2" borderId="1" xfId="52" applyNumberFormat="1" applyFont="1" applyFill="1" applyBorder="1" applyAlignment="1">
      <alignment horizontal="right"/>
    </xf>
    <xf numFmtId="3" fontId="48" fillId="2" borderId="0" xfId="52" applyNumberFormat="1" applyFont="1" applyFill="1" applyBorder="1" applyAlignment="1">
      <alignment horizontal="right"/>
    </xf>
    <xf numFmtId="3" fontId="48" fillId="2" borderId="4" xfId="52" applyNumberFormat="1" applyFont="1" applyFill="1" applyBorder="1" applyAlignment="1">
      <alignment horizontal="right"/>
    </xf>
    <xf numFmtId="3" fontId="48" fillId="2" borderId="3" xfId="52" applyNumberFormat="1" applyFont="1" applyFill="1" applyBorder="1" applyAlignment="1">
      <alignment horizontal="right"/>
    </xf>
    <xf numFmtId="3" fontId="48" fillId="2" borderId="2" xfId="52" applyNumberFormat="1" applyFont="1" applyFill="1" applyBorder="1" applyAlignment="1">
      <alignment horizontal="right"/>
    </xf>
    <xf numFmtId="3" fontId="48"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8" fillId="2" borderId="0" xfId="45" applyNumberFormat="1" applyFont="1" applyFill="1" applyBorder="1" applyAlignment="1">
      <alignment horizontal="right"/>
    </xf>
    <xf numFmtId="3" fontId="48" fillId="2" borderId="16" xfId="52" applyNumberFormat="1" applyFont="1" applyFill="1" applyBorder="1" applyAlignment="1">
      <alignment horizontal="right"/>
    </xf>
    <xf numFmtId="10" fontId="4" fillId="2" borderId="0" xfId="0" applyNumberFormat="1" applyFont="1" applyFill="1"/>
    <xf numFmtId="9" fontId="48" fillId="2" borderId="0" xfId="45" applyFont="1" applyFill="1" applyBorder="1" applyAlignment="1">
      <alignment horizontal="right"/>
    </xf>
    <xf numFmtId="0" fontId="4" fillId="2" borderId="0" xfId="0" applyFont="1" applyFill="1" applyBorder="1"/>
    <xf numFmtId="167" fontId="50" fillId="34" borderId="0" xfId="52" applyNumberFormat="1" applyFont="1" applyFill="1" applyBorder="1" applyAlignment="1">
      <alignment horizontal="left"/>
    </xf>
    <xf numFmtId="167" fontId="48"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2" fillId="0" borderId="0" xfId="0" applyNumberFormat="1" applyFont="1" applyFill="1" applyBorder="1" applyAlignment="1">
      <alignment horizontal="left" vertical="center" wrapText="1"/>
    </xf>
    <xf numFmtId="3" fontId="52"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2"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3" fontId="47" fillId="2" borderId="14" xfId="52" applyNumberFormat="1" applyFont="1" applyFill="1" applyBorder="1" applyAlignment="1">
      <alignment vertical="center"/>
    </xf>
    <xf numFmtId="3" fontId="47"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3" fillId="0" borderId="0" xfId="48" applyFont="1" applyAlignment="1" applyProtection="1"/>
    <xf numFmtId="0" fontId="54"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8" fillId="2" borderId="20" xfId="52" applyNumberFormat="1" applyFont="1" applyFill="1" applyBorder="1" applyAlignment="1">
      <alignment horizontal="left"/>
    </xf>
    <xf numFmtId="3" fontId="48"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6" fillId="2" borderId="0" xfId="50" applyNumberFormat="1" applyFont="1" applyFill="1" applyAlignment="1">
      <alignment horizontal="center" vertical="top"/>
    </xf>
    <xf numFmtId="3" fontId="57" fillId="2" borderId="0" xfId="50" applyNumberFormat="1" applyFont="1" applyFill="1" applyAlignment="1">
      <alignment wrapText="1"/>
    </xf>
    <xf numFmtId="3" fontId="57" fillId="2" borderId="0" xfId="50" applyNumberFormat="1" applyFont="1" applyFill="1" applyAlignment="1"/>
    <xf numFmtId="3" fontId="57" fillId="2" borderId="0" xfId="50" applyNumberFormat="1" applyFont="1" applyFill="1" applyBorder="1" applyAlignment="1">
      <alignment horizontal="right"/>
    </xf>
    <xf numFmtId="165" fontId="57" fillId="2" borderId="0" xfId="45" applyNumberFormat="1" applyFont="1" applyFill="1" applyAlignment="1"/>
    <xf numFmtId="0" fontId="57" fillId="2" borderId="0" xfId="0" applyFont="1" applyFill="1" applyAlignment="1"/>
    <xf numFmtId="3" fontId="56" fillId="2" borderId="0" xfId="50" applyNumberFormat="1" applyFont="1" applyFill="1" applyAlignment="1">
      <alignment wrapText="1"/>
    </xf>
    <xf numFmtId="9" fontId="57" fillId="2" borderId="0" xfId="0" applyNumberFormat="1" applyFont="1" applyFill="1" applyAlignment="1"/>
    <xf numFmtId="3" fontId="56" fillId="0" borderId="0" xfId="50" applyNumberFormat="1" applyFont="1" applyAlignment="1"/>
    <xf numFmtId="3" fontId="57"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7" fillId="0" borderId="0" xfId="0" applyFont="1" applyBorder="1" applyAlignment="1"/>
    <xf numFmtId="166" fontId="57" fillId="0" borderId="0" xfId="50" applyNumberFormat="1" applyFont="1" applyAlignment="1"/>
    <xf numFmtId="1" fontId="56" fillId="0" borderId="0" xfId="50" applyNumberFormat="1" applyFont="1" applyFill="1" applyBorder="1" applyAlignment="1"/>
    <xf numFmtId="1" fontId="57" fillId="0" borderId="0" xfId="50" applyNumberFormat="1" applyFont="1" applyFill="1" applyBorder="1" applyAlignment="1"/>
    <xf numFmtId="166" fontId="57" fillId="0" borderId="0" xfId="50" applyNumberFormat="1" applyFont="1" applyFill="1" applyAlignment="1"/>
    <xf numFmtId="0" fontId="57" fillId="2" borderId="0" xfId="0" applyFont="1" applyFill="1" applyBorder="1" applyAlignment="1"/>
    <xf numFmtId="168" fontId="56" fillId="2" borderId="0" xfId="47" applyFont="1" applyFill="1" applyBorder="1" applyAlignment="1">
      <alignment wrapText="1"/>
    </xf>
    <xf numFmtId="166" fontId="57" fillId="2" borderId="0" xfId="50" applyNumberFormat="1" applyFont="1" applyFill="1" applyAlignment="1"/>
    <xf numFmtId="0" fontId="56" fillId="0" borderId="0" xfId="0" applyFont="1" applyBorder="1" applyAlignment="1">
      <alignment horizontal="center" vertical="top"/>
    </xf>
    <xf numFmtId="168" fontId="57" fillId="0" borderId="0" xfId="47" applyFont="1" applyBorder="1" applyAlignment="1">
      <alignment wrapText="1"/>
    </xf>
    <xf numFmtId="169" fontId="57" fillId="0" borderId="0" xfId="0" applyNumberFormat="1" applyFont="1" applyFill="1" applyBorder="1" applyAlignment="1">
      <alignment horizontal="right"/>
    </xf>
    <xf numFmtId="0" fontId="57" fillId="0" borderId="0" xfId="0" applyFont="1" applyAlignment="1"/>
    <xf numFmtId="3" fontId="47"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7" fillId="2" borderId="0" xfId="48" applyNumberFormat="1" applyFont="1" applyFill="1" applyAlignment="1" applyProtection="1">
      <alignment wrapText="1"/>
    </xf>
    <xf numFmtId="0" fontId="57" fillId="2" borderId="0" xfId="0" applyFont="1" applyFill="1"/>
    <xf numFmtId="3" fontId="57" fillId="2" borderId="1" xfId="52" applyNumberFormat="1" applyFont="1" applyFill="1" applyBorder="1" applyAlignment="1">
      <alignment horizontal="right"/>
    </xf>
    <xf numFmtId="3" fontId="57" fillId="2" borderId="0" xfId="52" applyNumberFormat="1" applyFont="1" applyFill="1" applyBorder="1" applyAlignment="1">
      <alignment horizontal="right"/>
    </xf>
    <xf numFmtId="3" fontId="57" fillId="2" borderId="0" xfId="0" applyNumberFormat="1" applyFont="1" applyFill="1"/>
    <xf numFmtId="0" fontId="57"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1"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1"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2"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14" fontId="55" fillId="0" borderId="0" xfId="0" applyNumberFormat="1" applyFont="1" applyFill="1" applyBorder="1" applyAlignment="1">
      <alignment horizontal="left" wrapText="1"/>
    </xf>
    <xf numFmtId="0" fontId="59" fillId="2" borderId="0" xfId="0" applyFont="1" applyFill="1"/>
    <xf numFmtId="0" fontId="7" fillId="0" borderId="0" xfId="0" applyFont="1" applyFill="1"/>
    <xf numFmtId="171" fontId="4" fillId="0" borderId="0" xfId="50" applyNumberFormat="1" applyFont="1" applyAlignment="1"/>
    <xf numFmtId="3" fontId="48"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8" fillId="2" borderId="0" xfId="0" applyFont="1" applyFill="1" applyAlignment="1">
      <alignment horizontal="center" vertical="center" readingOrder="1"/>
    </xf>
    <xf numFmtId="0" fontId="48" fillId="2" borderId="0" xfId="52" applyFont="1" applyFill="1" applyBorder="1" applyAlignment="1">
      <alignment horizontal="left"/>
    </xf>
    <xf numFmtId="3" fontId="48" fillId="2" borderId="0" xfId="52" applyNumberFormat="1" applyFont="1" applyFill="1" applyBorder="1" applyAlignment="1"/>
    <xf numFmtId="14" fontId="52" fillId="2" borderId="0" xfId="52" applyNumberFormat="1" applyFont="1" applyFill="1" applyBorder="1" applyAlignment="1">
      <alignment horizontal="left" vertical="center" wrapText="1" indent="1"/>
    </xf>
    <xf numFmtId="3" fontId="48" fillId="2" borderId="1" xfId="52" applyNumberFormat="1" applyFont="1" applyFill="1" applyBorder="1" applyAlignment="1"/>
    <xf numFmtId="4" fontId="48" fillId="2" borderId="0" xfId="52" applyNumberFormat="1" applyFont="1" applyFill="1" applyBorder="1" applyAlignment="1"/>
    <xf numFmtId="14" fontId="52" fillId="2" borderId="15" xfId="52" applyNumberFormat="1" applyFont="1" applyFill="1" applyBorder="1" applyAlignment="1">
      <alignment horizontal="left" vertical="center" wrapText="1" indent="1"/>
    </xf>
    <xf numFmtId="0" fontId="47"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0" fillId="0" borderId="4" xfId="0" applyNumberFormat="1" applyFont="1" applyBorder="1" applyAlignment="1"/>
    <xf numFmtId="9" fontId="60" fillId="0" borderId="0" xfId="0" applyNumberFormat="1" applyFont="1" applyAlignment="1"/>
    <xf numFmtId="0" fontId="0" fillId="2" borderId="0" xfId="0" applyFill="1" applyBorder="1"/>
    <xf numFmtId="0" fontId="47" fillId="2" borderId="14" xfId="52" applyFont="1" applyFill="1" applyBorder="1" applyAlignment="1">
      <alignment horizontal="center" vertical="center"/>
    </xf>
    <xf numFmtId="0" fontId="56" fillId="2" borderId="0" xfId="52" applyFont="1" applyFill="1" applyBorder="1" applyAlignment="1">
      <alignment horizontal="center" wrapText="1"/>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xf numFmtId="168" fontId="37" fillId="0" borderId="0" xfId="47" applyNumberFormat="1" applyFont="1" applyBorder="1" applyAlignment="1" applyProtection="1"/>
    <xf numFmtId="0" fontId="4" fillId="0" borderId="0" xfId="0" applyFont="1" applyAlignment="1"/>
    <xf numFmtId="168" fontId="38" fillId="0" borderId="0" xfId="47" applyFont="1" applyFill="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17" fillId="2" borderId="0" xfId="1" applyFont="1" applyFill="1" applyAlignment="1"/>
    <xf numFmtId="0" fontId="17" fillId="2" borderId="0" xfId="1" applyFont="1" applyFill="1"/>
    <xf numFmtId="0" fontId="12" fillId="2" borderId="0" xfId="0" applyFont="1" applyFill="1"/>
    <xf numFmtId="0" fontId="1" fillId="0" borderId="0" xfId="0" applyFont="1" applyBorder="1" applyAlignment="1">
      <alignment horizontal="left" wrapText="1"/>
    </xf>
    <xf numFmtId="0" fontId="1" fillId="0" borderId="4" xfId="0" applyFont="1" applyBorder="1" applyAlignment="1">
      <alignment horizontal="left" wrapText="1"/>
    </xf>
    <xf numFmtId="0" fontId="60" fillId="0" borderId="0" xfId="0" applyFont="1" applyBorder="1" applyAlignment="1">
      <alignment horizontal="left" wrapText="1"/>
    </xf>
    <xf numFmtId="0" fontId="60"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3" fontId="14" fillId="0" borderId="0" xfId="50" applyNumberFormat="1" applyFont="1" applyFill="1" applyBorder="1" applyAlignment="1">
      <alignment horizontal="left"/>
    </xf>
    <xf numFmtId="3" fontId="9" fillId="0" borderId="0" xfId="50" applyNumberFormat="1" applyFont="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3" fontId="9" fillId="0" borderId="0" xfId="50" applyNumberFormat="1" applyFont="1" applyAlignment="1" applyProtection="1">
      <alignment horizontal="left" wrapText="1"/>
    </xf>
    <xf numFmtId="168" fontId="9" fillId="0" borderId="0" xfId="47" applyFont="1" applyBorder="1" applyAlignment="1">
      <alignment horizontal="left"/>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0" fontId="9" fillId="0" borderId="0" xfId="49" applyFont="1" applyBorder="1" applyAlignment="1">
      <alignment horizontal="center" vertical="top"/>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NumberFormat="1" applyFont="1" applyBorder="1" applyAlignment="1" applyProtection="1">
      <alignment horizontal="left" wrapText="1"/>
    </xf>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0" fontId="4" fillId="0" borderId="0" xfId="0" applyFont="1" applyAlignment="1"/>
    <xf numFmtId="168" fontId="40" fillId="0" borderId="0" xfId="48" applyNumberFormat="1" applyFont="1" applyAlignment="1" applyProtection="1">
      <alignment horizontal="left"/>
    </xf>
    <xf numFmtId="167" fontId="35" fillId="34" borderId="0" xfId="52" applyNumberFormat="1" applyFont="1" applyFill="1" applyBorder="1" applyAlignment="1"/>
    <xf numFmtId="167" fontId="41" fillId="34" borderId="0" xfId="52" applyNumberFormat="1" applyFont="1" applyFill="1" applyBorder="1" applyAlignment="1"/>
    <xf numFmtId="3" fontId="3"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3" fontId="4" fillId="2" borderId="19" xfId="0" applyNumberFormat="1" applyFont="1" applyFill="1" applyBorder="1" applyAlignment="1">
      <alignment horizontal="center" vertical="center"/>
    </xf>
    <xf numFmtId="168" fontId="38" fillId="2" borderId="0" xfId="47" applyFont="1" applyFill="1" applyAlignment="1"/>
    <xf numFmtId="168" fontId="51"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3" fontId="48" fillId="2" borderId="0" xfId="52" applyNumberFormat="1" applyFont="1" applyFill="1" applyBorder="1" applyAlignment="1">
      <alignment horizontal="left" wrapText="1"/>
    </xf>
    <xf numFmtId="3" fontId="48" fillId="2" borderId="4" xfId="52" applyNumberFormat="1" applyFont="1" applyFill="1" applyBorder="1" applyAlignment="1">
      <alignment horizontal="left" wrapText="1"/>
    </xf>
    <xf numFmtId="168" fontId="38" fillId="2" borderId="0" xfId="47" applyFont="1" applyFill="1" applyAlignment="1">
      <alignment horizontal="left"/>
    </xf>
    <xf numFmtId="3" fontId="48" fillId="2" borderId="2" xfId="52" applyNumberFormat="1" applyFont="1" applyFill="1" applyBorder="1" applyAlignment="1">
      <alignment horizontal="left" wrapText="1"/>
    </xf>
    <xf numFmtId="167" fontId="40" fillId="34" borderId="0" xfId="48" applyNumberFormat="1" applyFont="1" applyFill="1" applyBorder="1" applyAlignment="1" applyProtection="1">
      <alignment horizontal="left"/>
    </xf>
    <xf numFmtId="0" fontId="12" fillId="0" borderId="0" xfId="0" applyFont="1" applyAlignment="1">
      <alignment horizontal="left"/>
    </xf>
    <xf numFmtId="168" fontId="38" fillId="2" borderId="0" xfId="47" applyFont="1" applyFill="1" applyAlignment="1">
      <alignment wrapText="1"/>
    </xf>
    <xf numFmtId="14" fontId="55" fillId="0" borderId="0" xfId="0" applyNumberFormat="1" applyFont="1" applyFill="1" applyBorder="1" applyAlignment="1">
      <alignment horizontal="left" wrapText="1"/>
    </xf>
    <xf numFmtId="14" fontId="55" fillId="0" borderId="4" xfId="0" applyNumberFormat="1" applyFont="1" applyFill="1" applyBorder="1" applyAlignment="1">
      <alignment horizontal="left" wrapText="1"/>
    </xf>
    <xf numFmtId="3" fontId="55" fillId="0" borderId="0" xfId="50" applyNumberFormat="1" applyFont="1" applyFill="1" applyBorder="1" applyAlignment="1">
      <alignment horizontal="right" wrapText="1"/>
    </xf>
    <xf numFmtId="3" fontId="55" fillId="0" borderId="4" xfId="50" applyNumberFormat="1" applyFont="1" applyFill="1" applyBorder="1" applyAlignment="1">
      <alignment horizontal="right" wrapText="1"/>
    </xf>
    <xf numFmtId="0" fontId="47" fillId="2" borderId="15" xfId="52" applyFont="1" applyFill="1" applyBorder="1" applyAlignment="1">
      <alignment horizontal="center" vertical="center"/>
    </xf>
    <xf numFmtId="0" fontId="47" fillId="2" borderId="22" xfId="52" applyFont="1" applyFill="1" applyBorder="1" applyAlignment="1">
      <alignment horizontal="center" vertical="center"/>
    </xf>
    <xf numFmtId="0" fontId="47" fillId="2" borderId="0" xfId="52" applyFont="1" applyFill="1" applyBorder="1" applyAlignment="1">
      <alignment horizontal="center" wrapText="1"/>
    </xf>
    <xf numFmtId="0" fontId="47" fillId="2" borderId="4" xfId="52" applyFont="1" applyFill="1" applyBorder="1" applyAlignment="1">
      <alignment horizontal="center" wrapText="1"/>
    </xf>
    <xf numFmtId="0" fontId="40" fillId="0" borderId="0" xfId="48" applyFont="1" applyAlignment="1" applyProtection="1"/>
    <xf numFmtId="0" fontId="61" fillId="0" borderId="0" xfId="1" applyFont="1" applyAlignment="1"/>
    <xf numFmtId="167" fontId="40" fillId="34" borderId="0" xfId="48" applyNumberFormat="1" applyFont="1" applyFill="1" applyBorder="1" applyAlignment="1" applyProtection="1">
      <alignment horizontal="right"/>
    </xf>
    <xf numFmtId="168" fontId="9" fillId="2" borderId="2" xfId="47" applyFont="1" applyFill="1" applyBorder="1" applyAlignment="1">
      <alignment vertical="center"/>
    </xf>
    <xf numFmtId="168" fontId="5" fillId="2" borderId="2" xfId="47" quotePrefix="1" applyFont="1" applyFill="1" applyBorder="1" applyAlignment="1">
      <alignment horizontal="right" vertical="center"/>
    </xf>
    <xf numFmtId="168" fontId="9" fillId="2" borderId="0" xfId="47" applyFont="1" applyFill="1" applyBorder="1" applyAlignment="1">
      <alignment vertical="center"/>
    </xf>
    <xf numFmtId="168" fontId="5" fillId="2" borderId="0" xfId="47" quotePrefix="1" applyFont="1" applyFill="1" applyBorder="1" applyAlignment="1">
      <alignment horizontal="right" vertical="center"/>
    </xf>
    <xf numFmtId="0" fontId="15" fillId="2" borderId="0" xfId="0" applyFont="1" applyFill="1"/>
    <xf numFmtId="0" fontId="35" fillId="2" borderId="0" xfId="0" applyFont="1" applyFill="1" applyAlignment="1">
      <alignment readingOrder="1"/>
    </xf>
    <xf numFmtId="0" fontId="61" fillId="2" borderId="0" xfId="1" applyFont="1" applyFill="1"/>
    <xf numFmtId="0" fontId="62" fillId="2" borderId="0" xfId="0"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31200876050585008"/>
          <c:y val="8.3582091516796134E-3"/>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94868649017E-3"/>
                  <c:y val="2.0770478805276268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manualLayout>
                  <c:x val="5.4527751566411636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manualLayout>
                  <c:x val="-1.9993277943631369E-16"/>
                  <c:y val="-4.1791045758398067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5"/>
              <c:layout>
                <c:manualLayout>
                  <c:x val="2.7263875783205818E-3"/>
                  <c:y val="4.1791045758398067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5196-4A8A-A1E1-33B8622D1CB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46"/>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numCache>
            </c:numRef>
          </c:cat>
          <c:val>
            <c:numRef>
              <c:extLst>
                <c:ext xmlns:c15="http://schemas.microsoft.com/office/drawing/2012/chart" uri="{02D57815-91ED-43cb-92C2-25804820EDAC}">
                  <c15:fullRef>
                    <c15:sqref>'Figure 1 data'!$D$6:$D$62</c15:sqref>
                  </c15:fullRef>
                </c:ext>
              </c:extLst>
              <c:f>'Figure 1 data'!$D$17:$D$62</c:f>
              <c:numCache>
                <c:formatCode>#,##0</c:formatCode>
                <c:ptCount val="46"/>
                <c:pt idx="0">
                  <c:v>11</c:v>
                </c:pt>
                <c:pt idx="1">
                  <c:v>62</c:v>
                </c:pt>
                <c:pt idx="2">
                  <c:v>282</c:v>
                </c:pt>
                <c:pt idx="3">
                  <c:v>610</c:v>
                </c:pt>
                <c:pt idx="4">
                  <c:v>650</c:v>
                </c:pt>
                <c:pt idx="5">
                  <c:v>662</c:v>
                </c:pt>
                <c:pt idx="6">
                  <c:v>527</c:v>
                </c:pt>
                <c:pt idx="7">
                  <c:v>415</c:v>
                </c:pt>
                <c:pt idx="8">
                  <c:v>336</c:v>
                </c:pt>
                <c:pt idx="9">
                  <c:v>230</c:v>
                </c:pt>
                <c:pt idx="10">
                  <c:v>131</c:v>
                </c:pt>
                <c:pt idx="11">
                  <c:v>89</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106</c:v>
                </c:pt>
                <c:pt idx="32">
                  <c:v>168</c:v>
                </c:pt>
                <c:pt idx="33">
                  <c:v>207</c:v>
                </c:pt>
                <c:pt idx="34">
                  <c:v>279</c:v>
                </c:pt>
                <c:pt idx="35">
                  <c:v>246</c:v>
                </c:pt>
                <c:pt idx="36">
                  <c:v>252</c:v>
                </c:pt>
                <c:pt idx="37">
                  <c:v>232</c:v>
                </c:pt>
                <c:pt idx="38">
                  <c:v>226</c:v>
                </c:pt>
                <c:pt idx="39">
                  <c:v>208</c:v>
                </c:pt>
                <c:pt idx="40">
                  <c:v>200</c:v>
                </c:pt>
                <c:pt idx="41">
                  <c:v>187</c:v>
                </c:pt>
                <c:pt idx="42">
                  <c:v>392</c:v>
                </c:pt>
                <c:pt idx="43">
                  <c:v>373</c:v>
                </c:pt>
                <c:pt idx="44">
                  <c:v>452</c:v>
                </c:pt>
                <c:pt idx="45">
                  <c:v>440</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data'!$B$6:$B$62</c15:sqref>
                  </c15:fullRef>
                </c:ext>
              </c:extLst>
              <c:f>'Figure 1 data'!$B$17:$B$62</c:f>
              <c:numCache>
                <c:formatCode>d\-mmm\-yy</c:formatCode>
                <c:ptCount val="46"/>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numCache>
            </c:numRef>
          </c:cat>
          <c:val>
            <c:numRef>
              <c:extLst>
                <c:ext xmlns:c15="http://schemas.microsoft.com/office/drawing/2012/chart" uri="{02D57815-91ED-43cb-92C2-25804820EDAC}">
                  <c15:fullRef>
                    <c15:sqref>'Figure 1 data'!$C$6:$C$62</c15:sqref>
                  </c15:fullRef>
                </c:ext>
              </c:extLst>
              <c:f>'Figure 1 data'!$C$17:$C$62</c:f>
              <c:numCache>
                <c:formatCode>General</c:formatCode>
                <c:ptCount val="46"/>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data'!$A$7:$A$332</c:f>
              <c:numCache>
                <c:formatCode>m/d/yyyy</c:formatCode>
                <c:ptCount val="326"/>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numCache>
            </c:numRef>
          </c:cat>
          <c:val>
            <c:numRef>
              <c:f>'Figure 2 data'!$E$10:$E$332</c:f>
              <c:numCache>
                <c:formatCode>#,##0.00</c:formatCode>
                <c:ptCount val="323"/>
                <c:pt idx="0">
                  <c:v>0.7142857142857143</c:v>
                </c:pt>
                <c:pt idx="1">
                  <c:v>0.8571428571428571</c:v>
                </c:pt>
                <c:pt idx="2">
                  <c:v>1.5714285714285714</c:v>
                </c:pt>
                <c:pt idx="3">
                  <c:v>1.5714285714285714</c:v>
                </c:pt>
                <c:pt idx="4">
                  <c:v>1.5714285714285714</c:v>
                </c:pt>
                <c:pt idx="5">
                  <c:v>1.8571428571428572</c:v>
                </c:pt>
                <c:pt idx="6">
                  <c:v>1.8571428571428572</c:v>
                </c:pt>
                <c:pt idx="7">
                  <c:v>1.5714285714285714</c:v>
                </c:pt>
                <c:pt idx="8">
                  <c:v>3.5714285714285716</c:v>
                </c:pt>
                <c:pt idx="9">
                  <c:v>7.8571428571428568</c:v>
                </c:pt>
                <c:pt idx="10">
                  <c:v>8.8571428571428577</c:v>
                </c:pt>
                <c:pt idx="11">
                  <c:v>8.8571428571428577</c:v>
                </c:pt>
                <c:pt idx="12">
                  <c:v>14.714285714285714</c:v>
                </c:pt>
                <c:pt idx="13">
                  <c:v>21.571428571428573</c:v>
                </c:pt>
                <c:pt idx="14">
                  <c:v>28.428571428571427</c:v>
                </c:pt>
                <c:pt idx="15">
                  <c:v>35.285714285714285</c:v>
                </c:pt>
                <c:pt idx="16">
                  <c:v>40.428571428571431</c:v>
                </c:pt>
                <c:pt idx="17">
                  <c:v>39.714285714285715</c:v>
                </c:pt>
                <c:pt idx="18">
                  <c:v>40.285714285714285</c:v>
                </c:pt>
                <c:pt idx="19">
                  <c:v>51.571428571428569</c:v>
                </c:pt>
                <c:pt idx="20">
                  <c:v>61.142857142857146</c:v>
                </c:pt>
                <c:pt idx="21">
                  <c:v>71.857142857142861</c:v>
                </c:pt>
                <c:pt idx="22">
                  <c:v>77.428571428571431</c:v>
                </c:pt>
                <c:pt idx="23">
                  <c:v>79.428571428571431</c:v>
                </c:pt>
                <c:pt idx="24">
                  <c:v>86.285714285714292</c:v>
                </c:pt>
                <c:pt idx="25">
                  <c:v>87.142857142857139</c:v>
                </c:pt>
                <c:pt idx="26">
                  <c:v>80.714285714285708</c:v>
                </c:pt>
                <c:pt idx="27">
                  <c:v>84.571428571428569</c:v>
                </c:pt>
                <c:pt idx="28">
                  <c:v>88.142857142857139</c:v>
                </c:pt>
                <c:pt idx="29">
                  <c:v>91.857142857142861</c:v>
                </c:pt>
                <c:pt idx="30">
                  <c:v>95.428571428571431</c:v>
                </c:pt>
                <c:pt idx="31">
                  <c:v>91.857142857142861</c:v>
                </c:pt>
                <c:pt idx="32">
                  <c:v>92.857142857142861</c:v>
                </c:pt>
                <c:pt idx="33">
                  <c:v>99.571428571428569</c:v>
                </c:pt>
                <c:pt idx="34">
                  <c:v>101.85714285714286</c:v>
                </c:pt>
                <c:pt idx="35">
                  <c:v>98.142857142857139</c:v>
                </c:pt>
                <c:pt idx="36">
                  <c:v>96.571428571428569</c:v>
                </c:pt>
                <c:pt idx="37">
                  <c:v>92.857142857142861</c:v>
                </c:pt>
                <c:pt idx="38">
                  <c:v>95</c:v>
                </c:pt>
                <c:pt idx="39">
                  <c:v>94.571428571428569</c:v>
                </c:pt>
                <c:pt idx="40">
                  <c:v>92.285714285714292</c:v>
                </c:pt>
                <c:pt idx="41">
                  <c:v>88.571428571428569</c:v>
                </c:pt>
                <c:pt idx="42">
                  <c:v>87.142857142857139</c:v>
                </c:pt>
                <c:pt idx="43">
                  <c:v>81.142857142857139</c:v>
                </c:pt>
                <c:pt idx="44">
                  <c:v>80</c:v>
                </c:pt>
                <c:pt idx="45">
                  <c:v>76.285714285714292</c:v>
                </c:pt>
                <c:pt idx="46">
                  <c:v>75.285714285714292</c:v>
                </c:pt>
                <c:pt idx="47">
                  <c:v>69.142857142857139</c:v>
                </c:pt>
                <c:pt idx="48">
                  <c:v>67.428571428571431</c:v>
                </c:pt>
                <c:pt idx="49">
                  <c:v>63.428571428571431</c:v>
                </c:pt>
                <c:pt idx="50">
                  <c:v>63</c:v>
                </c:pt>
                <c:pt idx="51">
                  <c:v>59.142857142857146</c:v>
                </c:pt>
                <c:pt idx="52">
                  <c:v>59.571428571428569</c:v>
                </c:pt>
                <c:pt idx="53">
                  <c:v>59.285714285714285</c:v>
                </c:pt>
                <c:pt idx="54">
                  <c:v>60.428571428571431</c:v>
                </c:pt>
                <c:pt idx="55">
                  <c:v>55.857142857142854</c:v>
                </c:pt>
                <c:pt idx="56">
                  <c:v>50</c:v>
                </c:pt>
                <c:pt idx="57">
                  <c:v>47.714285714285715</c:v>
                </c:pt>
                <c:pt idx="58">
                  <c:v>49.285714285714285</c:v>
                </c:pt>
                <c:pt idx="59">
                  <c:v>48.285714285714285</c:v>
                </c:pt>
                <c:pt idx="60">
                  <c:v>48</c:v>
                </c:pt>
                <c:pt idx="61">
                  <c:v>44.142857142857146</c:v>
                </c:pt>
                <c:pt idx="62">
                  <c:v>40.714285714285715</c:v>
                </c:pt>
                <c:pt idx="63">
                  <c:v>41.285714285714285</c:v>
                </c:pt>
                <c:pt idx="64">
                  <c:v>37.285714285714285</c:v>
                </c:pt>
                <c:pt idx="65">
                  <c:v>32.714285714285715</c:v>
                </c:pt>
                <c:pt idx="66">
                  <c:v>32.857142857142854</c:v>
                </c:pt>
                <c:pt idx="67">
                  <c:v>32.857142857142854</c:v>
                </c:pt>
                <c:pt idx="68">
                  <c:v>29.428571428571427</c:v>
                </c:pt>
                <c:pt idx="69">
                  <c:v>22.857142857142858</c:v>
                </c:pt>
                <c:pt idx="70">
                  <c:v>19</c:v>
                </c:pt>
                <c:pt idx="71">
                  <c:v>18.571428571428573</c:v>
                </c:pt>
                <c:pt idx="72">
                  <c:v>19</c:v>
                </c:pt>
                <c:pt idx="73">
                  <c:v>18.857142857142858</c:v>
                </c:pt>
                <c:pt idx="74">
                  <c:v>18.714285714285715</c:v>
                </c:pt>
                <c:pt idx="75">
                  <c:v>18.571428571428573</c:v>
                </c:pt>
                <c:pt idx="76">
                  <c:v>18</c:v>
                </c:pt>
                <c:pt idx="77">
                  <c:v>17.714285714285715</c:v>
                </c:pt>
                <c:pt idx="78">
                  <c:v>16.857142857142858</c:v>
                </c:pt>
                <c:pt idx="79">
                  <c:v>14</c:v>
                </c:pt>
                <c:pt idx="80">
                  <c:v>12.857142857142858</c:v>
                </c:pt>
                <c:pt idx="81">
                  <c:v>12.714285714285714</c:v>
                </c:pt>
                <c:pt idx="82">
                  <c:v>11.857142857142858</c:v>
                </c:pt>
                <c:pt idx="83">
                  <c:v>12.285714285714286</c:v>
                </c:pt>
                <c:pt idx="84">
                  <c:v>11.428571428571429</c:v>
                </c:pt>
                <c:pt idx="85">
                  <c:v>9.5714285714285712</c:v>
                </c:pt>
                <c:pt idx="86">
                  <c:v>9.7142857142857135</c:v>
                </c:pt>
                <c:pt idx="87">
                  <c:v>9.8571428571428577</c:v>
                </c:pt>
                <c:pt idx="88">
                  <c:v>9.7142857142857135</c:v>
                </c:pt>
                <c:pt idx="89">
                  <c:v>8.7142857142857135</c:v>
                </c:pt>
                <c:pt idx="90">
                  <c:v>8.4285714285714288</c:v>
                </c:pt>
                <c:pt idx="91">
                  <c:v>7.5714285714285712</c:v>
                </c:pt>
                <c:pt idx="92">
                  <c:v>7.8571428571428568</c:v>
                </c:pt>
                <c:pt idx="93">
                  <c:v>7.4285714285714288</c:v>
                </c:pt>
                <c:pt idx="94">
                  <c:v>7</c:v>
                </c:pt>
                <c:pt idx="95">
                  <c:v>7</c:v>
                </c:pt>
                <c:pt idx="96">
                  <c:v>7</c:v>
                </c:pt>
                <c:pt idx="97">
                  <c:v>6.4285714285714288</c:v>
                </c:pt>
                <c:pt idx="98">
                  <c:v>6.7142857142857144</c:v>
                </c:pt>
                <c:pt idx="99">
                  <c:v>6.1428571428571432</c:v>
                </c:pt>
                <c:pt idx="100">
                  <c:v>5.1428571428571432</c:v>
                </c:pt>
                <c:pt idx="101">
                  <c:v>5.1428571428571432</c:v>
                </c:pt>
                <c:pt idx="102">
                  <c:v>5.1428571428571432</c:v>
                </c:pt>
                <c:pt idx="103">
                  <c:v>4.5714285714285712</c:v>
                </c:pt>
                <c:pt idx="104">
                  <c:v>3.5714285714285716</c:v>
                </c:pt>
                <c:pt idx="105">
                  <c:v>2.8571428571428572</c:v>
                </c:pt>
                <c:pt idx="106">
                  <c:v>2.8571428571428572</c:v>
                </c:pt>
                <c:pt idx="107">
                  <c:v>2.7142857142857144</c:v>
                </c:pt>
                <c:pt idx="108">
                  <c:v>2.7142857142857144</c:v>
                </c:pt>
                <c:pt idx="109">
                  <c:v>2.7142857142857144</c:v>
                </c:pt>
                <c:pt idx="110">
                  <c:v>2.7142857142857144</c:v>
                </c:pt>
                <c:pt idx="111">
                  <c:v>2.7142857142857144</c:v>
                </c:pt>
                <c:pt idx="112">
                  <c:v>2.1428571428571428</c:v>
                </c:pt>
                <c:pt idx="113">
                  <c:v>1.7142857142857142</c:v>
                </c:pt>
                <c:pt idx="114">
                  <c:v>1.8571428571428572</c:v>
                </c:pt>
                <c:pt idx="115">
                  <c:v>1.8571428571428572</c:v>
                </c:pt>
                <c:pt idx="116">
                  <c:v>1.8571428571428572</c:v>
                </c:pt>
                <c:pt idx="117">
                  <c:v>1.4285714285714286</c:v>
                </c:pt>
                <c:pt idx="118">
                  <c:v>0.7142857142857143</c:v>
                </c:pt>
                <c:pt idx="119">
                  <c:v>1.1428571428571428</c:v>
                </c:pt>
                <c:pt idx="120">
                  <c:v>1.1428571428571428</c:v>
                </c:pt>
                <c:pt idx="121">
                  <c:v>0.8571428571428571</c:v>
                </c:pt>
                <c:pt idx="122">
                  <c:v>0.8571428571428571</c:v>
                </c:pt>
                <c:pt idx="123">
                  <c:v>0.8571428571428571</c:v>
                </c:pt>
                <c:pt idx="124">
                  <c:v>0.8571428571428571</c:v>
                </c:pt>
                <c:pt idx="125">
                  <c:v>1.2857142857142858</c:v>
                </c:pt>
                <c:pt idx="126">
                  <c:v>1</c:v>
                </c:pt>
                <c:pt idx="127">
                  <c:v>1</c:v>
                </c:pt>
                <c:pt idx="128">
                  <c:v>1.1428571428571428</c:v>
                </c:pt>
                <c:pt idx="129">
                  <c:v>1.1428571428571428</c:v>
                </c:pt>
                <c:pt idx="130">
                  <c:v>1.1428571428571428</c:v>
                </c:pt>
                <c:pt idx="131">
                  <c:v>1</c:v>
                </c:pt>
                <c:pt idx="132">
                  <c:v>0.5714285714285714</c:v>
                </c:pt>
                <c:pt idx="133">
                  <c:v>0.5714285714285714</c:v>
                </c:pt>
                <c:pt idx="134">
                  <c:v>0.7142857142857143</c:v>
                </c:pt>
                <c:pt idx="135">
                  <c:v>0.8571428571428571</c:v>
                </c:pt>
                <c:pt idx="136">
                  <c:v>0.8571428571428571</c:v>
                </c:pt>
                <c:pt idx="137">
                  <c:v>0.8571428571428571</c:v>
                </c:pt>
                <c:pt idx="138">
                  <c:v>1</c:v>
                </c:pt>
                <c:pt idx="139">
                  <c:v>0.8571428571428571</c:v>
                </c:pt>
                <c:pt idx="140">
                  <c:v>0.8571428571428571</c:v>
                </c:pt>
                <c:pt idx="141">
                  <c:v>0.8571428571428571</c:v>
                </c:pt>
                <c:pt idx="142">
                  <c:v>0.7142857142857143</c:v>
                </c:pt>
                <c:pt idx="143">
                  <c:v>0.7142857142857143</c:v>
                </c:pt>
                <c:pt idx="144">
                  <c:v>0.7142857142857143</c:v>
                </c:pt>
                <c:pt idx="145">
                  <c:v>0.7142857142857143</c:v>
                </c:pt>
                <c:pt idx="146">
                  <c:v>0.8571428571428571</c:v>
                </c:pt>
                <c:pt idx="147">
                  <c:v>0.7142857142857143</c:v>
                </c:pt>
                <c:pt idx="148">
                  <c:v>0.5714285714285714</c:v>
                </c:pt>
                <c:pt idx="149">
                  <c:v>0.42857142857142855</c:v>
                </c:pt>
                <c:pt idx="150">
                  <c:v>0.42857142857142855</c:v>
                </c:pt>
                <c:pt idx="151">
                  <c:v>0.42857142857142855</c:v>
                </c:pt>
                <c:pt idx="152">
                  <c:v>0.5714285714285714</c:v>
                </c:pt>
                <c:pt idx="153">
                  <c:v>0.5714285714285714</c:v>
                </c:pt>
                <c:pt idx="154">
                  <c:v>0.7142857142857143</c:v>
                </c:pt>
                <c:pt idx="155">
                  <c:v>0.5714285714285714</c:v>
                </c:pt>
                <c:pt idx="156">
                  <c:v>0.7142857142857143</c:v>
                </c:pt>
                <c:pt idx="157">
                  <c:v>0.7142857142857143</c:v>
                </c:pt>
                <c:pt idx="158">
                  <c:v>0.7142857142857143</c:v>
                </c:pt>
                <c:pt idx="159">
                  <c:v>0.5714285714285714</c:v>
                </c:pt>
                <c:pt idx="160">
                  <c:v>0.7142857142857143</c:v>
                </c:pt>
                <c:pt idx="161">
                  <c:v>0.7142857142857143</c:v>
                </c:pt>
                <c:pt idx="162">
                  <c:v>0.8571428571428571</c:v>
                </c:pt>
                <c:pt idx="163">
                  <c:v>1</c:v>
                </c:pt>
                <c:pt idx="164">
                  <c:v>1</c:v>
                </c:pt>
                <c:pt idx="165">
                  <c:v>1</c:v>
                </c:pt>
                <c:pt idx="166">
                  <c:v>1</c:v>
                </c:pt>
                <c:pt idx="167">
                  <c:v>0.8571428571428571</c:v>
                </c:pt>
                <c:pt idx="168">
                  <c:v>0.7142857142857143</c:v>
                </c:pt>
                <c:pt idx="169">
                  <c:v>0.5714285714285714</c:v>
                </c:pt>
                <c:pt idx="170">
                  <c:v>0.2857142857142857</c:v>
                </c:pt>
                <c:pt idx="171">
                  <c:v>0.2857142857142857</c:v>
                </c:pt>
                <c:pt idx="172">
                  <c:v>0.2857142857142857</c:v>
                </c:pt>
                <c:pt idx="173">
                  <c:v>0.42857142857142855</c:v>
                </c:pt>
                <c:pt idx="174">
                  <c:v>0.42857142857142855</c:v>
                </c:pt>
                <c:pt idx="175">
                  <c:v>0.5714285714285714</c:v>
                </c:pt>
                <c:pt idx="176">
                  <c:v>0.7142857142857143</c:v>
                </c:pt>
                <c:pt idx="177">
                  <c:v>0.7142857142857143</c:v>
                </c:pt>
                <c:pt idx="178">
                  <c:v>0.7142857142857143</c:v>
                </c:pt>
                <c:pt idx="179">
                  <c:v>0.7142857142857143</c:v>
                </c:pt>
                <c:pt idx="180">
                  <c:v>0.8571428571428571</c:v>
                </c:pt>
                <c:pt idx="181">
                  <c:v>1</c:v>
                </c:pt>
                <c:pt idx="182">
                  <c:v>0.8571428571428571</c:v>
                </c:pt>
                <c:pt idx="183">
                  <c:v>1.1428571428571428</c:v>
                </c:pt>
                <c:pt idx="184">
                  <c:v>1.5714285714285714</c:v>
                </c:pt>
                <c:pt idx="185">
                  <c:v>1.5714285714285714</c:v>
                </c:pt>
                <c:pt idx="186">
                  <c:v>1.5714285714285714</c:v>
                </c:pt>
                <c:pt idx="187">
                  <c:v>1.2857142857142858</c:v>
                </c:pt>
                <c:pt idx="188">
                  <c:v>1.4285714285714286</c:v>
                </c:pt>
                <c:pt idx="189">
                  <c:v>1.8571428571428572</c:v>
                </c:pt>
                <c:pt idx="190">
                  <c:v>1.7142857142857142</c:v>
                </c:pt>
                <c:pt idx="191">
                  <c:v>1.2857142857142858</c:v>
                </c:pt>
                <c:pt idx="192">
                  <c:v>1.4285714285714286</c:v>
                </c:pt>
                <c:pt idx="193">
                  <c:v>1.4285714285714286</c:v>
                </c:pt>
                <c:pt idx="194">
                  <c:v>1.7142857142857142</c:v>
                </c:pt>
                <c:pt idx="195">
                  <c:v>2</c:v>
                </c:pt>
                <c:pt idx="196">
                  <c:v>2.1428571428571428</c:v>
                </c:pt>
                <c:pt idx="197">
                  <c:v>2.4285714285714284</c:v>
                </c:pt>
                <c:pt idx="198">
                  <c:v>3</c:v>
                </c:pt>
                <c:pt idx="199">
                  <c:v>2.8571428571428572</c:v>
                </c:pt>
                <c:pt idx="200">
                  <c:v>2.8571428571428572</c:v>
                </c:pt>
                <c:pt idx="201">
                  <c:v>2.7142857142857144</c:v>
                </c:pt>
                <c:pt idx="202">
                  <c:v>2.2857142857142856</c:v>
                </c:pt>
                <c:pt idx="203">
                  <c:v>2.8571428571428572</c:v>
                </c:pt>
                <c:pt idx="204">
                  <c:v>3.2857142857142856</c:v>
                </c:pt>
                <c:pt idx="205">
                  <c:v>3.5714285714285716</c:v>
                </c:pt>
                <c:pt idx="206">
                  <c:v>3.5714285714285716</c:v>
                </c:pt>
                <c:pt idx="207">
                  <c:v>3.5714285714285716</c:v>
                </c:pt>
                <c:pt idx="208">
                  <c:v>4.4285714285714288</c:v>
                </c:pt>
                <c:pt idx="209">
                  <c:v>7</c:v>
                </c:pt>
                <c:pt idx="210">
                  <c:v>8</c:v>
                </c:pt>
                <c:pt idx="211">
                  <c:v>9.2857142857142865</c:v>
                </c:pt>
                <c:pt idx="212">
                  <c:v>10.714285714285714</c:v>
                </c:pt>
                <c:pt idx="213">
                  <c:v>10.714285714285714</c:v>
                </c:pt>
                <c:pt idx="214">
                  <c:v>10.857142857142858</c:v>
                </c:pt>
                <c:pt idx="215">
                  <c:v>12.142857142857142</c:v>
                </c:pt>
                <c:pt idx="216">
                  <c:v>13.428571428571429</c:v>
                </c:pt>
                <c:pt idx="217">
                  <c:v>13.857142857142858</c:v>
                </c:pt>
                <c:pt idx="218">
                  <c:v>15.285714285714286</c:v>
                </c:pt>
                <c:pt idx="219">
                  <c:v>14.857142857142858</c:v>
                </c:pt>
                <c:pt idx="220">
                  <c:v>15.142857142857142</c:v>
                </c:pt>
                <c:pt idx="221">
                  <c:v>15.142857142857142</c:v>
                </c:pt>
                <c:pt idx="222">
                  <c:v>16.714285714285715</c:v>
                </c:pt>
                <c:pt idx="223">
                  <c:v>17</c:v>
                </c:pt>
                <c:pt idx="224">
                  <c:v>20.714285714285715</c:v>
                </c:pt>
                <c:pt idx="225">
                  <c:v>21.714285714285715</c:v>
                </c:pt>
                <c:pt idx="226">
                  <c:v>23.857142857142858</c:v>
                </c:pt>
                <c:pt idx="227">
                  <c:v>24.142857142857142</c:v>
                </c:pt>
                <c:pt idx="228">
                  <c:v>24</c:v>
                </c:pt>
                <c:pt idx="229">
                  <c:v>24.857142857142858</c:v>
                </c:pt>
                <c:pt idx="230">
                  <c:v>27.285714285714285</c:v>
                </c:pt>
                <c:pt idx="231">
                  <c:v>27.428571428571427</c:v>
                </c:pt>
                <c:pt idx="232">
                  <c:v>28.142857142857142</c:v>
                </c:pt>
                <c:pt idx="233">
                  <c:v>29.571428571428573</c:v>
                </c:pt>
                <c:pt idx="234">
                  <c:v>29.428571428571427</c:v>
                </c:pt>
                <c:pt idx="235">
                  <c:v>29.571428571428573</c:v>
                </c:pt>
                <c:pt idx="236">
                  <c:v>30.571428571428573</c:v>
                </c:pt>
                <c:pt idx="237">
                  <c:v>34.142857142857146</c:v>
                </c:pt>
                <c:pt idx="238">
                  <c:v>35</c:v>
                </c:pt>
                <c:pt idx="239">
                  <c:v>38.285714285714285</c:v>
                </c:pt>
                <c:pt idx="240">
                  <c:v>39</c:v>
                </c:pt>
                <c:pt idx="241">
                  <c:v>39.142857142857146</c:v>
                </c:pt>
                <c:pt idx="242">
                  <c:v>39.857142857142854</c:v>
                </c:pt>
                <c:pt idx="243">
                  <c:v>40.285714285714285</c:v>
                </c:pt>
                <c:pt idx="244">
                  <c:v>37.571428571428569</c:v>
                </c:pt>
                <c:pt idx="245">
                  <c:v>38.857142857142854</c:v>
                </c:pt>
                <c:pt idx="246">
                  <c:v>36</c:v>
                </c:pt>
                <c:pt idx="247">
                  <c:v>35.571428571428569</c:v>
                </c:pt>
                <c:pt idx="248">
                  <c:v>36</c:v>
                </c:pt>
                <c:pt idx="249">
                  <c:v>35.142857142857146</c:v>
                </c:pt>
                <c:pt idx="250">
                  <c:v>35.428571428571431</c:v>
                </c:pt>
                <c:pt idx="251">
                  <c:v>34.714285714285715</c:v>
                </c:pt>
                <c:pt idx="252">
                  <c:v>34.571428571428569</c:v>
                </c:pt>
                <c:pt idx="253">
                  <c:v>34.714285714285715</c:v>
                </c:pt>
                <c:pt idx="254">
                  <c:v>36.142857142857146</c:v>
                </c:pt>
                <c:pt idx="255">
                  <c:v>35.571428571428569</c:v>
                </c:pt>
                <c:pt idx="256">
                  <c:v>36</c:v>
                </c:pt>
                <c:pt idx="257">
                  <c:v>35.142857142857146</c:v>
                </c:pt>
                <c:pt idx="258">
                  <c:v>35.571428571428569</c:v>
                </c:pt>
                <c:pt idx="259">
                  <c:v>35.714285714285715</c:v>
                </c:pt>
                <c:pt idx="260">
                  <c:v>37.142857142857146</c:v>
                </c:pt>
                <c:pt idx="261">
                  <c:v>33.285714285714285</c:v>
                </c:pt>
                <c:pt idx="262">
                  <c:v>33.571428571428569</c:v>
                </c:pt>
                <c:pt idx="263">
                  <c:v>33.142857142857146</c:v>
                </c:pt>
                <c:pt idx="264">
                  <c:v>33.142857142857146</c:v>
                </c:pt>
                <c:pt idx="265">
                  <c:v>32</c:v>
                </c:pt>
                <c:pt idx="266">
                  <c:v>31.571428571428573</c:v>
                </c:pt>
                <c:pt idx="267">
                  <c:v>29.857142857142858</c:v>
                </c:pt>
                <c:pt idx="268">
                  <c:v>32.571428571428569</c:v>
                </c:pt>
                <c:pt idx="269">
                  <c:v>32.142857142857146</c:v>
                </c:pt>
                <c:pt idx="270">
                  <c:v>32.285714285714285</c:v>
                </c:pt>
                <c:pt idx="271">
                  <c:v>31.571428571428573</c:v>
                </c:pt>
                <c:pt idx="272">
                  <c:v>32.428571428571431</c:v>
                </c:pt>
                <c:pt idx="273">
                  <c:v>29.285714285714285</c:v>
                </c:pt>
                <c:pt idx="274">
                  <c:v>28.714285714285715</c:v>
                </c:pt>
                <c:pt idx="275">
                  <c:v>29.714285714285715</c:v>
                </c:pt>
                <c:pt idx="276">
                  <c:v>29.714285714285715</c:v>
                </c:pt>
                <c:pt idx="277">
                  <c:v>29.714285714285715</c:v>
                </c:pt>
                <c:pt idx="278">
                  <c:v>31.571428571428573</c:v>
                </c:pt>
                <c:pt idx="279">
                  <c:v>32.428571428571431</c:v>
                </c:pt>
                <c:pt idx="280">
                  <c:v>34.714285714285715</c:v>
                </c:pt>
                <c:pt idx="281">
                  <c:v>35.857142857142854</c:v>
                </c:pt>
                <c:pt idx="282">
                  <c:v>28.857142857142858</c:v>
                </c:pt>
                <c:pt idx="283">
                  <c:v>28.714285714285715</c:v>
                </c:pt>
                <c:pt idx="284">
                  <c:v>28.571428571428573</c:v>
                </c:pt>
                <c:pt idx="285">
                  <c:v>22.714285714285715</c:v>
                </c:pt>
                <c:pt idx="286">
                  <c:v>22.142857142857142</c:v>
                </c:pt>
                <c:pt idx="287">
                  <c:v>26.428571428571427</c:v>
                </c:pt>
                <c:pt idx="288">
                  <c:v>26.714285714285715</c:v>
                </c:pt>
                <c:pt idx="289">
                  <c:v>26.714285714285715</c:v>
                </c:pt>
                <c:pt idx="290">
                  <c:v>26.714285714285715</c:v>
                </c:pt>
                <c:pt idx="291">
                  <c:v>26.714285714285715</c:v>
                </c:pt>
                <c:pt idx="292">
                  <c:v>27.714285714285715</c:v>
                </c:pt>
                <c:pt idx="293">
                  <c:v>33.428571428571431</c:v>
                </c:pt>
                <c:pt idx="294">
                  <c:v>33.571428571428569</c:v>
                </c:pt>
                <c:pt idx="295">
                  <c:v>41.571428571428569</c:v>
                </c:pt>
                <c:pt idx="296">
                  <c:v>55.571428571428569</c:v>
                </c:pt>
                <c:pt idx="297">
                  <c:v>55.714285714285715</c:v>
                </c:pt>
                <c:pt idx="298">
                  <c:v>56</c:v>
                </c:pt>
                <c:pt idx="299">
                  <c:v>62.428571428571431</c:v>
                </c:pt>
                <c:pt idx="300">
                  <c:v>60.857142857142854</c:v>
                </c:pt>
                <c:pt idx="301">
                  <c:v>59.428571428571431</c:v>
                </c:pt>
                <c:pt idx="302">
                  <c:v>55.285714285714285</c:v>
                </c:pt>
                <c:pt idx="303">
                  <c:v>53.571428571428569</c:v>
                </c:pt>
                <c:pt idx="304">
                  <c:v>53.428571428571431</c:v>
                </c:pt>
                <c:pt idx="305">
                  <c:v>53.285714285714285</c:v>
                </c:pt>
                <c:pt idx="306">
                  <c:v>56.714285714285715</c:v>
                </c:pt>
                <c:pt idx="307">
                  <c:v>59.428571428571431</c:v>
                </c:pt>
                <c:pt idx="308">
                  <c:v>63.714285714285715</c:v>
                </c:pt>
                <c:pt idx="309">
                  <c:v>64.142857142857139</c:v>
                </c:pt>
                <c:pt idx="310">
                  <c:v>63.857142857142854</c:v>
                </c:pt>
                <c:pt idx="311">
                  <c:v>64.142857142857139</c:v>
                </c:pt>
                <c:pt idx="312">
                  <c:v>64.571428571428569</c:v>
                </c:pt>
                <c:pt idx="313">
                  <c:v>67.571428571428569</c:v>
                </c:pt>
                <c:pt idx="314">
                  <c:v>67.428571428571431</c:v>
                </c:pt>
                <c:pt idx="315">
                  <c:v>65.285714285714292</c:v>
                </c:pt>
                <c:pt idx="316">
                  <c:v>65.857142857142861</c:v>
                </c:pt>
                <c:pt idx="317">
                  <c:v>62.571428571428569</c:v>
                </c:pt>
                <c:pt idx="318">
                  <c:v>62.714285714285715</c:v>
                </c:pt>
                <c:pt idx="319">
                  <c:v>62.857142857142854</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data'!$A$7:$A$332</c:f>
              <c:numCache>
                <c:formatCode>m/d/yyyy</c:formatCode>
                <c:ptCount val="326"/>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numCache>
            </c:numRef>
          </c:cat>
          <c:val>
            <c:numRef>
              <c:f>'Figure 2 data'!$D$7:$D$332</c:f>
              <c:numCache>
                <c:formatCode>#,##0</c:formatCode>
                <c:ptCount val="326"/>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34.571428571428569</c:v>
                </c:pt>
                <c:pt idx="17" formatCode="#,##0.00">
                  <c:v>40.714285714285715</c:v>
                </c:pt>
                <c:pt idx="18" formatCode="#,##0.00">
                  <c:v>46</c:v>
                </c:pt>
                <c:pt idx="19" formatCode="#,##0.00">
                  <c:v>53.428571428571431</c:v>
                </c:pt>
                <c:pt idx="20" formatCode="#,##0.00">
                  <c:v>56.142857142857146</c:v>
                </c:pt>
                <c:pt idx="21" formatCode="#,##0.00">
                  <c:v>64.571428571428569</c:v>
                </c:pt>
                <c:pt idx="22" formatCode="#,##0.00">
                  <c:v>70.285714285714292</c:v>
                </c:pt>
                <c:pt idx="23" formatCode="#,##0.00">
                  <c:v>74</c:v>
                </c:pt>
                <c:pt idx="24" formatCode="#,##0.00">
                  <c:v>77.857142857142861</c:v>
                </c:pt>
                <c:pt idx="25" formatCode="#,##0.00">
                  <c:v>84.571428571428569</c:v>
                </c:pt>
                <c:pt idx="26" formatCode="#,##0.00">
                  <c:v>88</c:v>
                </c:pt>
                <c:pt idx="27" formatCode="#,##0.00">
                  <c:v>93.571428571428569</c:v>
                </c:pt>
                <c:pt idx="28" formatCode="#,##0.00">
                  <c:v>91.857142857142861</c:v>
                </c:pt>
                <c:pt idx="29" formatCode="#,##0.00">
                  <c:v>90.142857142857139</c:v>
                </c:pt>
                <c:pt idx="30" formatCode="#,##0.00">
                  <c:v>92.428571428571431</c:v>
                </c:pt>
                <c:pt idx="31" formatCode="#,##0.00">
                  <c:v>92.714285714285708</c:v>
                </c:pt>
                <c:pt idx="32" formatCode="#,##0.00">
                  <c:v>91.714285714285708</c:v>
                </c:pt>
                <c:pt idx="33" formatCode="#,##0.00">
                  <c:v>89.714285714285708</c:v>
                </c:pt>
                <c:pt idx="34" formatCode="#,##0.00">
                  <c:v>89.714285714285708</c:v>
                </c:pt>
                <c:pt idx="35" formatCode="#,##0.00">
                  <c:v>92</c:v>
                </c:pt>
                <c:pt idx="36" formatCode="#,##0.00">
                  <c:v>95.714285714285708</c:v>
                </c:pt>
                <c:pt idx="37" formatCode="#,##0.00">
                  <c:v>95.142857142857139</c:v>
                </c:pt>
                <c:pt idx="38" formatCode="#,##0.00">
                  <c:v>94.285714285714292</c:v>
                </c:pt>
                <c:pt idx="39" formatCode="#,##0.00">
                  <c:v>90.142857142857139</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67</c:v>
                </c:pt>
                <c:pt idx="50" formatCode="#,##0.00">
                  <c:v>63.714285714285715</c:v>
                </c:pt>
                <c:pt idx="51" formatCode="#,##0.00">
                  <c:v>64.857142857142861</c:v>
                </c:pt>
                <c:pt idx="52" formatCode="#,##0.00">
                  <c:v>63.428571428571431</c:v>
                </c:pt>
                <c:pt idx="53" formatCode="#,##0.00">
                  <c:v>62.428571428571431</c:v>
                </c:pt>
                <c:pt idx="54" formatCode="#,##0.00">
                  <c:v>61.142857142857146</c:v>
                </c:pt>
                <c:pt idx="55" formatCode="#,##0.00">
                  <c:v>59.714285714285715</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35.428571428571431</c:v>
                </c:pt>
                <c:pt idx="67" formatCode="#,##0.00">
                  <c:v>33.142857142857146</c:v>
                </c:pt>
                <c:pt idx="68" formatCode="#,##0.00">
                  <c:v>31</c:v>
                </c:pt>
                <c:pt idx="69" formatCode="#,##0.00">
                  <c:v>27.857142857142858</c:v>
                </c:pt>
                <c:pt idx="70" formatCode="#,##0.00">
                  <c:v>25</c:v>
                </c:pt>
                <c:pt idx="71" formatCode="#,##0.00">
                  <c:v>23.285714285714285</c:v>
                </c:pt>
                <c:pt idx="72" formatCode="#,##0.00">
                  <c:v>21.857142857142858</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10.857142857142858</c:v>
                </c:pt>
                <c:pt idx="83" formatCode="#,##0.00">
                  <c:v>10.285714285714286</c:v>
                </c:pt>
                <c:pt idx="84" formatCode="#,##0.00">
                  <c:v>10.142857142857142</c:v>
                </c:pt>
                <c:pt idx="85" formatCode="#,##0.00">
                  <c:v>10.571428571428571</c:v>
                </c:pt>
                <c:pt idx="86" formatCode="#,##0.00">
                  <c:v>9.2857142857142865</c:v>
                </c:pt>
                <c:pt idx="87" formatCode="#,##0.00">
                  <c:v>9.2857142857142865</c:v>
                </c:pt>
                <c:pt idx="88" formatCode="#,##0.00">
                  <c:v>9.1428571428571423</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8.7142857142857135</c:v>
                </c:pt>
                <c:pt idx="211" formatCode="#,##0.00">
                  <c:v>10.142857142857142</c:v>
                </c:pt>
                <c:pt idx="212" formatCode="#,##0.00">
                  <c:v>11.142857142857142</c:v>
                </c:pt>
                <c:pt idx="213" formatCode="#,##0.00">
                  <c:v>10.571428571428571</c:v>
                </c:pt>
                <c:pt idx="214" formatCode="#,##0.00">
                  <c:v>11.285714285714286</c:v>
                </c:pt>
                <c:pt idx="215" formatCode="#,##0.00">
                  <c:v>13.714285714285714</c:v>
                </c:pt>
                <c:pt idx="216" formatCode="#,##0.00">
                  <c:v>13</c:v>
                </c:pt>
                <c:pt idx="217" formatCode="#,##0.00">
                  <c:v>14.428571428571429</c:v>
                </c:pt>
                <c:pt idx="218" formatCode="#,##0.00">
                  <c:v>15.428571428571429</c:v>
                </c:pt>
                <c:pt idx="219" formatCode="#,##0.00">
                  <c:v>16.142857142857142</c:v>
                </c:pt>
                <c:pt idx="220" formatCode="#,##0.00">
                  <c:v>17.428571428571427</c:v>
                </c:pt>
                <c:pt idx="221" formatCode="#,##0.00">
                  <c:v>18</c:v>
                </c:pt>
                <c:pt idx="222" formatCode="#,##0.00">
                  <c:v>17.285714285714285</c:v>
                </c:pt>
                <c:pt idx="223" formatCode="#,##0.00">
                  <c:v>19</c:v>
                </c:pt>
                <c:pt idx="224" formatCode="#,##0.00">
                  <c:v>19</c:v>
                </c:pt>
                <c:pt idx="225" formatCode="#,##0.00">
                  <c:v>21</c:v>
                </c:pt>
                <c:pt idx="226" formatCode="#,##0.00">
                  <c:v>21.285714285714285</c:v>
                </c:pt>
                <c:pt idx="227" formatCode="#,##0.00">
                  <c:v>23.285714285714285</c:v>
                </c:pt>
                <c:pt idx="228" formatCode="#,##0.00">
                  <c:v>24.571428571428573</c:v>
                </c:pt>
                <c:pt idx="229" formatCode="#,##0.00">
                  <c:v>27</c:v>
                </c:pt>
                <c:pt idx="230" formatCode="#,##0.00">
                  <c:v>27.857142857142858</c:v>
                </c:pt>
                <c:pt idx="231" formatCode="#,##0.00">
                  <c:v>30.285714285714285</c:v>
                </c:pt>
                <c:pt idx="232" formatCode="#,##0.00">
                  <c:v>29.714285714285715</c:v>
                </c:pt>
                <c:pt idx="233" formatCode="#,##0.00">
                  <c:v>31.428571428571427</c:v>
                </c:pt>
                <c:pt idx="234" formatCode="#,##0.00">
                  <c:v>30.428571428571427</c:v>
                </c:pt>
                <c:pt idx="235" formatCode="#,##0.00">
                  <c:v>32.571428571428569</c:v>
                </c:pt>
                <c:pt idx="236" formatCode="#,##0.00">
                  <c:v>31.714285714285715</c:v>
                </c:pt>
                <c:pt idx="237" formatCode="#,##0.00">
                  <c:v>33.285714285714285</c:v>
                </c:pt>
                <c:pt idx="238" formatCode="#,##0.00">
                  <c:v>33.571428571428569</c:v>
                </c:pt>
                <c:pt idx="239" formatCode="#,##0.00">
                  <c:v>35.714285714285715</c:v>
                </c:pt>
                <c:pt idx="240" formatCode="#,##0.00">
                  <c:v>36.857142857142854</c:v>
                </c:pt>
                <c:pt idx="241" formatCode="#,##0.00">
                  <c:v>39.142857142857146</c:v>
                </c:pt>
                <c:pt idx="242" formatCode="#,##0.00">
                  <c:v>37.571428571428569</c:v>
                </c:pt>
                <c:pt idx="243" formatCode="#,##0.00">
                  <c:v>39.142857142857146</c:v>
                </c:pt>
                <c:pt idx="244" formatCode="#,##0.00">
                  <c:v>40.285714285714285</c:v>
                </c:pt>
                <c:pt idx="245" formatCode="#,##0.00">
                  <c:v>39.714285714285715</c:v>
                </c:pt>
                <c:pt idx="246" formatCode="#,##0.00">
                  <c:v>38.428571428571431</c:v>
                </c:pt>
                <c:pt idx="247" formatCode="#,##0.00">
                  <c:v>38</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32.428571428571431</c:v>
                </c:pt>
                <c:pt idx="263" formatCode="#,##0.00">
                  <c:v>34</c:v>
                </c:pt>
                <c:pt idx="264" formatCode="#,##0.00">
                  <c:v>34.428571428571431</c:v>
                </c:pt>
                <c:pt idx="265" formatCode="#,##0.00">
                  <c:v>31.285714285714285</c:v>
                </c:pt>
                <c:pt idx="266" formatCode="#,##0.00">
                  <c:v>31</c:v>
                </c:pt>
                <c:pt idx="267" formatCode="#,##0.00">
                  <c:v>29.857142857142858</c:v>
                </c:pt>
                <c:pt idx="268" formatCode="#,##0.00">
                  <c:v>30.571428571428573</c:v>
                </c:pt>
                <c:pt idx="269" formatCode="#,##0.00">
                  <c:v>30.857142857142858</c:v>
                </c:pt>
                <c:pt idx="270" formatCode="#,##0.00">
                  <c:v>29.714285714285715</c:v>
                </c:pt>
                <c:pt idx="271" formatCode="#,##0.00">
                  <c:v>28.285714285714285</c:v>
                </c:pt>
                <c:pt idx="272" formatCode="#,##0.00">
                  <c:v>29</c:v>
                </c:pt>
                <c:pt idx="273" formatCode="#,##0.00">
                  <c:v>28.571428571428573</c:v>
                </c:pt>
                <c:pt idx="274" formatCode="#,##0.00">
                  <c:v>29.142857142857142</c:v>
                </c:pt>
                <c:pt idx="275" formatCode="#,##0.00">
                  <c:v>29.857142857142858</c:v>
                </c:pt>
                <c:pt idx="276" formatCode="#,##0.00">
                  <c:v>30.714285714285715</c:v>
                </c:pt>
                <c:pt idx="277" formatCode="#,##0.00">
                  <c:v>31.714285714285715</c:v>
                </c:pt>
                <c:pt idx="278" formatCode="#,##0.00">
                  <c:v>32</c:v>
                </c:pt>
                <c:pt idx="279" formatCode="#,##0.00">
                  <c:v>32.714285714285715</c:v>
                </c:pt>
                <c:pt idx="280" formatCode="#,##0.00">
                  <c:v>33.571428571428569</c:v>
                </c:pt>
                <c:pt idx="281" formatCode="#,##0.00">
                  <c:v>32.571428571428569</c:v>
                </c:pt>
                <c:pt idx="282" formatCode="#,##0.00">
                  <c:v>31.571428571428573</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38.285714285714285</c:v>
                </c:pt>
                <c:pt idx="294" formatCode="#,##0.00">
                  <c:v>39.285714285714285</c:v>
                </c:pt>
                <c:pt idx="295" formatCode="#,##0.00">
                  <c:v>40.428571428571431</c:v>
                </c:pt>
                <c:pt idx="296" formatCode="#,##0.00">
                  <c:v>42.142857142857146</c:v>
                </c:pt>
                <c:pt idx="297" formatCode="#,##0.00">
                  <c:v>44.857142857142854</c:v>
                </c:pt>
                <c:pt idx="298" formatCode="#,##0.00">
                  <c:v>45.714285714285715</c:v>
                </c:pt>
                <c:pt idx="299" formatCode="#,##0.00">
                  <c:v>47.571428571428569</c:v>
                </c:pt>
                <c:pt idx="300" formatCode="#,##0.00">
                  <c:v>46.142857142857146</c:v>
                </c:pt>
                <c:pt idx="301" formatCode="#,##0.00">
                  <c:v>48.285714285714285</c:v>
                </c:pt>
                <c:pt idx="302" formatCode="#,##0.00">
                  <c:v>50.285714285714285</c:v>
                </c:pt>
                <c:pt idx="303" formatCode="#,##0.00">
                  <c:v>52</c:v>
                </c:pt>
                <c:pt idx="304" formatCode="#,##0.00">
                  <c:v>51.714285714285715</c:v>
                </c:pt>
                <c:pt idx="305" formatCode="#,##0.00">
                  <c:v>53.714285714285715</c:v>
                </c:pt>
                <c:pt idx="306" formatCode="#,##0.00">
                  <c:v>55.714285714285715</c:v>
                </c:pt>
                <c:pt idx="307" formatCode="#,##0.00">
                  <c:v>61.285714285714285</c:v>
                </c:pt>
                <c:pt idx="308" formatCode="#,##0.00">
                  <c:v>59.285714285714285</c:v>
                </c:pt>
                <c:pt idx="309" formatCode="#,##0.00">
                  <c:v>61.857142857142854</c:v>
                </c:pt>
                <c:pt idx="310" formatCode="#,##0.00">
                  <c:v>64.714285714285708</c:v>
                </c:pt>
                <c:pt idx="311" formatCode="#,##0.00">
                  <c:v>66.714285714285708</c:v>
                </c:pt>
                <c:pt idx="312" formatCode="#,##0.00">
                  <c:v>67.285714285714292</c:v>
                </c:pt>
                <c:pt idx="313" formatCode="#,##0.00">
                  <c:v>68.428571428571431</c:v>
                </c:pt>
                <c:pt idx="314" formatCode="#,##0.00">
                  <c:v>65</c:v>
                </c:pt>
                <c:pt idx="315" formatCode="#,##0.00">
                  <c:v>67.714285714285708</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9554" cy="607785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297051" cy="60732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2"/>
  <sheetViews>
    <sheetView tabSelected="1" workbookViewId="0">
      <selection sqref="A1:B1"/>
    </sheetView>
  </sheetViews>
  <sheetFormatPr defaultColWidth="9.140625" defaultRowHeight="14.25" x14ac:dyDescent="0.2"/>
  <cols>
    <col min="1" max="1" width="21" style="2" customWidth="1"/>
    <col min="2" max="2" width="47.5703125" style="2" customWidth="1"/>
    <col min="3" max="16384" width="9.140625" style="2"/>
  </cols>
  <sheetData>
    <row r="1" spans="1:14" ht="18" customHeight="1" x14ac:dyDescent="0.25">
      <c r="A1" s="284" t="str">
        <f>CONCATENATE("Deaths involving coronavirus (COVID-19) in Scotland - Week ", A20)</f>
        <v>Deaths involving coronavirus (COVID-19) in Scotland - Week 4</v>
      </c>
      <c r="B1" s="284"/>
      <c r="C1" s="242"/>
      <c r="D1" s="144"/>
      <c r="E1" s="144"/>
      <c r="F1" s="144"/>
      <c r="G1" s="144"/>
      <c r="H1" s="144"/>
      <c r="I1" s="144"/>
      <c r="J1" s="144"/>
      <c r="K1" s="5"/>
    </row>
    <row r="2" spans="1:14" ht="15" customHeight="1" x14ac:dyDescent="0.2"/>
    <row r="3" spans="1:14" ht="13.5" customHeight="1" x14ac:dyDescent="0.2">
      <c r="A3" s="1" t="s">
        <v>7</v>
      </c>
    </row>
    <row r="4" spans="1:14" ht="13.5" customHeight="1" x14ac:dyDescent="0.2">
      <c r="A4" s="3"/>
    </row>
    <row r="5" spans="1:14" ht="13.5" customHeight="1" x14ac:dyDescent="0.2">
      <c r="A5" s="150" t="s">
        <v>243</v>
      </c>
      <c r="B5" s="282" t="s">
        <v>238</v>
      </c>
      <c r="C5" s="282"/>
      <c r="D5" s="282"/>
      <c r="E5" s="282"/>
      <c r="F5" s="282"/>
      <c r="G5" s="282"/>
      <c r="H5" s="282"/>
      <c r="I5" s="282"/>
      <c r="J5" s="282"/>
    </row>
    <row r="6" spans="1:14" ht="13.5" customHeight="1" x14ac:dyDescent="0.2">
      <c r="A6" s="150" t="s">
        <v>244</v>
      </c>
      <c r="B6" s="282" t="s">
        <v>241</v>
      </c>
      <c r="C6" s="282"/>
      <c r="D6" s="282"/>
      <c r="E6" s="282"/>
      <c r="F6" s="282"/>
      <c r="G6" s="282"/>
      <c r="H6" s="282"/>
      <c r="I6" s="282"/>
      <c r="J6" s="282"/>
    </row>
    <row r="7" spans="1:14" ht="13.5" customHeight="1" x14ac:dyDescent="0.2">
      <c r="A7" s="150" t="s">
        <v>245</v>
      </c>
      <c r="B7" s="282" t="s">
        <v>239</v>
      </c>
      <c r="C7" s="282"/>
      <c r="D7" s="282"/>
      <c r="E7" s="131"/>
      <c r="F7" s="131"/>
      <c r="G7" s="131"/>
      <c r="H7" s="131"/>
      <c r="I7" s="4"/>
      <c r="J7" s="4"/>
    </row>
    <row r="8" spans="1:14" ht="13.5" customHeight="1" x14ac:dyDescent="0.2">
      <c r="A8" s="150" t="s">
        <v>246</v>
      </c>
      <c r="B8" s="282" t="s">
        <v>242</v>
      </c>
      <c r="C8" s="282"/>
      <c r="D8" s="282"/>
      <c r="E8" s="131"/>
      <c r="F8" s="131"/>
      <c r="G8" s="131"/>
      <c r="H8" s="131"/>
      <c r="I8" s="4"/>
      <c r="J8" s="4"/>
    </row>
    <row r="9" spans="1:14" ht="13.5" customHeight="1" x14ac:dyDescent="0.2">
      <c r="A9" s="150" t="s">
        <v>247</v>
      </c>
      <c r="B9" s="283" t="s">
        <v>240</v>
      </c>
      <c r="C9" s="283"/>
      <c r="D9" s="283"/>
      <c r="E9" s="143"/>
      <c r="F9" s="143"/>
      <c r="G9" s="143"/>
      <c r="H9" s="143"/>
      <c r="I9" s="4"/>
      <c r="J9" s="4"/>
    </row>
    <row r="10" spans="1:14" ht="13.5" customHeight="1" x14ac:dyDescent="0.2">
      <c r="A10" s="150" t="s">
        <v>248</v>
      </c>
      <c r="B10" s="283" t="s">
        <v>109</v>
      </c>
      <c r="C10" s="283"/>
      <c r="D10" s="283"/>
      <c r="E10" s="143"/>
      <c r="F10" s="143"/>
      <c r="G10" s="143"/>
      <c r="H10" s="143"/>
      <c r="I10" s="4"/>
      <c r="J10" s="4"/>
    </row>
    <row r="11" spans="1:14" ht="13.5" customHeight="1" x14ac:dyDescent="0.2">
      <c r="A11" s="101" t="s">
        <v>110</v>
      </c>
      <c r="B11" s="131" t="s">
        <v>173</v>
      </c>
      <c r="C11" s="131"/>
      <c r="D11" s="131"/>
      <c r="E11" s="131"/>
      <c r="F11" s="131"/>
      <c r="G11" s="131"/>
      <c r="H11" s="131"/>
      <c r="I11" s="131"/>
      <c r="J11" s="131"/>
      <c r="K11" s="131"/>
      <c r="L11" s="131"/>
      <c r="M11" s="7"/>
      <c r="N11" s="7"/>
    </row>
    <row r="12" spans="1:14" ht="13.5" customHeight="1" x14ac:dyDescent="0.2">
      <c r="A12" s="255" t="s">
        <v>269</v>
      </c>
      <c r="B12" s="282" t="s">
        <v>270</v>
      </c>
      <c r="C12" s="282"/>
      <c r="D12" s="282"/>
      <c r="E12" s="131"/>
      <c r="F12" s="131"/>
      <c r="G12" s="131"/>
      <c r="H12" s="131"/>
      <c r="I12" s="131"/>
      <c r="J12" s="131"/>
      <c r="K12" s="131"/>
      <c r="L12" s="131"/>
      <c r="M12" s="143"/>
      <c r="N12" s="143"/>
    </row>
    <row r="13" spans="1:14" ht="13.5" customHeight="1" x14ac:dyDescent="0.2">
      <c r="A13" s="3"/>
      <c r="B13" s="4"/>
      <c r="C13" s="4"/>
      <c r="D13" s="4"/>
      <c r="E13" s="4"/>
      <c r="F13" s="4"/>
      <c r="G13" s="4"/>
      <c r="H13" s="4"/>
      <c r="I13" s="4"/>
      <c r="J13" s="4"/>
      <c r="K13" s="4"/>
      <c r="L13" s="4"/>
      <c r="M13" s="4"/>
      <c r="N13" s="4"/>
    </row>
    <row r="14" spans="1:14" ht="13.5" customHeight="1" x14ac:dyDescent="0.2">
      <c r="A14" s="6" t="s">
        <v>237</v>
      </c>
      <c r="B14" s="6"/>
    </row>
    <row r="15" spans="1:14" ht="13.5" customHeight="1" x14ac:dyDescent="0.2">
      <c r="A15" s="150"/>
      <c r="B15" s="150"/>
    </row>
    <row r="16" spans="1:14" ht="13.5" customHeight="1" x14ac:dyDescent="0.2">
      <c r="A16" s="1" t="s">
        <v>114</v>
      </c>
      <c r="B16" s="151">
        <f>VLOOKUP(A1, lookup!A2:F53, 2, FALSE)</f>
        <v>44230</v>
      </c>
    </row>
    <row r="17" spans="1:2" ht="13.5" customHeight="1" x14ac:dyDescent="0.2">
      <c r="A17" s="1" t="s">
        <v>115</v>
      </c>
      <c r="B17" s="151" t="str">
        <f>VLOOKUP(A1, lookup!A2:F53, 6, FALSE)</f>
        <v>25/01/2021 to 31/01/2021 (Week 4)</v>
      </c>
    </row>
    <row r="18" spans="1:2" ht="13.5" customHeight="1" x14ac:dyDescent="0.2"/>
    <row r="19" spans="1:2" ht="13.5" customHeight="1" x14ac:dyDescent="0.2">
      <c r="A19" s="249" t="s">
        <v>257</v>
      </c>
    </row>
    <row r="20" spans="1:2" ht="13.5" customHeight="1" x14ac:dyDescent="0.25">
      <c r="A20" s="250">
        <v>4</v>
      </c>
    </row>
    <row r="21" spans="1:2" ht="13.5" customHeight="1" x14ac:dyDescent="0.2"/>
    <row r="22"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3" bestFit="1" customWidth="1"/>
    <col min="2" max="2" width="11.28515625" style="153" bestFit="1" customWidth="1"/>
    <col min="3" max="3" width="9.140625" style="153"/>
    <col min="4" max="4" width="10.7109375" style="153" bestFit="1" customWidth="1"/>
    <col min="5" max="5" width="10.140625" style="153" bestFit="1" customWidth="1"/>
    <col min="6" max="6" width="31.85546875" style="153" bestFit="1" customWidth="1"/>
    <col min="7" max="16384" width="9.140625" style="153"/>
  </cols>
  <sheetData>
    <row r="1" spans="1:9" x14ac:dyDescent="0.25">
      <c r="A1" s="155" t="s">
        <v>129</v>
      </c>
      <c r="B1" s="155" t="s">
        <v>116</v>
      </c>
      <c r="C1" s="155" t="s">
        <v>111</v>
      </c>
      <c r="D1" s="155" t="s">
        <v>117</v>
      </c>
      <c r="E1" s="155" t="s">
        <v>118</v>
      </c>
      <c r="F1" s="155" t="s">
        <v>119</v>
      </c>
      <c r="H1" s="152"/>
      <c r="I1" s="152"/>
    </row>
    <row r="2" spans="1:9" x14ac:dyDescent="0.25">
      <c r="A2" s="152" t="s">
        <v>130</v>
      </c>
      <c r="B2" s="154">
        <v>44209</v>
      </c>
      <c r="C2" s="152">
        <v>1</v>
      </c>
      <c r="D2" s="154">
        <v>44200</v>
      </c>
      <c r="E2" s="154">
        <v>44206</v>
      </c>
      <c r="F2" s="152" t="str">
        <f t="shared" ref="F2" si="0">CONCATENATE(TEXT(D2, "dd/mm/yyyy"), " to ", TEXT(E2, "dd/mm/yyyy"), " (Week ", C2, ")")</f>
        <v>04/01/2021 to 10/01/2021 (Week 1)</v>
      </c>
      <c r="H2" s="152"/>
      <c r="I2" s="152"/>
    </row>
    <row r="3" spans="1:9" x14ac:dyDescent="0.25">
      <c r="A3" s="152" t="s">
        <v>131</v>
      </c>
      <c r="B3" s="154">
        <v>44216</v>
      </c>
      <c r="C3" s="152">
        <v>2</v>
      </c>
      <c r="D3" s="154">
        <v>44207</v>
      </c>
      <c r="E3" s="154">
        <v>44213</v>
      </c>
      <c r="F3" s="152" t="str">
        <f t="shared" ref="F3:F4" si="1">CONCATENATE(TEXT(D3, "dd/mm/yyyy"), " to ", TEXT(E3, "dd/mm/yyyy"), " (Week ", C3, ")")</f>
        <v>11/01/2021 to 17/01/2021 (Week 2)</v>
      </c>
    </row>
    <row r="4" spans="1:9" x14ac:dyDescent="0.25">
      <c r="A4" s="152" t="s">
        <v>132</v>
      </c>
      <c r="B4" s="154">
        <v>44223</v>
      </c>
      <c r="C4" s="152">
        <v>3</v>
      </c>
      <c r="D4" s="154">
        <v>44214</v>
      </c>
      <c r="E4" s="154">
        <v>44220</v>
      </c>
      <c r="F4" s="152" t="str">
        <f t="shared" si="1"/>
        <v>18/01/2021 to 24/01/2021 (Week 3)</v>
      </c>
    </row>
    <row r="5" spans="1:9" x14ac:dyDescent="0.25">
      <c r="A5" s="152" t="s">
        <v>133</v>
      </c>
      <c r="B5" s="154">
        <v>44230</v>
      </c>
      <c r="C5" s="152">
        <v>4</v>
      </c>
      <c r="D5" s="154">
        <v>44221</v>
      </c>
      <c r="E5" s="154">
        <v>44227</v>
      </c>
      <c r="F5" s="152" t="str">
        <f t="shared" ref="F5:F53" si="2">CONCATENATE(TEXT(D5, "dd/mm/yyyy"), " to ", TEXT(E5, "dd/mm/yyyy"), " (Week ", C5, ")")</f>
        <v>25/01/2021 to 31/01/2021 (Week 4)</v>
      </c>
    </row>
    <row r="6" spans="1:9" x14ac:dyDescent="0.25">
      <c r="A6" s="152" t="s">
        <v>134</v>
      </c>
      <c r="B6" s="154">
        <v>44237</v>
      </c>
      <c r="C6" s="152">
        <v>5</v>
      </c>
      <c r="D6" s="154">
        <v>44228</v>
      </c>
      <c r="E6" s="154">
        <v>44234</v>
      </c>
      <c r="F6" s="152" t="str">
        <f t="shared" si="2"/>
        <v>01/02/2021 to 07/02/2021 (Week 5)</v>
      </c>
    </row>
    <row r="7" spans="1:9" x14ac:dyDescent="0.25">
      <c r="A7" s="152" t="s">
        <v>135</v>
      </c>
      <c r="B7" s="154">
        <v>44244</v>
      </c>
      <c r="C7" s="152">
        <v>6</v>
      </c>
      <c r="D7" s="154">
        <v>44235</v>
      </c>
      <c r="E7" s="154">
        <v>44241</v>
      </c>
      <c r="F7" s="152" t="str">
        <f t="shared" si="2"/>
        <v>08/02/2021 to 14/02/2021 (Week 6)</v>
      </c>
    </row>
    <row r="8" spans="1:9" x14ac:dyDescent="0.25">
      <c r="A8" s="152" t="s">
        <v>136</v>
      </c>
      <c r="B8" s="154">
        <v>44251</v>
      </c>
      <c r="C8" s="152">
        <v>7</v>
      </c>
      <c r="D8" s="154">
        <v>44242</v>
      </c>
      <c r="E8" s="154">
        <v>44248</v>
      </c>
      <c r="F8" s="152" t="str">
        <f t="shared" si="2"/>
        <v>15/02/2021 to 21/02/2021 (Week 7)</v>
      </c>
    </row>
    <row r="9" spans="1:9" x14ac:dyDescent="0.25">
      <c r="A9" s="152" t="s">
        <v>137</v>
      </c>
      <c r="B9" s="154">
        <v>44258</v>
      </c>
      <c r="C9" s="152">
        <v>8</v>
      </c>
      <c r="D9" s="154">
        <v>44249</v>
      </c>
      <c r="E9" s="154">
        <v>44255</v>
      </c>
      <c r="F9" s="152" t="str">
        <f t="shared" si="2"/>
        <v>22/02/2021 to 28/02/2021 (Week 8)</v>
      </c>
    </row>
    <row r="10" spans="1:9" x14ac:dyDescent="0.25">
      <c r="A10" s="152" t="s">
        <v>138</v>
      </c>
      <c r="B10" s="154">
        <v>44265</v>
      </c>
      <c r="C10" s="152">
        <v>9</v>
      </c>
      <c r="D10" s="154">
        <v>44256</v>
      </c>
      <c r="E10" s="154">
        <v>44262</v>
      </c>
      <c r="F10" s="152" t="str">
        <f t="shared" si="2"/>
        <v>01/03/2021 to 07/03/2021 (Week 9)</v>
      </c>
    </row>
    <row r="11" spans="1:9" x14ac:dyDescent="0.25">
      <c r="A11" s="152" t="s">
        <v>139</v>
      </c>
      <c r="B11" s="154">
        <v>44272</v>
      </c>
      <c r="C11" s="152">
        <v>10</v>
      </c>
      <c r="D11" s="154">
        <v>44263</v>
      </c>
      <c r="E11" s="154">
        <v>44269</v>
      </c>
      <c r="F11" s="152" t="str">
        <f t="shared" si="2"/>
        <v>08/03/2021 to 14/03/2021 (Week 10)</v>
      </c>
    </row>
    <row r="12" spans="1:9" x14ac:dyDescent="0.25">
      <c r="A12" s="152" t="s">
        <v>140</v>
      </c>
      <c r="B12" s="154">
        <v>44279</v>
      </c>
      <c r="C12" s="152">
        <v>11</v>
      </c>
      <c r="D12" s="154">
        <v>44270</v>
      </c>
      <c r="E12" s="154">
        <v>44276</v>
      </c>
      <c r="F12" s="152" t="str">
        <f t="shared" si="2"/>
        <v>15/03/2021 to 21/03/2021 (Week 11)</v>
      </c>
    </row>
    <row r="13" spans="1:9" x14ac:dyDescent="0.25">
      <c r="A13" s="152" t="s">
        <v>141</v>
      </c>
      <c r="B13" s="154">
        <v>44286</v>
      </c>
      <c r="C13" s="152">
        <v>12</v>
      </c>
      <c r="D13" s="154">
        <v>44277</v>
      </c>
      <c r="E13" s="154">
        <v>44283</v>
      </c>
      <c r="F13" s="152" t="str">
        <f t="shared" si="2"/>
        <v>22/03/2021 to 28/03/2021 (Week 12)</v>
      </c>
    </row>
    <row r="14" spans="1:9" x14ac:dyDescent="0.25">
      <c r="A14" s="152" t="s">
        <v>142</v>
      </c>
      <c r="B14" s="154">
        <v>44293</v>
      </c>
      <c r="C14" s="152">
        <v>13</v>
      </c>
      <c r="D14" s="154">
        <v>44284</v>
      </c>
      <c r="E14" s="154">
        <v>44290</v>
      </c>
      <c r="F14" s="152" t="str">
        <f t="shared" si="2"/>
        <v>29/03/2021 to 04/04/2021 (Week 13)</v>
      </c>
    </row>
    <row r="15" spans="1:9" x14ac:dyDescent="0.25">
      <c r="A15" s="152" t="s">
        <v>143</v>
      </c>
      <c r="B15" s="154">
        <v>44300</v>
      </c>
      <c r="C15" s="152">
        <v>14</v>
      </c>
      <c r="D15" s="154">
        <v>44291</v>
      </c>
      <c r="E15" s="154">
        <v>44297</v>
      </c>
      <c r="F15" s="152" t="str">
        <f t="shared" si="2"/>
        <v>05/04/2021 to 11/04/2021 (Week 14)</v>
      </c>
    </row>
    <row r="16" spans="1:9" x14ac:dyDescent="0.25">
      <c r="A16" s="152" t="s">
        <v>144</v>
      </c>
      <c r="B16" s="154">
        <v>44307</v>
      </c>
      <c r="C16" s="152">
        <v>15</v>
      </c>
      <c r="D16" s="154">
        <v>44298</v>
      </c>
      <c r="E16" s="154">
        <v>44304</v>
      </c>
      <c r="F16" s="152" t="str">
        <f t="shared" si="2"/>
        <v>12/04/2021 to 18/04/2021 (Week 15)</v>
      </c>
    </row>
    <row r="17" spans="1:6" x14ac:dyDescent="0.25">
      <c r="A17" s="152" t="s">
        <v>145</v>
      </c>
      <c r="B17" s="154">
        <v>44314</v>
      </c>
      <c r="C17" s="152">
        <v>16</v>
      </c>
      <c r="D17" s="154">
        <v>44305</v>
      </c>
      <c r="E17" s="154">
        <v>44311</v>
      </c>
      <c r="F17" s="152" t="str">
        <f t="shared" si="2"/>
        <v>19/04/2021 to 25/04/2021 (Week 16)</v>
      </c>
    </row>
    <row r="18" spans="1:6" x14ac:dyDescent="0.25">
      <c r="A18" s="152" t="s">
        <v>146</v>
      </c>
      <c r="B18" s="154">
        <v>44321</v>
      </c>
      <c r="C18" s="152">
        <v>17</v>
      </c>
      <c r="D18" s="154">
        <v>44312</v>
      </c>
      <c r="E18" s="154">
        <v>44318</v>
      </c>
      <c r="F18" s="152" t="str">
        <f t="shared" si="2"/>
        <v>26/04/2021 to 02/05/2021 (Week 17)</v>
      </c>
    </row>
    <row r="19" spans="1:6" x14ac:dyDescent="0.25">
      <c r="A19" s="152" t="s">
        <v>147</v>
      </c>
      <c r="B19" s="154">
        <v>44328</v>
      </c>
      <c r="C19" s="152">
        <v>18</v>
      </c>
      <c r="D19" s="154">
        <v>44319</v>
      </c>
      <c r="E19" s="154">
        <v>44325</v>
      </c>
      <c r="F19" s="152" t="str">
        <f t="shared" si="2"/>
        <v>03/05/2021 to 09/05/2021 (Week 18)</v>
      </c>
    </row>
    <row r="20" spans="1:6" x14ac:dyDescent="0.25">
      <c r="A20" s="152" t="s">
        <v>148</v>
      </c>
      <c r="B20" s="154">
        <v>44335</v>
      </c>
      <c r="C20" s="152">
        <v>19</v>
      </c>
      <c r="D20" s="154">
        <v>44326</v>
      </c>
      <c r="E20" s="154">
        <v>44332</v>
      </c>
      <c r="F20" s="152" t="str">
        <f t="shared" si="2"/>
        <v>10/05/2021 to 16/05/2021 (Week 19)</v>
      </c>
    </row>
    <row r="21" spans="1:6" x14ac:dyDescent="0.25">
      <c r="A21" s="152" t="s">
        <v>149</v>
      </c>
      <c r="B21" s="154">
        <v>44342</v>
      </c>
      <c r="C21" s="152">
        <v>20</v>
      </c>
      <c r="D21" s="154">
        <v>44333</v>
      </c>
      <c r="E21" s="154">
        <v>44339</v>
      </c>
      <c r="F21" s="152" t="str">
        <f t="shared" si="2"/>
        <v>17/05/2021 to 23/05/2021 (Week 20)</v>
      </c>
    </row>
    <row r="22" spans="1:6" x14ac:dyDescent="0.25">
      <c r="A22" s="152" t="s">
        <v>150</v>
      </c>
      <c r="B22" s="154">
        <v>44349</v>
      </c>
      <c r="C22" s="152">
        <v>21</v>
      </c>
      <c r="D22" s="154">
        <v>44340</v>
      </c>
      <c r="E22" s="154">
        <v>44346</v>
      </c>
      <c r="F22" s="152" t="str">
        <f t="shared" si="2"/>
        <v>24/05/2021 to 30/05/2021 (Week 21)</v>
      </c>
    </row>
    <row r="23" spans="1:6" x14ac:dyDescent="0.25">
      <c r="A23" s="152" t="s">
        <v>151</v>
      </c>
      <c r="B23" s="154">
        <v>44356</v>
      </c>
      <c r="C23" s="152">
        <v>22</v>
      </c>
      <c r="D23" s="154">
        <v>44347</v>
      </c>
      <c r="E23" s="154">
        <v>44353</v>
      </c>
      <c r="F23" s="152" t="str">
        <f t="shared" si="2"/>
        <v>31/05/2021 to 06/06/2021 (Week 22)</v>
      </c>
    </row>
    <row r="24" spans="1:6" x14ac:dyDescent="0.25">
      <c r="A24" s="152" t="s">
        <v>152</v>
      </c>
      <c r="B24" s="154">
        <v>44363</v>
      </c>
      <c r="C24" s="152">
        <v>23</v>
      </c>
      <c r="D24" s="154">
        <v>44354</v>
      </c>
      <c r="E24" s="154">
        <v>44360</v>
      </c>
      <c r="F24" s="152" t="str">
        <f t="shared" si="2"/>
        <v>07/06/2021 to 13/06/2021 (Week 23)</v>
      </c>
    </row>
    <row r="25" spans="1:6" x14ac:dyDescent="0.25">
      <c r="A25" s="152" t="s">
        <v>153</v>
      </c>
      <c r="B25" s="154">
        <v>44370</v>
      </c>
      <c r="C25" s="152">
        <v>24</v>
      </c>
      <c r="D25" s="154">
        <v>44361</v>
      </c>
      <c r="E25" s="154">
        <v>44367</v>
      </c>
      <c r="F25" s="152" t="str">
        <f t="shared" si="2"/>
        <v>14/06/2021 to 20/06/2021 (Week 24)</v>
      </c>
    </row>
    <row r="26" spans="1:6" x14ac:dyDescent="0.25">
      <c r="A26" s="152" t="s">
        <v>154</v>
      </c>
      <c r="B26" s="154">
        <v>44377</v>
      </c>
      <c r="C26" s="152">
        <v>25</v>
      </c>
      <c r="D26" s="154">
        <v>44368</v>
      </c>
      <c r="E26" s="154">
        <v>44374</v>
      </c>
      <c r="F26" s="152" t="str">
        <f t="shared" si="2"/>
        <v>21/06/2021 to 27/06/2021 (Week 25)</v>
      </c>
    </row>
    <row r="27" spans="1:6" x14ac:dyDescent="0.25">
      <c r="A27" s="152" t="s">
        <v>155</v>
      </c>
      <c r="B27" s="154">
        <v>44384</v>
      </c>
      <c r="C27" s="152">
        <v>26</v>
      </c>
      <c r="D27" s="154">
        <v>44375</v>
      </c>
      <c r="E27" s="154">
        <v>44381</v>
      </c>
      <c r="F27" s="152" t="str">
        <f t="shared" si="2"/>
        <v>28/06/2021 to 04/07/2021 (Week 26)</v>
      </c>
    </row>
    <row r="28" spans="1:6" x14ac:dyDescent="0.25">
      <c r="A28" s="152" t="s">
        <v>156</v>
      </c>
      <c r="B28" s="154">
        <v>44391</v>
      </c>
      <c r="C28" s="152">
        <v>27</v>
      </c>
      <c r="D28" s="154">
        <v>44382</v>
      </c>
      <c r="E28" s="154">
        <v>44388</v>
      </c>
      <c r="F28" s="152" t="str">
        <f t="shared" si="2"/>
        <v>05/07/2021 to 11/07/2021 (Week 27)</v>
      </c>
    </row>
    <row r="29" spans="1:6" x14ac:dyDescent="0.25">
      <c r="A29" s="152" t="s">
        <v>157</v>
      </c>
      <c r="B29" s="154">
        <v>44398</v>
      </c>
      <c r="C29" s="152">
        <v>28</v>
      </c>
      <c r="D29" s="154">
        <v>44389</v>
      </c>
      <c r="E29" s="154">
        <v>44395</v>
      </c>
      <c r="F29" s="152" t="str">
        <f t="shared" si="2"/>
        <v>12/07/2021 to 18/07/2021 (Week 28)</v>
      </c>
    </row>
    <row r="30" spans="1:6" x14ac:dyDescent="0.25">
      <c r="A30" s="152" t="s">
        <v>158</v>
      </c>
      <c r="B30" s="154">
        <v>44405</v>
      </c>
      <c r="C30" s="152">
        <v>29</v>
      </c>
      <c r="D30" s="154">
        <v>44396</v>
      </c>
      <c r="E30" s="154">
        <v>44402</v>
      </c>
      <c r="F30" s="152" t="str">
        <f t="shared" si="2"/>
        <v>19/07/2021 to 25/07/2021 (Week 29)</v>
      </c>
    </row>
    <row r="31" spans="1:6" x14ac:dyDescent="0.25">
      <c r="A31" s="152" t="s">
        <v>159</v>
      </c>
      <c r="B31" s="154">
        <v>44412</v>
      </c>
      <c r="C31" s="152">
        <v>30</v>
      </c>
      <c r="D31" s="154">
        <v>44403</v>
      </c>
      <c r="E31" s="154">
        <v>44409</v>
      </c>
      <c r="F31" s="152" t="str">
        <f t="shared" si="2"/>
        <v>26/07/2021 to 01/08/2021 (Week 30)</v>
      </c>
    </row>
    <row r="32" spans="1:6" x14ac:dyDescent="0.25">
      <c r="A32" s="152" t="s">
        <v>160</v>
      </c>
      <c r="B32" s="154">
        <v>44419</v>
      </c>
      <c r="C32" s="152">
        <v>31</v>
      </c>
      <c r="D32" s="154">
        <v>44410</v>
      </c>
      <c r="E32" s="154">
        <v>44416</v>
      </c>
      <c r="F32" s="152" t="str">
        <f t="shared" si="2"/>
        <v>02/08/2021 to 08/08/2021 (Week 31)</v>
      </c>
    </row>
    <row r="33" spans="1:6" x14ac:dyDescent="0.25">
      <c r="A33" s="152" t="s">
        <v>161</v>
      </c>
      <c r="B33" s="154">
        <v>44426</v>
      </c>
      <c r="C33" s="152">
        <v>32</v>
      </c>
      <c r="D33" s="154">
        <v>44417</v>
      </c>
      <c r="E33" s="154">
        <v>44423</v>
      </c>
      <c r="F33" s="152" t="str">
        <f t="shared" si="2"/>
        <v>09/08/2021 to 15/08/2021 (Week 32)</v>
      </c>
    </row>
    <row r="34" spans="1:6" x14ac:dyDescent="0.25">
      <c r="A34" s="152" t="s">
        <v>162</v>
      </c>
      <c r="B34" s="154">
        <v>44433</v>
      </c>
      <c r="C34" s="152">
        <v>33</v>
      </c>
      <c r="D34" s="154">
        <v>44424</v>
      </c>
      <c r="E34" s="154">
        <v>44430</v>
      </c>
      <c r="F34" s="152" t="str">
        <f t="shared" si="2"/>
        <v>16/08/2021 to 22/08/2021 (Week 33)</v>
      </c>
    </row>
    <row r="35" spans="1:6" x14ac:dyDescent="0.25">
      <c r="A35" s="152" t="s">
        <v>163</v>
      </c>
      <c r="B35" s="154">
        <v>44440</v>
      </c>
      <c r="C35" s="152">
        <v>34</v>
      </c>
      <c r="D35" s="154">
        <v>44431</v>
      </c>
      <c r="E35" s="154">
        <v>44437</v>
      </c>
      <c r="F35" s="152" t="str">
        <f t="shared" si="2"/>
        <v>23/08/2021 to 29/08/2021 (Week 34)</v>
      </c>
    </row>
    <row r="36" spans="1:6" x14ac:dyDescent="0.25">
      <c r="A36" s="152" t="s">
        <v>164</v>
      </c>
      <c r="B36" s="154">
        <v>44447</v>
      </c>
      <c r="C36" s="152">
        <v>35</v>
      </c>
      <c r="D36" s="154">
        <v>44438</v>
      </c>
      <c r="E36" s="154">
        <v>44444</v>
      </c>
      <c r="F36" s="152" t="str">
        <f t="shared" si="2"/>
        <v>30/08/2021 to 05/09/2021 (Week 35)</v>
      </c>
    </row>
    <row r="37" spans="1:6" x14ac:dyDescent="0.25">
      <c r="A37" s="152" t="s">
        <v>165</v>
      </c>
      <c r="B37" s="154">
        <v>44454</v>
      </c>
      <c r="C37" s="152">
        <v>36</v>
      </c>
      <c r="D37" s="154">
        <v>44445</v>
      </c>
      <c r="E37" s="154">
        <v>44451</v>
      </c>
      <c r="F37" s="152" t="str">
        <f t="shared" si="2"/>
        <v>06/09/2021 to 12/09/2021 (Week 36)</v>
      </c>
    </row>
    <row r="38" spans="1:6" x14ac:dyDescent="0.25">
      <c r="A38" s="152" t="s">
        <v>166</v>
      </c>
      <c r="B38" s="154">
        <v>44461</v>
      </c>
      <c r="C38" s="152">
        <v>37</v>
      </c>
      <c r="D38" s="154">
        <v>44452</v>
      </c>
      <c r="E38" s="154">
        <v>44458</v>
      </c>
      <c r="F38" s="152" t="str">
        <f t="shared" si="2"/>
        <v>13/09/2021 to 19/09/2021 (Week 37)</v>
      </c>
    </row>
    <row r="39" spans="1:6" x14ac:dyDescent="0.25">
      <c r="A39" s="152" t="s">
        <v>167</v>
      </c>
      <c r="B39" s="154">
        <v>44468</v>
      </c>
      <c r="C39" s="152">
        <v>38</v>
      </c>
      <c r="D39" s="154">
        <v>44459</v>
      </c>
      <c r="E39" s="154">
        <v>44465</v>
      </c>
      <c r="F39" s="152" t="str">
        <f t="shared" si="2"/>
        <v>20/09/2021 to 26/09/2021 (Week 38)</v>
      </c>
    </row>
    <row r="40" spans="1:6" x14ac:dyDescent="0.25">
      <c r="A40" s="152" t="s">
        <v>168</v>
      </c>
      <c r="B40" s="154">
        <v>44475</v>
      </c>
      <c r="C40" s="152">
        <v>39</v>
      </c>
      <c r="D40" s="154">
        <v>44466</v>
      </c>
      <c r="E40" s="154">
        <v>44472</v>
      </c>
      <c r="F40" s="152" t="str">
        <f t="shared" si="2"/>
        <v>27/09/2021 to 03/10/2021 (Week 39)</v>
      </c>
    </row>
    <row r="41" spans="1:6" x14ac:dyDescent="0.25">
      <c r="A41" s="152" t="s">
        <v>169</v>
      </c>
      <c r="B41" s="154">
        <v>44482</v>
      </c>
      <c r="C41" s="152">
        <v>40</v>
      </c>
      <c r="D41" s="154">
        <v>44473</v>
      </c>
      <c r="E41" s="154">
        <v>44479</v>
      </c>
      <c r="F41" s="152" t="str">
        <f t="shared" si="2"/>
        <v>04/10/2021 to 10/10/2021 (Week 40)</v>
      </c>
    </row>
    <row r="42" spans="1:6" x14ac:dyDescent="0.25">
      <c r="A42" s="152" t="s">
        <v>170</v>
      </c>
      <c r="B42" s="154">
        <v>44489</v>
      </c>
      <c r="C42" s="152">
        <v>41</v>
      </c>
      <c r="D42" s="154">
        <v>44480</v>
      </c>
      <c r="E42" s="154">
        <v>44486</v>
      </c>
      <c r="F42" s="152" t="str">
        <f t="shared" si="2"/>
        <v>11/10/2021 to 17/10/2021 (Week 41)</v>
      </c>
    </row>
    <row r="43" spans="1:6" x14ac:dyDescent="0.25">
      <c r="A43" s="152" t="s">
        <v>171</v>
      </c>
      <c r="B43" s="154">
        <v>44496</v>
      </c>
      <c r="C43" s="152">
        <v>42</v>
      </c>
      <c r="D43" s="154">
        <v>44487</v>
      </c>
      <c r="E43" s="154">
        <v>44493</v>
      </c>
      <c r="F43" s="152" t="str">
        <f t="shared" si="2"/>
        <v>18/10/2021 to 24/10/2021 (Week 42)</v>
      </c>
    </row>
    <row r="44" spans="1:6" x14ac:dyDescent="0.25">
      <c r="A44" s="152" t="s">
        <v>172</v>
      </c>
      <c r="B44" s="154">
        <v>44503</v>
      </c>
      <c r="C44" s="152">
        <v>43</v>
      </c>
      <c r="D44" s="154">
        <v>44494</v>
      </c>
      <c r="E44" s="154">
        <v>44500</v>
      </c>
      <c r="F44" s="152" t="str">
        <f t="shared" si="2"/>
        <v>25/10/2021 to 31/10/2021 (Week 43)</v>
      </c>
    </row>
    <row r="45" spans="1:6" x14ac:dyDescent="0.25">
      <c r="A45" s="152" t="s">
        <v>120</v>
      </c>
      <c r="B45" s="154">
        <v>44510</v>
      </c>
      <c r="C45" s="152">
        <v>44</v>
      </c>
      <c r="D45" s="154">
        <v>44501</v>
      </c>
      <c r="E45" s="154">
        <v>44507</v>
      </c>
      <c r="F45" s="152" t="str">
        <f t="shared" si="2"/>
        <v>01/11/2021 to 07/11/2021 (Week 44)</v>
      </c>
    </row>
    <row r="46" spans="1:6" x14ac:dyDescent="0.25">
      <c r="A46" s="152" t="s">
        <v>121</v>
      </c>
      <c r="B46" s="154">
        <v>44517</v>
      </c>
      <c r="C46" s="152">
        <v>45</v>
      </c>
      <c r="D46" s="154">
        <v>44508</v>
      </c>
      <c r="E46" s="154">
        <v>44514</v>
      </c>
      <c r="F46" s="152" t="str">
        <f t="shared" si="2"/>
        <v>08/11/2021 to 14/11/2021 (Week 45)</v>
      </c>
    </row>
    <row r="47" spans="1:6" x14ac:dyDescent="0.25">
      <c r="A47" s="152" t="s">
        <v>122</v>
      </c>
      <c r="B47" s="154">
        <v>44524</v>
      </c>
      <c r="C47" s="152">
        <v>46</v>
      </c>
      <c r="D47" s="154">
        <v>44515</v>
      </c>
      <c r="E47" s="154">
        <v>44521</v>
      </c>
      <c r="F47" s="152" t="str">
        <f t="shared" si="2"/>
        <v>15/11/2021 to 21/11/2021 (Week 46)</v>
      </c>
    </row>
    <row r="48" spans="1:6" x14ac:dyDescent="0.25">
      <c r="A48" s="152" t="s">
        <v>123</v>
      </c>
      <c r="B48" s="154">
        <v>44531</v>
      </c>
      <c r="C48" s="152">
        <v>47</v>
      </c>
      <c r="D48" s="154">
        <v>44522</v>
      </c>
      <c r="E48" s="154">
        <v>44528</v>
      </c>
      <c r="F48" s="152" t="str">
        <f t="shared" si="2"/>
        <v>22/11/2021 to 28/11/2021 (Week 47)</v>
      </c>
    </row>
    <row r="49" spans="1:6" x14ac:dyDescent="0.25">
      <c r="A49" s="152" t="s">
        <v>124</v>
      </c>
      <c r="B49" s="154">
        <v>44538</v>
      </c>
      <c r="C49" s="152">
        <v>48</v>
      </c>
      <c r="D49" s="154">
        <v>44529</v>
      </c>
      <c r="E49" s="154">
        <v>44535</v>
      </c>
      <c r="F49" s="152" t="str">
        <f t="shared" si="2"/>
        <v>29/11/2021 to 05/12/2021 (Week 48)</v>
      </c>
    </row>
    <row r="50" spans="1:6" x14ac:dyDescent="0.25">
      <c r="A50" s="152" t="s">
        <v>125</v>
      </c>
      <c r="B50" s="154">
        <v>44545</v>
      </c>
      <c r="C50" s="152">
        <v>49</v>
      </c>
      <c r="D50" s="154">
        <v>44536</v>
      </c>
      <c r="E50" s="154">
        <v>44542</v>
      </c>
      <c r="F50" s="152" t="str">
        <f t="shared" si="2"/>
        <v>06/12/2021 to 12/12/2021 (Week 49)</v>
      </c>
    </row>
    <row r="51" spans="1:6" x14ac:dyDescent="0.25">
      <c r="A51" s="152" t="s">
        <v>126</v>
      </c>
      <c r="B51" s="154">
        <v>44552</v>
      </c>
      <c r="C51" s="152">
        <v>50</v>
      </c>
      <c r="D51" s="154">
        <v>44543</v>
      </c>
      <c r="E51" s="154">
        <v>44549</v>
      </c>
      <c r="F51" s="152" t="str">
        <f t="shared" si="2"/>
        <v>13/12/2021 to 19/12/2021 (Week 50)</v>
      </c>
    </row>
    <row r="52" spans="1:6" x14ac:dyDescent="0.25">
      <c r="A52" s="152" t="s">
        <v>127</v>
      </c>
      <c r="B52" s="154">
        <v>44559</v>
      </c>
      <c r="C52" s="152">
        <v>51</v>
      </c>
      <c r="D52" s="154">
        <v>44550</v>
      </c>
      <c r="E52" s="154">
        <v>44556</v>
      </c>
      <c r="F52" s="152" t="str">
        <f t="shared" si="2"/>
        <v>20/12/2021 to 26/12/2021 (Week 51)</v>
      </c>
    </row>
    <row r="53" spans="1:6" x14ac:dyDescent="0.25">
      <c r="A53" s="152" t="s">
        <v>128</v>
      </c>
      <c r="B53" s="154">
        <v>44566</v>
      </c>
      <c r="C53" s="152">
        <v>52</v>
      </c>
      <c r="D53" s="154">
        <v>44557</v>
      </c>
      <c r="E53" s="154">
        <v>44563</v>
      </c>
      <c r="F53" s="152"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V127"/>
  <sheetViews>
    <sheetView showGridLines="0" zoomScaleNormal="100" workbookViewId="0">
      <selection sqref="A1:M1"/>
    </sheetView>
  </sheetViews>
  <sheetFormatPr defaultColWidth="9.140625" defaultRowHeight="12.75" x14ac:dyDescent="0.2"/>
  <cols>
    <col min="1" max="1" width="9.5703125" style="8" customWidth="1"/>
    <col min="2" max="2" width="40.28515625" style="8" customWidth="1"/>
    <col min="3" max="6" width="11.28515625" style="8" customWidth="1"/>
    <col min="7" max="7" width="5.5703125" style="8" customWidth="1"/>
    <col min="8" max="8" width="9.42578125" style="8" bestFit="1" customWidth="1"/>
    <col min="9" max="9" width="10.28515625" style="8" bestFit="1" customWidth="1"/>
    <col min="10" max="11" width="16.85546875" style="8" customWidth="1"/>
    <col min="12" max="16384" width="9.140625" style="8"/>
  </cols>
  <sheetData>
    <row r="1" spans="1:16" ht="18" customHeight="1" x14ac:dyDescent="0.25">
      <c r="A1" s="291" t="s">
        <v>229</v>
      </c>
      <c r="B1" s="291"/>
      <c r="C1" s="291"/>
      <c r="D1" s="291"/>
      <c r="E1" s="291"/>
      <c r="F1" s="291"/>
      <c r="G1" s="291"/>
      <c r="H1" s="291"/>
      <c r="I1" s="291"/>
      <c r="J1" s="291"/>
      <c r="K1" s="291"/>
      <c r="L1" s="291"/>
      <c r="M1" s="291"/>
      <c r="O1" s="341" t="s">
        <v>8</v>
      </c>
      <c r="P1" s="341"/>
    </row>
    <row r="2" spans="1:16" ht="15" customHeight="1" x14ac:dyDescent="0.2">
      <c r="A2" s="289"/>
      <c r="B2" s="289"/>
      <c r="C2" s="289"/>
      <c r="D2" s="289"/>
      <c r="E2" s="289"/>
      <c r="F2" s="289"/>
    </row>
    <row r="3" spans="1:16" ht="14.1" customHeight="1" x14ac:dyDescent="0.2">
      <c r="A3" s="290" t="s">
        <v>54</v>
      </c>
      <c r="B3" s="290"/>
      <c r="C3" s="10">
        <v>1</v>
      </c>
      <c r="D3" s="10">
        <v>2</v>
      </c>
      <c r="E3" s="10">
        <v>3</v>
      </c>
      <c r="F3" s="10">
        <v>4</v>
      </c>
      <c r="G3" s="292"/>
      <c r="H3" s="292"/>
      <c r="J3" s="285" t="s">
        <v>265</v>
      </c>
      <c r="K3" s="287" t="s">
        <v>266</v>
      </c>
    </row>
    <row r="4" spans="1:16" ht="14.1" customHeight="1" x14ac:dyDescent="0.2">
      <c r="A4" s="293" t="s">
        <v>55</v>
      </c>
      <c r="B4" s="293"/>
      <c r="C4" s="11">
        <v>44200</v>
      </c>
      <c r="D4" s="11">
        <v>44207</v>
      </c>
      <c r="E4" s="232">
        <v>44214</v>
      </c>
      <c r="F4" s="232">
        <v>44221</v>
      </c>
      <c r="G4" s="294" t="s">
        <v>56</v>
      </c>
      <c r="H4" s="294"/>
      <c r="J4" s="285"/>
      <c r="K4" s="287"/>
    </row>
    <row r="5" spans="1:16" ht="14.1" customHeight="1" thickBot="1" x14ac:dyDescent="0.25">
      <c r="A5" s="12"/>
      <c r="B5" s="12"/>
      <c r="C5" s="13"/>
      <c r="D5" s="13"/>
      <c r="E5" s="13"/>
      <c r="F5" s="13"/>
      <c r="G5" s="16"/>
      <c r="H5" s="16"/>
      <c r="J5" s="286"/>
      <c r="K5" s="288"/>
    </row>
    <row r="6" spans="1:16" ht="14.1" customHeight="1" x14ac:dyDescent="0.2">
      <c r="A6" s="17"/>
      <c r="B6" s="18"/>
      <c r="C6" s="19"/>
      <c r="D6" s="19"/>
      <c r="E6" s="19"/>
      <c r="F6" s="19"/>
    </row>
    <row r="7" spans="1:16" ht="14.1" customHeight="1" x14ac:dyDescent="0.2">
      <c r="A7" s="296" t="s">
        <v>57</v>
      </c>
      <c r="B7" s="296"/>
      <c r="C7" s="77">
        <f>SUM(C13:C19)</f>
        <v>392</v>
      </c>
      <c r="D7" s="77">
        <f t="shared" ref="D7:F7" si="0">SUM(D13:D19)</f>
        <v>373</v>
      </c>
      <c r="E7" s="77">
        <f t="shared" si="0"/>
        <v>452</v>
      </c>
      <c r="F7" s="77">
        <f t="shared" si="0"/>
        <v>440</v>
      </c>
      <c r="G7" s="172"/>
      <c r="H7" s="23">
        <f>SUM(C7:F7)</f>
        <v>1657</v>
      </c>
      <c r="I7" s="42"/>
      <c r="J7" s="266">
        <f>H7+SUM('Table 1 (2020)'!N7:BC7)</f>
        <v>8347</v>
      </c>
    </row>
    <row r="8" spans="1:16" ht="14.1" customHeight="1" x14ac:dyDescent="0.2">
      <c r="A8" s="296" t="s">
        <v>58</v>
      </c>
      <c r="B8" s="296"/>
      <c r="C8" s="77">
        <f>SUM(C22:C28)</f>
        <v>173</v>
      </c>
      <c r="D8" s="77">
        <f t="shared" ref="D8:F8" si="1">SUM(D22:D28)</f>
        <v>176</v>
      </c>
      <c r="E8" s="77">
        <f t="shared" si="1"/>
        <v>229</v>
      </c>
      <c r="F8" s="77">
        <f t="shared" si="1"/>
        <v>230</v>
      </c>
      <c r="G8" s="23"/>
      <c r="H8" s="23">
        <f>SUM(H22:H28)</f>
        <v>808</v>
      </c>
      <c r="I8" s="24"/>
      <c r="J8" s="266">
        <f>H8+SUM('Table 1 (2020)'!N8:BC8)</f>
        <v>4088</v>
      </c>
      <c r="K8" s="269">
        <f>J8/$J$7</f>
        <v>0.48975679884988621</v>
      </c>
    </row>
    <row r="9" spans="1:16" ht="14.1" customHeight="1" x14ac:dyDescent="0.2">
      <c r="A9" s="296" t="s">
        <v>59</v>
      </c>
      <c r="B9" s="296"/>
      <c r="C9" s="77">
        <f>SUM(C30:C36)</f>
        <v>219</v>
      </c>
      <c r="D9" s="77">
        <f t="shared" ref="D9:F9" si="2">SUM(D30:D36)</f>
        <v>197</v>
      </c>
      <c r="E9" s="77">
        <f t="shared" si="2"/>
        <v>223</v>
      </c>
      <c r="F9" s="77">
        <f t="shared" si="2"/>
        <v>210</v>
      </c>
      <c r="G9" s="23"/>
      <c r="H9" s="23">
        <f>SUM(H30:H36)</f>
        <v>849</v>
      </c>
      <c r="I9" s="24"/>
      <c r="J9" s="266">
        <f>H9+SUM('Table 1 (2020)'!N9:BC9)</f>
        <v>4259</v>
      </c>
      <c r="K9" s="269">
        <f>J9/$J$7</f>
        <v>0.51024320115011379</v>
      </c>
    </row>
    <row r="10" spans="1:16" ht="14.1" customHeight="1" x14ac:dyDescent="0.2">
      <c r="A10" s="26"/>
      <c r="B10" s="27"/>
      <c r="C10" s="23"/>
      <c r="D10" s="23"/>
      <c r="E10" s="23"/>
      <c r="F10" s="23"/>
      <c r="G10" s="172"/>
      <c r="H10" s="172"/>
      <c r="I10" s="24"/>
      <c r="J10" s="266"/>
      <c r="K10" s="269"/>
    </row>
    <row r="11" spans="1:16" ht="14.1" customHeight="1" x14ac:dyDescent="0.2">
      <c r="A11" s="303" t="s">
        <v>0</v>
      </c>
      <c r="B11" s="303"/>
      <c r="C11" s="23"/>
      <c r="D11" s="23"/>
      <c r="E11" s="23"/>
      <c r="F11" s="23"/>
      <c r="G11" s="172"/>
      <c r="H11" s="172"/>
      <c r="J11" s="266"/>
      <c r="K11" s="269"/>
    </row>
    <row r="12" spans="1:16" ht="14.1" customHeight="1" x14ac:dyDescent="0.2">
      <c r="A12" s="27"/>
      <c r="B12" s="29" t="s">
        <v>60</v>
      </c>
      <c r="C12" s="23"/>
      <c r="D12" s="23"/>
      <c r="E12" s="23"/>
      <c r="F12" s="23"/>
      <c r="G12" s="172"/>
      <c r="H12" s="172"/>
      <c r="J12" s="266"/>
      <c r="K12" s="269"/>
    </row>
    <row r="13" spans="1:16" ht="14.1" customHeight="1" x14ac:dyDescent="0.2">
      <c r="A13" s="27"/>
      <c r="B13" s="30" t="s">
        <v>1</v>
      </c>
      <c r="C13" s="33">
        <f t="shared" ref="C13:F13" si="3">C22+C30</f>
        <v>0</v>
      </c>
      <c r="D13" s="33">
        <f t="shared" si="3"/>
        <v>0</v>
      </c>
      <c r="E13" s="33">
        <f t="shared" si="3"/>
        <v>0</v>
      </c>
      <c r="F13" s="33">
        <f t="shared" si="3"/>
        <v>0</v>
      </c>
      <c r="G13" s="172"/>
      <c r="H13" s="173">
        <f t="shared" ref="H13:H19" si="4">SUM(C13:F13)</f>
        <v>0</v>
      </c>
      <c r="I13" s="24"/>
      <c r="J13" s="266">
        <f>H13+SUM('Table 1 (2020)'!N13:BC13)</f>
        <v>1</v>
      </c>
      <c r="K13" s="269">
        <f t="shared" ref="K13:K73" si="5">J13/$J$7</f>
        <v>1.1980352222355337E-4</v>
      </c>
    </row>
    <row r="14" spans="1:16" ht="14.1" customHeight="1" x14ac:dyDescent="0.2">
      <c r="A14" s="27"/>
      <c r="B14" s="32" t="s">
        <v>61</v>
      </c>
      <c r="C14" s="33">
        <f t="shared" ref="C14:F14" si="6">C23+C31</f>
        <v>0</v>
      </c>
      <c r="D14" s="33">
        <f t="shared" si="6"/>
        <v>0</v>
      </c>
      <c r="E14" s="33">
        <f t="shared" si="6"/>
        <v>0</v>
      </c>
      <c r="F14" s="33">
        <f t="shared" si="6"/>
        <v>0</v>
      </c>
      <c r="G14" s="172"/>
      <c r="H14" s="173">
        <f t="shared" si="4"/>
        <v>0</v>
      </c>
      <c r="I14" s="24"/>
      <c r="J14" s="266">
        <f>H14+SUM('Table 1 (2020)'!N14:BC14)</f>
        <v>0</v>
      </c>
      <c r="K14" s="269">
        <f t="shared" si="5"/>
        <v>0</v>
      </c>
    </row>
    <row r="15" spans="1:16" ht="14.1" customHeight="1" x14ac:dyDescent="0.2">
      <c r="A15" s="27"/>
      <c r="B15" s="32" t="s">
        <v>62</v>
      </c>
      <c r="C15" s="33">
        <f t="shared" ref="C15:F15" si="7">C24+C32</f>
        <v>4</v>
      </c>
      <c r="D15" s="33">
        <f t="shared" si="7"/>
        <v>1</v>
      </c>
      <c r="E15" s="33">
        <f t="shared" si="7"/>
        <v>5</v>
      </c>
      <c r="F15" s="33">
        <f t="shared" si="7"/>
        <v>5</v>
      </c>
      <c r="G15" s="172"/>
      <c r="H15" s="173">
        <f t="shared" si="4"/>
        <v>15</v>
      </c>
      <c r="I15" s="24"/>
      <c r="J15" s="266">
        <f>H15+SUM('Table 1 (2020)'!N15:BC15)</f>
        <v>58</v>
      </c>
      <c r="K15" s="269">
        <f t="shared" si="5"/>
        <v>6.9486042889660956E-3</v>
      </c>
    </row>
    <row r="16" spans="1:16" ht="14.1" customHeight="1" x14ac:dyDescent="0.2">
      <c r="A16" s="27"/>
      <c r="B16" s="32" t="s">
        <v>63</v>
      </c>
      <c r="C16" s="33">
        <f t="shared" ref="C16:F16" si="8">C25+C33</f>
        <v>34</v>
      </c>
      <c r="D16" s="33">
        <f t="shared" si="8"/>
        <v>37</v>
      </c>
      <c r="E16" s="33">
        <f t="shared" si="8"/>
        <v>58</v>
      </c>
      <c r="F16" s="33">
        <f t="shared" si="8"/>
        <v>58</v>
      </c>
      <c r="G16" s="172"/>
      <c r="H16" s="173">
        <f t="shared" si="4"/>
        <v>187</v>
      </c>
      <c r="I16" s="24"/>
      <c r="J16" s="266">
        <f>H16+SUM('Table 1 (2020)'!N16:BC16)</f>
        <v>785</v>
      </c>
      <c r="K16" s="269">
        <f t="shared" si="5"/>
        <v>9.4045764945489399E-2</v>
      </c>
    </row>
    <row r="17" spans="1:11" ht="14.1" customHeight="1" x14ac:dyDescent="0.2">
      <c r="A17" s="27"/>
      <c r="B17" s="32" t="s">
        <v>64</v>
      </c>
      <c r="C17" s="33">
        <f t="shared" ref="C17:F17" si="9">C26+C34</f>
        <v>71</v>
      </c>
      <c r="D17" s="33">
        <f t="shared" si="9"/>
        <v>86</v>
      </c>
      <c r="E17" s="33">
        <f t="shared" si="9"/>
        <v>65</v>
      </c>
      <c r="F17" s="33">
        <f t="shared" si="9"/>
        <v>76</v>
      </c>
      <c r="G17" s="172"/>
      <c r="H17" s="173">
        <f t="shared" si="4"/>
        <v>298</v>
      </c>
      <c r="I17" s="24"/>
      <c r="J17" s="266">
        <f>H17+SUM('Table 1 (2020)'!N17:BC17)</f>
        <v>1328</v>
      </c>
      <c r="K17" s="269">
        <f t="shared" si="5"/>
        <v>0.15909907751287888</v>
      </c>
    </row>
    <row r="18" spans="1:11" ht="14.1" customHeight="1" x14ac:dyDescent="0.2">
      <c r="A18" s="27"/>
      <c r="B18" s="32" t="s">
        <v>65</v>
      </c>
      <c r="C18" s="33">
        <f t="shared" ref="C18:F18" si="10">C27+C35</f>
        <v>122</v>
      </c>
      <c r="D18" s="33">
        <f t="shared" si="10"/>
        <v>105</v>
      </c>
      <c r="E18" s="33">
        <f t="shared" si="10"/>
        <v>133</v>
      </c>
      <c r="F18" s="33">
        <f t="shared" si="10"/>
        <v>111</v>
      </c>
      <c r="G18" s="172"/>
      <c r="H18" s="173">
        <f t="shared" si="4"/>
        <v>471</v>
      </c>
      <c r="I18" s="24"/>
      <c r="J18" s="266">
        <f>H18+SUM('Table 1 (2020)'!N18:BC18)</f>
        <v>2722</v>
      </c>
      <c r="K18" s="269">
        <f t="shared" si="5"/>
        <v>0.32610518749251227</v>
      </c>
    </row>
    <row r="19" spans="1:11" ht="14.1" customHeight="1" x14ac:dyDescent="0.2">
      <c r="A19" s="27"/>
      <c r="B19" s="30" t="s">
        <v>66</v>
      </c>
      <c r="C19" s="33">
        <f t="shared" ref="C19:F19" si="11">C28+C36</f>
        <v>161</v>
      </c>
      <c r="D19" s="33">
        <f t="shared" si="11"/>
        <v>144</v>
      </c>
      <c r="E19" s="33">
        <f t="shared" si="11"/>
        <v>191</v>
      </c>
      <c r="F19" s="33">
        <f t="shared" si="11"/>
        <v>190</v>
      </c>
      <c r="G19" s="172"/>
      <c r="H19" s="173">
        <f t="shared" si="4"/>
        <v>686</v>
      </c>
      <c r="I19" s="25"/>
      <c r="J19" s="266">
        <f>H19+SUM('Table 1 (2020)'!N19:BC19)</f>
        <v>3453</v>
      </c>
      <c r="K19" s="269">
        <f t="shared" si="5"/>
        <v>0.41368156223792979</v>
      </c>
    </row>
    <row r="20" spans="1:11" ht="14.1" customHeight="1" x14ac:dyDescent="0.2">
      <c r="A20" s="27"/>
      <c r="B20" s="29"/>
      <c r="C20" s="33"/>
      <c r="D20" s="33"/>
      <c r="E20" s="33"/>
      <c r="F20" s="33"/>
      <c r="G20" s="172"/>
      <c r="H20" s="173"/>
      <c r="J20" s="266"/>
      <c r="K20" s="269"/>
    </row>
    <row r="21" spans="1:11" s="165" customFormat="1" ht="3.75" customHeight="1" x14ac:dyDescent="0.2">
      <c r="A21" s="162"/>
      <c r="B21" s="166"/>
      <c r="C21" s="169" t="s">
        <v>175</v>
      </c>
      <c r="D21" s="169" t="s">
        <v>176</v>
      </c>
      <c r="E21" s="169" t="s">
        <v>177</v>
      </c>
      <c r="F21" s="169" t="s">
        <v>178</v>
      </c>
      <c r="G21" s="162"/>
      <c r="H21" s="163"/>
      <c r="J21" s="266"/>
      <c r="K21" s="269"/>
    </row>
    <row r="22" spans="1:11" ht="27.75" customHeight="1" x14ac:dyDescent="0.2">
      <c r="A22" s="297" t="s">
        <v>2</v>
      </c>
      <c r="B22" s="30" t="s">
        <v>1</v>
      </c>
      <c r="C22" s="33">
        <v>0</v>
      </c>
      <c r="D22" s="33">
        <v>0</v>
      </c>
      <c r="E22" s="33">
        <v>0</v>
      </c>
      <c r="F22" s="33">
        <v>0</v>
      </c>
      <c r="G22" s="172"/>
      <c r="H22" s="173">
        <f t="shared" ref="H22:H28" si="12">SUM(C22:F22)</f>
        <v>0</v>
      </c>
      <c r="I22" s="24"/>
      <c r="J22" s="266">
        <f>H22+SUM('Table 1 (2020)'!N22:BC22)</f>
        <v>1</v>
      </c>
      <c r="K22" s="269">
        <f t="shared" si="5"/>
        <v>1.1980352222355337E-4</v>
      </c>
    </row>
    <row r="23" spans="1:11" ht="14.1" customHeight="1" x14ac:dyDescent="0.2">
      <c r="A23" s="297"/>
      <c r="B23" s="32" t="s">
        <v>61</v>
      </c>
      <c r="C23" s="33">
        <v>0</v>
      </c>
      <c r="D23" s="33">
        <v>0</v>
      </c>
      <c r="E23" s="33">
        <v>0</v>
      </c>
      <c r="F23" s="33">
        <v>0</v>
      </c>
      <c r="G23" s="172"/>
      <c r="H23" s="173">
        <f t="shared" si="12"/>
        <v>0</v>
      </c>
      <c r="I23" s="24"/>
      <c r="J23" s="266">
        <f>H23+SUM('Table 1 (2020)'!N23:BC23)</f>
        <v>0</v>
      </c>
      <c r="K23" s="269">
        <f t="shared" si="5"/>
        <v>0</v>
      </c>
    </row>
    <row r="24" spans="1:11" ht="14.1" customHeight="1" x14ac:dyDescent="0.2">
      <c r="A24" s="297"/>
      <c r="B24" s="32" t="s">
        <v>62</v>
      </c>
      <c r="C24" s="33">
        <v>2</v>
      </c>
      <c r="D24" s="33">
        <v>0</v>
      </c>
      <c r="E24" s="33">
        <v>1</v>
      </c>
      <c r="F24" s="33">
        <v>3</v>
      </c>
      <c r="G24" s="172"/>
      <c r="H24" s="173">
        <f t="shared" si="12"/>
        <v>6</v>
      </c>
      <c r="I24" s="24"/>
      <c r="J24" s="266">
        <f>H24+SUM('Table 1 (2020)'!N24:BC24)</f>
        <v>26</v>
      </c>
      <c r="K24" s="269">
        <f t="shared" si="5"/>
        <v>3.1148915778123876E-3</v>
      </c>
    </row>
    <row r="25" spans="1:11" ht="14.1" customHeight="1" x14ac:dyDescent="0.2">
      <c r="A25" s="297"/>
      <c r="B25" s="32" t="s">
        <v>63</v>
      </c>
      <c r="C25" s="33">
        <v>14</v>
      </c>
      <c r="D25" s="33">
        <v>17</v>
      </c>
      <c r="E25" s="33">
        <v>24</v>
      </c>
      <c r="F25" s="33">
        <v>29</v>
      </c>
      <c r="G25" s="172"/>
      <c r="H25" s="173">
        <f t="shared" si="12"/>
        <v>84</v>
      </c>
      <c r="I25" s="24"/>
      <c r="J25" s="266">
        <f>H25+SUM('Table 1 (2020)'!N25:BC25)</f>
        <v>290</v>
      </c>
      <c r="K25" s="269">
        <f t="shared" si="5"/>
        <v>3.4743021444830477E-2</v>
      </c>
    </row>
    <row r="26" spans="1:11" ht="14.1" customHeight="1" x14ac:dyDescent="0.2">
      <c r="A26" s="297"/>
      <c r="B26" s="32" t="s">
        <v>64</v>
      </c>
      <c r="C26" s="33">
        <v>21</v>
      </c>
      <c r="D26" s="33">
        <v>33</v>
      </c>
      <c r="E26" s="33">
        <v>25</v>
      </c>
      <c r="F26" s="33">
        <v>33</v>
      </c>
      <c r="G26" s="172"/>
      <c r="H26" s="173">
        <f t="shared" si="12"/>
        <v>112</v>
      </c>
      <c r="I26" s="24"/>
      <c r="J26" s="266">
        <f>H26+SUM('Table 1 (2020)'!N26:BC26)</f>
        <v>517</v>
      </c>
      <c r="K26" s="269">
        <f t="shared" si="5"/>
        <v>6.1938420989577095E-2</v>
      </c>
    </row>
    <row r="27" spans="1:11" ht="14.1" customHeight="1" x14ac:dyDescent="0.2">
      <c r="A27" s="297"/>
      <c r="B27" s="32" t="s">
        <v>65</v>
      </c>
      <c r="C27" s="33">
        <v>61</v>
      </c>
      <c r="D27" s="33">
        <v>46</v>
      </c>
      <c r="E27" s="33">
        <v>64</v>
      </c>
      <c r="F27" s="33">
        <v>43</v>
      </c>
      <c r="G27" s="172"/>
      <c r="H27" s="173">
        <f t="shared" si="12"/>
        <v>214</v>
      </c>
      <c r="I27" s="24"/>
      <c r="J27" s="266">
        <f>H27+SUM('Table 1 (2020)'!N27:BC27)</f>
        <v>1209</v>
      </c>
      <c r="K27" s="269">
        <f t="shared" si="5"/>
        <v>0.14484245836827603</v>
      </c>
    </row>
    <row r="28" spans="1:11" ht="14.1" customHeight="1" x14ac:dyDescent="0.2">
      <c r="A28" s="297"/>
      <c r="B28" s="30" t="s">
        <v>66</v>
      </c>
      <c r="C28" s="33">
        <v>75</v>
      </c>
      <c r="D28" s="33">
        <v>80</v>
      </c>
      <c r="E28" s="33">
        <v>115</v>
      </c>
      <c r="F28" s="33">
        <v>122</v>
      </c>
      <c r="G28" s="172"/>
      <c r="H28" s="173">
        <f t="shared" si="12"/>
        <v>392</v>
      </c>
      <c r="I28" s="24"/>
      <c r="J28" s="266">
        <f>H28+SUM('Table 1 (2020)'!N28:BC28)</f>
        <v>2045</v>
      </c>
      <c r="K28" s="269">
        <f t="shared" si="5"/>
        <v>0.24499820294716665</v>
      </c>
    </row>
    <row r="29" spans="1:11" s="165" customFormat="1" ht="3.75" customHeight="1" x14ac:dyDescent="0.2">
      <c r="A29" s="160"/>
      <c r="B29" s="161"/>
      <c r="C29" s="169" t="s">
        <v>175</v>
      </c>
      <c r="D29" s="169" t="s">
        <v>176</v>
      </c>
      <c r="E29" s="169" t="s">
        <v>177</v>
      </c>
      <c r="F29" s="169" t="s">
        <v>178</v>
      </c>
      <c r="G29" s="162"/>
      <c r="H29" s="163"/>
      <c r="I29" s="164"/>
      <c r="J29" s="266"/>
      <c r="K29" s="269"/>
    </row>
    <row r="30" spans="1:11" ht="30.75" customHeight="1" x14ac:dyDescent="0.2">
      <c r="A30" s="297" t="s">
        <v>3</v>
      </c>
      <c r="B30" s="30" t="s">
        <v>1</v>
      </c>
      <c r="C30" s="33">
        <v>0</v>
      </c>
      <c r="D30" s="33">
        <v>0</v>
      </c>
      <c r="E30" s="33">
        <v>0</v>
      </c>
      <c r="F30" s="33">
        <v>0</v>
      </c>
      <c r="G30" s="172"/>
      <c r="H30" s="173">
        <f t="shared" ref="H30:H36" si="13">SUM(C30:F30)</f>
        <v>0</v>
      </c>
      <c r="I30" s="24"/>
      <c r="J30" s="266"/>
      <c r="K30" s="269"/>
    </row>
    <row r="31" spans="1:11" ht="14.1" customHeight="1" x14ac:dyDescent="0.2">
      <c r="A31" s="297"/>
      <c r="B31" s="32" t="s">
        <v>61</v>
      </c>
      <c r="C31" s="33">
        <v>0</v>
      </c>
      <c r="D31" s="33">
        <v>0</v>
      </c>
      <c r="E31" s="33">
        <v>0</v>
      </c>
      <c r="F31" s="33">
        <v>0</v>
      </c>
      <c r="G31" s="172"/>
      <c r="H31" s="173">
        <f t="shared" si="13"/>
        <v>0</v>
      </c>
      <c r="I31" s="24"/>
      <c r="J31" s="266">
        <f>H31+SUM('Table 1 (2020)'!N31:BC31)</f>
        <v>0</v>
      </c>
      <c r="K31" s="269">
        <f t="shared" si="5"/>
        <v>0</v>
      </c>
    </row>
    <row r="32" spans="1:11" ht="14.1" customHeight="1" x14ac:dyDescent="0.2">
      <c r="A32" s="297"/>
      <c r="B32" s="32" t="s">
        <v>62</v>
      </c>
      <c r="C32" s="33">
        <v>2</v>
      </c>
      <c r="D32" s="33">
        <v>1</v>
      </c>
      <c r="E32" s="33">
        <v>4</v>
      </c>
      <c r="F32" s="33">
        <v>2</v>
      </c>
      <c r="G32" s="172"/>
      <c r="H32" s="173">
        <f t="shared" si="13"/>
        <v>9</v>
      </c>
      <c r="I32" s="24"/>
      <c r="J32" s="266">
        <f>H32+SUM('Table 1 (2020)'!N32:BC32)</f>
        <v>32</v>
      </c>
      <c r="K32" s="269">
        <f t="shared" si="5"/>
        <v>3.8337127111537079E-3</v>
      </c>
    </row>
    <row r="33" spans="1:11" ht="14.1" customHeight="1" x14ac:dyDescent="0.2">
      <c r="A33" s="297"/>
      <c r="B33" s="32" t="s">
        <v>63</v>
      </c>
      <c r="C33" s="33">
        <v>20</v>
      </c>
      <c r="D33" s="33">
        <v>20</v>
      </c>
      <c r="E33" s="33">
        <v>34</v>
      </c>
      <c r="F33" s="33">
        <v>29</v>
      </c>
      <c r="G33" s="172"/>
      <c r="H33" s="173">
        <f t="shared" si="13"/>
        <v>103</v>
      </c>
      <c r="I33" s="24"/>
      <c r="J33" s="266">
        <f>H33+SUM('Table 1 (2020)'!N33:BC33)</f>
        <v>495</v>
      </c>
      <c r="K33" s="269">
        <f t="shared" si="5"/>
        <v>5.9302743500658922E-2</v>
      </c>
    </row>
    <row r="34" spans="1:11" ht="14.1" customHeight="1" x14ac:dyDescent="0.2">
      <c r="A34" s="297"/>
      <c r="B34" s="32" t="s">
        <v>64</v>
      </c>
      <c r="C34" s="33">
        <v>50</v>
      </c>
      <c r="D34" s="33">
        <v>53</v>
      </c>
      <c r="E34" s="33">
        <v>40</v>
      </c>
      <c r="F34" s="33">
        <v>43</v>
      </c>
      <c r="G34" s="172"/>
      <c r="H34" s="173">
        <f t="shared" si="13"/>
        <v>186</v>
      </c>
      <c r="I34" s="24"/>
      <c r="J34" s="266">
        <f>H34+SUM('Table 1 (2020)'!N34:BC34)</f>
        <v>811</v>
      </c>
      <c r="K34" s="269">
        <f t="shared" si="5"/>
        <v>9.7160656523301789E-2</v>
      </c>
    </row>
    <row r="35" spans="1:11" ht="14.1" customHeight="1" x14ac:dyDescent="0.2">
      <c r="A35" s="297"/>
      <c r="B35" s="32" t="s">
        <v>65</v>
      </c>
      <c r="C35" s="33">
        <v>61</v>
      </c>
      <c r="D35" s="33">
        <v>59</v>
      </c>
      <c r="E35" s="33">
        <v>69</v>
      </c>
      <c r="F35" s="33">
        <v>68</v>
      </c>
      <c r="G35" s="172"/>
      <c r="H35" s="173">
        <f t="shared" si="13"/>
        <v>257</v>
      </c>
      <c r="I35" s="24"/>
      <c r="J35" s="266">
        <f>H35+SUM('Table 1 (2020)'!N35:BC35)</f>
        <v>1513</v>
      </c>
      <c r="K35" s="269">
        <f t="shared" si="5"/>
        <v>0.18126272912423624</v>
      </c>
    </row>
    <row r="36" spans="1:11" ht="14.1" customHeight="1" x14ac:dyDescent="0.2">
      <c r="A36" s="297"/>
      <c r="B36" s="30" t="s">
        <v>66</v>
      </c>
      <c r="C36" s="33">
        <v>86</v>
      </c>
      <c r="D36" s="33">
        <v>64</v>
      </c>
      <c r="E36" s="33">
        <v>76</v>
      </c>
      <c r="F36" s="33">
        <v>68</v>
      </c>
      <c r="G36" s="172"/>
      <c r="H36" s="173">
        <f t="shared" si="13"/>
        <v>294</v>
      </c>
      <c r="I36" s="24"/>
      <c r="J36" s="266">
        <f>H36+SUM('Table 1 (2020)'!N36:BC36)</f>
        <v>1408</v>
      </c>
      <c r="K36" s="269">
        <f t="shared" si="5"/>
        <v>0.16868335929076314</v>
      </c>
    </row>
    <row r="37" spans="1:11" ht="32.25" customHeight="1" x14ac:dyDescent="0.2">
      <c r="A37" s="296" t="s">
        <v>67</v>
      </c>
      <c r="B37" s="296"/>
      <c r="C37" s="170"/>
      <c r="D37" s="170"/>
      <c r="E37" s="33"/>
      <c r="F37" s="33"/>
      <c r="G37" s="172"/>
      <c r="H37" s="173"/>
      <c r="J37" s="266"/>
      <c r="K37" s="269"/>
    </row>
    <row r="38" spans="1:11" ht="14.1" customHeight="1" x14ac:dyDescent="0.2">
      <c r="A38" s="27"/>
      <c r="B38" s="35" t="s">
        <v>52</v>
      </c>
      <c r="C38" s="173">
        <f>C74+C81+C62</f>
        <v>36</v>
      </c>
      <c r="D38" s="173">
        <f t="shared" ref="D38:F38" si="14">D74+D81+D62</f>
        <v>43</v>
      </c>
      <c r="E38" s="173">
        <f t="shared" si="14"/>
        <v>47</v>
      </c>
      <c r="F38" s="173">
        <f t="shared" si="14"/>
        <v>43</v>
      </c>
      <c r="G38" s="172"/>
      <c r="H38" s="173">
        <f t="shared" ref="H38:H51" si="15">SUM(C38:F38)</f>
        <v>169</v>
      </c>
      <c r="I38" s="24"/>
      <c r="J38" s="266">
        <f>H38+SUM('Table 1 (2020)'!N38:BC38)</f>
        <v>747</v>
      </c>
      <c r="K38" s="269">
        <f t="shared" si="5"/>
        <v>8.9493231100994372E-2</v>
      </c>
    </row>
    <row r="39" spans="1:11" ht="14.1" customHeight="1" x14ac:dyDescent="0.2">
      <c r="A39" s="27"/>
      <c r="B39" s="35" t="s">
        <v>13</v>
      </c>
      <c r="C39" s="173">
        <f>C79</f>
        <v>3</v>
      </c>
      <c r="D39" s="173">
        <f t="shared" ref="D39:F39" si="16">D79</f>
        <v>3</v>
      </c>
      <c r="E39" s="173">
        <f t="shared" si="16"/>
        <v>9</v>
      </c>
      <c r="F39" s="173">
        <f t="shared" si="16"/>
        <v>9</v>
      </c>
      <c r="G39" s="172"/>
      <c r="H39" s="173">
        <f t="shared" si="15"/>
        <v>24</v>
      </c>
      <c r="I39" s="24"/>
      <c r="J39" s="266">
        <f>H39+SUM('Table 1 (2020)'!N39:BC39)</f>
        <v>128</v>
      </c>
      <c r="K39" s="269">
        <f t="shared" si="5"/>
        <v>1.5334850844614832E-2</v>
      </c>
    </row>
    <row r="40" spans="1:11" ht="14.1" customHeight="1" x14ac:dyDescent="0.2">
      <c r="A40" s="27"/>
      <c r="B40" s="35" t="s">
        <v>50</v>
      </c>
      <c r="C40" s="173">
        <f>C60</f>
        <v>4</v>
      </c>
      <c r="D40" s="173">
        <f t="shared" ref="D40:F40" si="17">D60</f>
        <v>20</v>
      </c>
      <c r="E40" s="173">
        <f t="shared" si="17"/>
        <v>19</v>
      </c>
      <c r="F40" s="173">
        <f t="shared" si="17"/>
        <v>12</v>
      </c>
      <c r="G40" s="172"/>
      <c r="H40" s="173">
        <f t="shared" si="15"/>
        <v>55</v>
      </c>
      <c r="I40" s="24"/>
      <c r="J40" s="266">
        <f>H40+SUM('Table 1 (2020)'!N40:BC40)</f>
        <v>134</v>
      </c>
      <c r="K40" s="269">
        <f t="shared" si="5"/>
        <v>1.6053671977956152E-2</v>
      </c>
    </row>
    <row r="41" spans="1:11" ht="14.1" customHeight="1" x14ac:dyDescent="0.2">
      <c r="A41" s="27"/>
      <c r="B41" s="35" t="s">
        <v>32</v>
      </c>
      <c r="C41" s="173">
        <f>C67</f>
        <v>28</v>
      </c>
      <c r="D41" s="173">
        <f t="shared" ref="D41:F41" si="18">D67</f>
        <v>34</v>
      </c>
      <c r="E41" s="173">
        <f t="shared" si="18"/>
        <v>33</v>
      </c>
      <c r="F41" s="173">
        <f t="shared" si="18"/>
        <v>27</v>
      </c>
      <c r="G41" s="172"/>
      <c r="H41" s="173">
        <f t="shared" si="15"/>
        <v>122</v>
      </c>
      <c r="I41" s="24"/>
      <c r="J41" s="266">
        <f>H41+SUM('Table 1 (2020)'!N41:BC41)</f>
        <v>431</v>
      </c>
      <c r="K41" s="269">
        <f t="shared" si="5"/>
        <v>5.1635318078351505E-2</v>
      </c>
    </row>
    <row r="42" spans="1:11" ht="14.1" customHeight="1" x14ac:dyDescent="0.2">
      <c r="A42" s="27"/>
      <c r="B42" s="35" t="s">
        <v>14</v>
      </c>
      <c r="C42" s="173">
        <f>C59+C66+C83</f>
        <v>17</v>
      </c>
      <c r="D42" s="173">
        <f t="shared" ref="D42:F42" si="19">D59+D66+D83</f>
        <v>16</v>
      </c>
      <c r="E42" s="173">
        <f t="shared" si="19"/>
        <v>27</v>
      </c>
      <c r="F42" s="173">
        <f t="shared" si="19"/>
        <v>25</v>
      </c>
      <c r="G42" s="172"/>
      <c r="H42" s="173">
        <f t="shared" si="15"/>
        <v>85</v>
      </c>
      <c r="I42" s="24"/>
      <c r="J42" s="266">
        <f>H42+SUM('Table 1 (2020)'!N42:BC42)</f>
        <v>434</v>
      </c>
      <c r="K42" s="269">
        <f t="shared" si="5"/>
        <v>5.1994728645022165E-2</v>
      </c>
    </row>
    <row r="43" spans="1:11" ht="14.1" customHeight="1" x14ac:dyDescent="0.2">
      <c r="A43" s="27"/>
      <c r="B43" s="35" t="s">
        <v>15</v>
      </c>
      <c r="C43" s="173">
        <f>C54+C55+C72</f>
        <v>37</v>
      </c>
      <c r="D43" s="173">
        <f t="shared" ref="D43:F43" si="20">D54+D55+D72</f>
        <v>21</v>
      </c>
      <c r="E43" s="173">
        <f t="shared" si="20"/>
        <v>44</v>
      </c>
      <c r="F43" s="173">
        <f t="shared" si="20"/>
        <v>32</v>
      </c>
      <c r="G43" s="172"/>
      <c r="H43" s="173">
        <f t="shared" si="15"/>
        <v>134</v>
      </c>
      <c r="I43" s="24"/>
      <c r="J43" s="266">
        <f>H43+SUM('Table 1 (2020)'!N43:BC43)</f>
        <v>508</v>
      </c>
      <c r="K43" s="269">
        <f t="shared" si="5"/>
        <v>6.086018928956511E-2</v>
      </c>
    </row>
    <row r="44" spans="1:11" ht="14.1" customHeight="1" x14ac:dyDescent="0.2">
      <c r="A44" s="27"/>
      <c r="B44" s="35" t="s">
        <v>53</v>
      </c>
      <c r="C44" s="173">
        <f>C63+C65+C68+C70+C78+C84</f>
        <v>111</v>
      </c>
      <c r="D44" s="173">
        <f t="shared" ref="D44:F44" si="21">D63+D65+D68+D70+D78+D84</f>
        <v>95</v>
      </c>
      <c r="E44" s="173">
        <f t="shared" si="21"/>
        <v>95</v>
      </c>
      <c r="F44" s="173">
        <f t="shared" si="21"/>
        <v>106</v>
      </c>
      <c r="G44" s="172"/>
      <c r="H44" s="173">
        <f t="shared" si="15"/>
        <v>407</v>
      </c>
      <c r="I44" s="24"/>
      <c r="J44" s="266">
        <f>H44+SUM('Table 1 (2020)'!N44:BC44)</f>
        <v>2541</v>
      </c>
      <c r="K44" s="269">
        <f t="shared" si="5"/>
        <v>0.30442074997004914</v>
      </c>
    </row>
    <row r="45" spans="1:11" ht="14.1" customHeight="1" x14ac:dyDescent="0.2">
      <c r="A45" s="27"/>
      <c r="B45" s="35" t="s">
        <v>19</v>
      </c>
      <c r="C45" s="173">
        <f>C57+C69</f>
        <v>1</v>
      </c>
      <c r="D45" s="173">
        <f t="shared" ref="D45:F45" si="22">D57+D69</f>
        <v>1</v>
      </c>
      <c r="E45" s="173">
        <f t="shared" si="22"/>
        <v>18</v>
      </c>
      <c r="F45" s="173">
        <f t="shared" si="22"/>
        <v>19</v>
      </c>
      <c r="G45" s="172"/>
      <c r="H45" s="173">
        <f t="shared" si="15"/>
        <v>39</v>
      </c>
      <c r="I45" s="24"/>
      <c r="J45" s="266">
        <f>H45+SUM('Table 1 (2020)'!N45:BC45)</f>
        <v>179</v>
      </c>
      <c r="K45" s="269">
        <f t="shared" si="5"/>
        <v>2.1444830478016055E-2</v>
      </c>
    </row>
    <row r="46" spans="1:11" ht="14.1" customHeight="1" x14ac:dyDescent="0.2">
      <c r="A46" s="27"/>
      <c r="B46" s="35" t="s">
        <v>16</v>
      </c>
      <c r="C46" s="173">
        <f>C75+C82</f>
        <v>77</v>
      </c>
      <c r="D46" s="173">
        <f t="shared" ref="D46:F46" si="23">D75+D82</f>
        <v>48</v>
      </c>
      <c r="E46" s="173">
        <f t="shared" si="23"/>
        <v>76</v>
      </c>
      <c r="F46" s="173">
        <f t="shared" si="23"/>
        <v>68</v>
      </c>
      <c r="G46" s="172"/>
      <c r="H46" s="173">
        <f t="shared" si="15"/>
        <v>269</v>
      </c>
      <c r="I46" s="24"/>
      <c r="J46" s="266">
        <f>H46+SUM('Table 1 (2020)'!N46:BC46)</f>
        <v>1372</v>
      </c>
      <c r="K46" s="269">
        <f t="shared" si="5"/>
        <v>0.16437043249071523</v>
      </c>
    </row>
    <row r="47" spans="1:11" ht="14.1" customHeight="1" x14ac:dyDescent="0.2">
      <c r="A47" s="27"/>
      <c r="B47" s="35" t="s">
        <v>17</v>
      </c>
      <c r="C47" s="173">
        <f>C58+C64+C71+C85</f>
        <v>52</v>
      </c>
      <c r="D47" s="173">
        <f t="shared" ref="D47:F47" si="24">D58+D64+D71+D85</f>
        <v>48</v>
      </c>
      <c r="E47" s="173">
        <f t="shared" si="24"/>
        <v>35</v>
      </c>
      <c r="F47" s="173">
        <f t="shared" si="24"/>
        <v>57</v>
      </c>
      <c r="G47" s="172"/>
      <c r="H47" s="173">
        <f t="shared" si="15"/>
        <v>192</v>
      </c>
      <c r="I47" s="24"/>
      <c r="J47" s="266">
        <f>H47+SUM('Table 1 (2020)'!N47:BC47)</f>
        <v>1247</v>
      </c>
      <c r="K47" s="269">
        <f t="shared" si="5"/>
        <v>0.14939499221277106</v>
      </c>
    </row>
    <row r="48" spans="1:11" ht="14.1" customHeight="1" x14ac:dyDescent="0.2">
      <c r="A48" s="27"/>
      <c r="B48" s="35" t="s">
        <v>68</v>
      </c>
      <c r="C48" s="173">
        <f>C76</f>
        <v>0</v>
      </c>
      <c r="D48" s="173">
        <f t="shared" ref="D48:F48" si="25">D76</f>
        <v>0</v>
      </c>
      <c r="E48" s="173">
        <f t="shared" si="25"/>
        <v>0</v>
      </c>
      <c r="F48" s="173">
        <f t="shared" si="25"/>
        <v>0</v>
      </c>
      <c r="G48" s="172"/>
      <c r="H48" s="173">
        <f t="shared" si="15"/>
        <v>0</v>
      </c>
      <c r="I48" s="24"/>
      <c r="J48" s="266">
        <f>H48+SUM('Table 1 (2020)'!N48:BC48)</f>
        <v>3</v>
      </c>
      <c r="K48" s="269">
        <f t="shared" si="5"/>
        <v>3.5941056667066011E-4</v>
      </c>
    </row>
    <row r="49" spans="1:22" ht="14.1" customHeight="1" x14ac:dyDescent="0.2">
      <c r="A49" s="27"/>
      <c r="B49" s="35" t="s">
        <v>69</v>
      </c>
      <c r="C49" s="173">
        <f>C80</f>
        <v>0</v>
      </c>
      <c r="D49" s="173">
        <f t="shared" ref="D49:F49" si="26">D80</f>
        <v>2</v>
      </c>
      <c r="E49" s="173">
        <f t="shared" si="26"/>
        <v>1</v>
      </c>
      <c r="F49" s="173">
        <f t="shared" si="26"/>
        <v>0</v>
      </c>
      <c r="G49" s="172"/>
      <c r="H49" s="173">
        <f t="shared" si="15"/>
        <v>3</v>
      </c>
      <c r="I49" s="24"/>
      <c r="J49" s="266">
        <f>H49+SUM('Table 1 (2020)'!N49:BC49)</f>
        <v>11</v>
      </c>
      <c r="K49" s="269">
        <f t="shared" si="5"/>
        <v>1.317838744459087E-3</v>
      </c>
    </row>
    <row r="50" spans="1:22" ht="14.1" customHeight="1" x14ac:dyDescent="0.2">
      <c r="A50" s="36"/>
      <c r="B50" s="35" t="s">
        <v>18</v>
      </c>
      <c r="C50" s="173">
        <f>C56+C61+C77</f>
        <v>25</v>
      </c>
      <c r="D50" s="173">
        <f t="shared" ref="D50:F50" si="27">D56+D61+D77</f>
        <v>42</v>
      </c>
      <c r="E50" s="173">
        <f t="shared" si="27"/>
        <v>48</v>
      </c>
      <c r="F50" s="173">
        <f t="shared" si="27"/>
        <v>42</v>
      </c>
      <c r="G50" s="172"/>
      <c r="H50" s="173">
        <f t="shared" si="15"/>
        <v>157</v>
      </c>
      <c r="I50" s="24"/>
      <c r="J50" s="266">
        <f>H50+SUM('Table 1 (2020)'!N50:BC50)</f>
        <v>610</v>
      </c>
      <c r="K50" s="269">
        <f t="shared" si="5"/>
        <v>7.3080148556367561E-2</v>
      </c>
    </row>
    <row r="51" spans="1:22" ht="14.1" customHeight="1" x14ac:dyDescent="0.2">
      <c r="A51" s="36"/>
      <c r="B51" s="35" t="s">
        <v>20</v>
      </c>
      <c r="C51" s="173">
        <f>C73</f>
        <v>1</v>
      </c>
      <c r="D51" s="173">
        <f t="shared" ref="D51:F51" si="28">D73</f>
        <v>0</v>
      </c>
      <c r="E51" s="173">
        <f t="shared" si="28"/>
        <v>0</v>
      </c>
      <c r="F51" s="173">
        <f t="shared" si="28"/>
        <v>0</v>
      </c>
      <c r="G51" s="174"/>
      <c r="H51" s="173">
        <f t="shared" si="15"/>
        <v>1</v>
      </c>
      <c r="I51" s="24"/>
      <c r="J51" s="266">
        <f>H51+SUM('Table 1 (2020)'!N51:BC51)</f>
        <v>2</v>
      </c>
      <c r="K51" s="269">
        <f t="shared" si="5"/>
        <v>2.3960704444710675E-4</v>
      </c>
    </row>
    <row r="52" spans="1:22" ht="14.1" customHeight="1" x14ac:dyDescent="0.2">
      <c r="A52" s="36"/>
      <c r="B52" s="35"/>
      <c r="C52" s="173"/>
      <c r="D52" s="173"/>
      <c r="E52" s="173"/>
      <c r="F52" s="173"/>
      <c r="G52" s="174"/>
      <c r="H52" s="173"/>
      <c r="I52" s="24"/>
      <c r="J52" s="266"/>
      <c r="K52" s="269"/>
    </row>
    <row r="53" spans="1:22" ht="32.25" customHeight="1" x14ac:dyDescent="0.2">
      <c r="A53" s="296" t="s">
        <v>70</v>
      </c>
      <c r="B53" s="296"/>
      <c r="C53" s="168" t="s">
        <v>175</v>
      </c>
      <c r="D53" s="169" t="s">
        <v>176</v>
      </c>
      <c r="E53" s="169" t="s">
        <v>177</v>
      </c>
      <c r="F53" s="169" t="s">
        <v>178</v>
      </c>
      <c r="G53" s="174"/>
      <c r="H53" s="173"/>
      <c r="I53" s="24"/>
      <c r="J53" s="266"/>
      <c r="K53" s="269"/>
    </row>
    <row r="54" spans="1:22" ht="14.1" customHeight="1" x14ac:dyDescent="0.2">
      <c r="A54" s="36"/>
      <c r="B54" s="37" t="s">
        <v>21</v>
      </c>
      <c r="C54" s="175">
        <v>20</v>
      </c>
      <c r="D54" s="175">
        <v>10</v>
      </c>
      <c r="E54" s="173">
        <v>27</v>
      </c>
      <c r="F54" s="173">
        <v>14</v>
      </c>
      <c r="G54" s="174"/>
      <c r="H54" s="173">
        <f t="shared" ref="H54:H85" si="29">SUM(C54:F54)</f>
        <v>71</v>
      </c>
      <c r="I54" s="24"/>
      <c r="J54" s="266">
        <f>H54+SUM('Table 1 (2020)'!N54:BC54)</f>
        <v>262</v>
      </c>
      <c r="K54" s="269">
        <f t="shared" si="5"/>
        <v>3.1388522822570986E-2</v>
      </c>
    </row>
    <row r="55" spans="1:22" ht="14.1" customHeight="1" x14ac:dyDescent="0.2">
      <c r="A55" s="36"/>
      <c r="B55" s="37" t="s">
        <v>22</v>
      </c>
      <c r="C55" s="173">
        <v>16</v>
      </c>
      <c r="D55" s="173">
        <v>11</v>
      </c>
      <c r="E55" s="173">
        <v>14</v>
      </c>
      <c r="F55" s="173">
        <v>16</v>
      </c>
      <c r="G55" s="173"/>
      <c r="H55" s="173">
        <f t="shared" si="29"/>
        <v>57</v>
      </c>
      <c r="I55" s="24"/>
      <c r="J55" s="266">
        <f>H55+SUM('Table 1 (2020)'!N55:BC55)</f>
        <v>218</v>
      </c>
      <c r="K55" s="269">
        <f t="shared" si="5"/>
        <v>2.6117167844734637E-2</v>
      </c>
    </row>
    <row r="56" spans="1:22" ht="14.1" customHeight="1" x14ac:dyDescent="0.2">
      <c r="A56" s="36"/>
      <c r="B56" s="37" t="s">
        <v>23</v>
      </c>
      <c r="C56" s="173">
        <v>4</v>
      </c>
      <c r="D56" s="173">
        <v>8</v>
      </c>
      <c r="E56" s="173">
        <v>10</v>
      </c>
      <c r="F56" s="173">
        <v>16</v>
      </c>
      <c r="G56" s="173"/>
      <c r="H56" s="173">
        <f t="shared" si="29"/>
        <v>38</v>
      </c>
      <c r="I56" s="24"/>
      <c r="J56" s="266">
        <f>H56+SUM('Table 1 (2020)'!N56:BC56)</f>
        <v>137</v>
      </c>
      <c r="K56" s="269">
        <f t="shared" si="5"/>
        <v>1.6413082544626811E-2</v>
      </c>
      <c r="L56" s="38"/>
      <c r="M56" s="38"/>
      <c r="N56" s="38"/>
      <c r="O56" s="38"/>
      <c r="Q56" s="39"/>
      <c r="R56" s="39"/>
      <c r="S56" s="39"/>
      <c r="T56" s="39"/>
      <c r="U56" s="39"/>
      <c r="V56" s="39"/>
    </row>
    <row r="57" spans="1:22" ht="14.1" customHeight="1" x14ac:dyDescent="0.2">
      <c r="A57" s="36"/>
      <c r="B57" s="37" t="s">
        <v>49</v>
      </c>
      <c r="C57" s="173">
        <v>1</v>
      </c>
      <c r="D57" s="173">
        <v>0</v>
      </c>
      <c r="E57" s="173">
        <v>2</v>
      </c>
      <c r="F57" s="173">
        <v>2</v>
      </c>
      <c r="G57" s="173"/>
      <c r="H57" s="173">
        <f t="shared" si="29"/>
        <v>5</v>
      </c>
      <c r="I57" s="24"/>
      <c r="J57" s="266">
        <f>H57+SUM('Table 1 (2020)'!N57:BC57)</f>
        <v>91</v>
      </c>
      <c r="K57" s="269">
        <f t="shared" si="5"/>
        <v>1.0902120522343357E-2</v>
      </c>
      <c r="L57" s="38"/>
      <c r="M57" s="38"/>
      <c r="N57" s="38"/>
      <c r="O57" s="38"/>
      <c r="Q57" s="39"/>
      <c r="R57" s="39"/>
      <c r="S57" s="39"/>
      <c r="T57" s="39"/>
      <c r="U57" s="39"/>
      <c r="V57" s="39"/>
    </row>
    <row r="58" spans="1:22" ht="14.1" customHeight="1" x14ac:dyDescent="0.2">
      <c r="A58" s="36"/>
      <c r="B58" s="37" t="s">
        <v>24</v>
      </c>
      <c r="C58" s="173">
        <v>34</v>
      </c>
      <c r="D58" s="173">
        <v>39</v>
      </c>
      <c r="E58" s="173">
        <v>23</v>
      </c>
      <c r="F58" s="173">
        <v>40</v>
      </c>
      <c r="G58" s="173"/>
      <c r="H58" s="173">
        <f t="shared" si="29"/>
        <v>136</v>
      </c>
      <c r="I58" s="24"/>
      <c r="J58" s="266">
        <f>H58+SUM('Table 1 (2020)'!N58:BC58)</f>
        <v>692</v>
      </c>
      <c r="K58" s="269">
        <f t="shared" si="5"/>
        <v>8.2904037378698933E-2</v>
      </c>
      <c r="L58" s="38"/>
      <c r="M58" s="38"/>
      <c r="N58" s="38"/>
      <c r="O58" s="38"/>
      <c r="Q58" s="39"/>
      <c r="R58" s="39"/>
      <c r="S58" s="39"/>
      <c r="T58" s="39"/>
      <c r="U58" s="39"/>
      <c r="V58" s="39"/>
    </row>
    <row r="59" spans="1:22" ht="14.1" customHeight="1" x14ac:dyDescent="0.2">
      <c r="A59" s="36"/>
      <c r="B59" s="37" t="s">
        <v>25</v>
      </c>
      <c r="C59" s="173">
        <v>2</v>
      </c>
      <c r="D59" s="173">
        <v>2</v>
      </c>
      <c r="E59" s="173">
        <v>8</v>
      </c>
      <c r="F59" s="173">
        <v>7</v>
      </c>
      <c r="G59" s="173"/>
      <c r="H59" s="173">
        <f t="shared" si="29"/>
        <v>19</v>
      </c>
      <c r="I59" s="24"/>
      <c r="J59" s="266">
        <f>H59+SUM('Table 1 (2020)'!N59:BC59)</f>
        <v>85</v>
      </c>
      <c r="K59" s="269">
        <f t="shared" si="5"/>
        <v>1.0183299389002037E-2</v>
      </c>
      <c r="L59" s="38"/>
      <c r="M59" s="38"/>
      <c r="N59" s="38"/>
      <c r="O59" s="38"/>
      <c r="Q59" s="39"/>
      <c r="R59" s="39"/>
      <c r="S59" s="39"/>
      <c r="T59" s="39"/>
      <c r="U59" s="39"/>
      <c r="V59" s="39"/>
    </row>
    <row r="60" spans="1:22" ht="14.1" customHeight="1" x14ac:dyDescent="0.2">
      <c r="A60" s="36"/>
      <c r="B60" s="37" t="s">
        <v>50</v>
      </c>
      <c r="C60" s="173">
        <v>4</v>
      </c>
      <c r="D60" s="173">
        <v>20</v>
      </c>
      <c r="E60" s="173">
        <v>19</v>
      </c>
      <c r="F60" s="173">
        <v>12</v>
      </c>
      <c r="G60" s="173"/>
      <c r="H60" s="173">
        <f t="shared" si="29"/>
        <v>55</v>
      </c>
      <c r="I60" s="24"/>
      <c r="J60" s="266">
        <f>H60+SUM('Table 1 (2020)'!N60:BC60)</f>
        <v>134</v>
      </c>
      <c r="K60" s="269">
        <f t="shared" si="5"/>
        <v>1.6053671977956152E-2</v>
      </c>
      <c r="L60" s="38"/>
      <c r="M60" s="38"/>
      <c r="N60" s="38"/>
      <c r="O60" s="38"/>
      <c r="Q60" s="39"/>
      <c r="R60" s="39"/>
      <c r="S60" s="39"/>
      <c r="T60" s="39"/>
      <c r="U60" s="39"/>
      <c r="V60" s="39"/>
    </row>
    <row r="61" spans="1:22" ht="14.1" customHeight="1" x14ac:dyDescent="0.2">
      <c r="A61" s="36"/>
      <c r="B61" s="37" t="s">
        <v>26</v>
      </c>
      <c r="C61" s="173">
        <v>8</v>
      </c>
      <c r="D61" s="173">
        <v>16</v>
      </c>
      <c r="E61" s="173">
        <v>9</v>
      </c>
      <c r="F61" s="173">
        <v>10</v>
      </c>
      <c r="G61" s="173"/>
      <c r="H61" s="173">
        <f t="shared" si="29"/>
        <v>43</v>
      </c>
      <c r="I61" s="24"/>
      <c r="J61" s="266">
        <f>H61+SUM('Table 1 (2020)'!N61:BC61)</f>
        <v>264</v>
      </c>
      <c r="K61" s="269">
        <f t="shared" si="5"/>
        <v>3.1628129867018087E-2</v>
      </c>
      <c r="L61" s="38"/>
      <c r="M61" s="38"/>
      <c r="N61" s="38"/>
      <c r="O61" s="38"/>
      <c r="Q61" s="39"/>
      <c r="R61" s="39"/>
      <c r="S61" s="39"/>
      <c r="T61" s="39"/>
      <c r="U61" s="39"/>
      <c r="V61" s="39"/>
    </row>
    <row r="62" spans="1:22" ht="14.1" customHeight="1" x14ac:dyDescent="0.2">
      <c r="A62" s="36"/>
      <c r="B62" s="37" t="s">
        <v>27</v>
      </c>
      <c r="C62" s="173">
        <v>17</v>
      </c>
      <c r="D62" s="173">
        <v>13</v>
      </c>
      <c r="E62" s="173">
        <v>16</v>
      </c>
      <c r="F62" s="173">
        <v>14</v>
      </c>
      <c r="G62" s="173"/>
      <c r="H62" s="173">
        <f t="shared" si="29"/>
        <v>60</v>
      </c>
      <c r="I62" s="24"/>
      <c r="J62" s="266">
        <f>H62+SUM('Table 1 (2020)'!N62:BC62)</f>
        <v>219</v>
      </c>
      <c r="K62" s="269">
        <f t="shared" si="5"/>
        <v>2.6236971366958187E-2</v>
      </c>
      <c r="L62" s="38"/>
      <c r="M62" s="38"/>
      <c r="N62" s="38"/>
      <c r="O62" s="38"/>
      <c r="Q62" s="39"/>
      <c r="R62" s="39"/>
      <c r="S62" s="39"/>
      <c r="T62" s="39"/>
      <c r="U62" s="39"/>
      <c r="V62" s="39"/>
    </row>
    <row r="63" spans="1:22" ht="14.1" customHeight="1" x14ac:dyDescent="0.2">
      <c r="A63" s="36"/>
      <c r="B63" s="37" t="s">
        <v>28</v>
      </c>
      <c r="C63" s="173">
        <v>6</v>
      </c>
      <c r="D63" s="173">
        <v>9</v>
      </c>
      <c r="E63" s="173">
        <v>6</v>
      </c>
      <c r="F63" s="173">
        <v>9</v>
      </c>
      <c r="G63" s="173"/>
      <c r="H63" s="173">
        <f t="shared" si="29"/>
        <v>30</v>
      </c>
      <c r="I63" s="24"/>
      <c r="J63" s="266">
        <f>H63+SUM('Table 1 (2020)'!N63:BC63)</f>
        <v>238</v>
      </c>
      <c r="K63" s="269">
        <f t="shared" si="5"/>
        <v>2.8513238289205704E-2</v>
      </c>
      <c r="L63" s="38"/>
      <c r="M63" s="38"/>
      <c r="N63" s="38"/>
      <c r="O63" s="38"/>
      <c r="Q63" s="39"/>
      <c r="R63" s="39"/>
      <c r="S63" s="39"/>
      <c r="T63" s="39"/>
      <c r="U63" s="39"/>
      <c r="V63" s="39"/>
    </row>
    <row r="64" spans="1:22" ht="14.1" customHeight="1" x14ac:dyDescent="0.2">
      <c r="A64" s="36"/>
      <c r="B64" s="37" t="s">
        <v>29</v>
      </c>
      <c r="C64" s="173">
        <v>3</v>
      </c>
      <c r="D64" s="173">
        <v>1</v>
      </c>
      <c r="E64" s="173">
        <v>7</v>
      </c>
      <c r="F64" s="173">
        <v>5</v>
      </c>
      <c r="G64" s="173"/>
      <c r="H64" s="173">
        <f t="shared" si="29"/>
        <v>16</v>
      </c>
      <c r="I64" s="24"/>
      <c r="J64" s="266">
        <f>H64+SUM('Table 1 (2020)'!N64:BC64)</f>
        <v>111</v>
      </c>
      <c r="K64" s="269">
        <f t="shared" si="5"/>
        <v>1.3298190966814425E-2</v>
      </c>
      <c r="L64" s="38"/>
      <c r="M64" s="38"/>
      <c r="N64" s="38"/>
      <c r="O64" s="38"/>
      <c r="Q64" s="39"/>
      <c r="R64" s="39"/>
      <c r="S64" s="39"/>
      <c r="T64" s="39"/>
      <c r="U64" s="39"/>
      <c r="V64" s="39"/>
    </row>
    <row r="65" spans="1:22" ht="14.1" customHeight="1" x14ac:dyDescent="0.2">
      <c r="A65" s="36"/>
      <c r="B65" s="37" t="s">
        <v>30</v>
      </c>
      <c r="C65" s="173">
        <v>7</v>
      </c>
      <c r="D65" s="173">
        <v>10</v>
      </c>
      <c r="E65" s="173">
        <v>5</v>
      </c>
      <c r="F65" s="173">
        <v>5</v>
      </c>
      <c r="G65" s="173"/>
      <c r="H65" s="173">
        <f t="shared" si="29"/>
        <v>27</v>
      </c>
      <c r="I65" s="24"/>
      <c r="J65" s="266">
        <f>H65+SUM('Table 1 (2020)'!N65:BC65)</f>
        <v>193</v>
      </c>
      <c r="K65" s="269">
        <f t="shared" si="5"/>
        <v>2.3122079789145801E-2</v>
      </c>
      <c r="L65" s="38"/>
      <c r="M65" s="38"/>
      <c r="N65" s="38"/>
      <c r="O65" s="38"/>
      <c r="Q65" s="39"/>
      <c r="R65" s="39"/>
      <c r="S65" s="39"/>
      <c r="T65" s="39"/>
      <c r="U65" s="39"/>
      <c r="V65" s="39"/>
    </row>
    <row r="66" spans="1:22" ht="14.1" customHeight="1" x14ac:dyDescent="0.2">
      <c r="A66" s="36"/>
      <c r="B66" s="37" t="s">
        <v>31</v>
      </c>
      <c r="C66" s="173">
        <v>11</v>
      </c>
      <c r="D66" s="173">
        <v>9</v>
      </c>
      <c r="E66" s="173">
        <v>10</v>
      </c>
      <c r="F66" s="173">
        <v>12</v>
      </c>
      <c r="G66" s="173"/>
      <c r="H66" s="173">
        <f t="shared" si="29"/>
        <v>42</v>
      </c>
      <c r="I66" s="24"/>
      <c r="J66" s="266">
        <f>H66+SUM('Table 1 (2020)'!N66:BC66)</f>
        <v>223</v>
      </c>
      <c r="K66" s="269">
        <f t="shared" si="5"/>
        <v>2.6716185455852401E-2</v>
      </c>
      <c r="L66" s="38"/>
      <c r="M66" s="38"/>
      <c r="N66" s="38"/>
      <c r="O66" s="38"/>
      <c r="Q66" s="39"/>
      <c r="R66" s="39"/>
      <c r="S66" s="39"/>
      <c r="T66" s="39"/>
      <c r="U66" s="39"/>
      <c r="V66" s="39"/>
    </row>
    <row r="67" spans="1:22" ht="14.1" customHeight="1" x14ac:dyDescent="0.2">
      <c r="A67" s="36"/>
      <c r="B67" s="37" t="s">
        <v>32</v>
      </c>
      <c r="C67" s="173">
        <v>28</v>
      </c>
      <c r="D67" s="173">
        <v>34</v>
      </c>
      <c r="E67" s="173">
        <v>33</v>
      </c>
      <c r="F67" s="173">
        <v>27</v>
      </c>
      <c r="G67" s="173"/>
      <c r="H67" s="173">
        <f t="shared" si="29"/>
        <v>122</v>
      </c>
      <c r="I67" s="24"/>
      <c r="J67" s="266">
        <f>H67+SUM('Table 1 (2020)'!N67:BC67)</f>
        <v>431</v>
      </c>
      <c r="K67" s="269">
        <f t="shared" si="5"/>
        <v>5.1635318078351505E-2</v>
      </c>
      <c r="L67" s="38"/>
      <c r="M67" s="38"/>
      <c r="N67" s="38"/>
      <c r="O67" s="38"/>
      <c r="Q67" s="39"/>
      <c r="R67" s="39"/>
      <c r="S67" s="39"/>
      <c r="T67" s="39"/>
      <c r="U67" s="39"/>
      <c r="V67" s="39"/>
    </row>
    <row r="68" spans="1:22" ht="14.1" customHeight="1" x14ac:dyDescent="0.2">
      <c r="A68" s="36"/>
      <c r="B68" s="37" t="s">
        <v>33</v>
      </c>
      <c r="C68" s="173">
        <v>50</v>
      </c>
      <c r="D68" s="173">
        <v>45</v>
      </c>
      <c r="E68" s="173">
        <v>43</v>
      </c>
      <c r="F68" s="173">
        <v>67</v>
      </c>
      <c r="G68" s="173"/>
      <c r="H68" s="173">
        <f t="shared" si="29"/>
        <v>205</v>
      </c>
      <c r="I68" s="24"/>
      <c r="J68" s="266">
        <f>H68+SUM('Table 1 (2020)'!N68:BC68)</f>
        <v>1314</v>
      </c>
      <c r="K68" s="269">
        <f t="shared" si="5"/>
        <v>0.15742182820174913</v>
      </c>
      <c r="L68" s="38"/>
      <c r="M68" s="38"/>
      <c r="N68" s="38"/>
      <c r="O68" s="38"/>
      <c r="Q68" s="39"/>
      <c r="R68" s="39"/>
      <c r="S68" s="39"/>
      <c r="T68" s="39"/>
      <c r="U68" s="39"/>
      <c r="V68" s="39"/>
    </row>
    <row r="69" spans="1:22" ht="14.1" customHeight="1" x14ac:dyDescent="0.2">
      <c r="A69" s="36"/>
      <c r="B69" s="37" t="s">
        <v>19</v>
      </c>
      <c r="C69" s="173">
        <v>0</v>
      </c>
      <c r="D69" s="173">
        <v>1</v>
      </c>
      <c r="E69" s="173">
        <v>16</v>
      </c>
      <c r="F69" s="173">
        <v>17</v>
      </c>
      <c r="G69" s="173"/>
      <c r="H69" s="173">
        <f t="shared" si="29"/>
        <v>34</v>
      </c>
      <c r="I69" s="40"/>
      <c r="J69" s="266">
        <f>H69+SUM('Table 1 (2020)'!N69:BC69)</f>
        <v>88</v>
      </c>
      <c r="K69" s="269">
        <f t="shared" si="5"/>
        <v>1.0542709955672696E-2</v>
      </c>
      <c r="L69" s="41"/>
      <c r="M69" s="38"/>
      <c r="N69" s="38"/>
      <c r="O69" s="38"/>
      <c r="Q69" s="39"/>
      <c r="R69" s="39"/>
      <c r="S69" s="39"/>
      <c r="T69" s="39"/>
      <c r="U69" s="39"/>
      <c r="V69" s="39"/>
    </row>
    <row r="70" spans="1:22" ht="14.1" customHeight="1" x14ac:dyDescent="0.2">
      <c r="A70" s="36"/>
      <c r="B70" s="37" t="s">
        <v>34</v>
      </c>
      <c r="C70" s="173">
        <v>10</v>
      </c>
      <c r="D70" s="173">
        <v>8</v>
      </c>
      <c r="E70" s="173">
        <v>13</v>
      </c>
      <c r="F70" s="173">
        <v>11</v>
      </c>
      <c r="G70" s="173"/>
      <c r="H70" s="173">
        <f t="shared" si="29"/>
        <v>42</v>
      </c>
      <c r="I70" s="24"/>
      <c r="J70" s="266">
        <f>H70+SUM('Table 1 (2020)'!N70:BC70)</f>
        <v>174</v>
      </c>
      <c r="K70" s="269">
        <f t="shared" si="5"/>
        <v>2.0845812866898288E-2</v>
      </c>
      <c r="L70" s="38"/>
      <c r="M70" s="38"/>
      <c r="N70" s="38"/>
      <c r="O70" s="38"/>
      <c r="Q70" s="39"/>
      <c r="R70" s="39"/>
      <c r="S70" s="39"/>
      <c r="T70" s="39"/>
      <c r="U70" s="39"/>
      <c r="V70" s="39"/>
    </row>
    <row r="71" spans="1:22" ht="14.1" customHeight="1" x14ac:dyDescent="0.2">
      <c r="A71" s="36"/>
      <c r="B71" s="37" t="s">
        <v>35</v>
      </c>
      <c r="C71" s="173">
        <v>5</v>
      </c>
      <c r="D71" s="173">
        <v>2</v>
      </c>
      <c r="E71" s="173">
        <v>1</v>
      </c>
      <c r="F71" s="173">
        <v>7</v>
      </c>
      <c r="G71" s="173"/>
      <c r="H71" s="173">
        <f t="shared" si="29"/>
        <v>15</v>
      </c>
      <c r="I71" s="40"/>
      <c r="J71" s="266">
        <f>H71+SUM('Table 1 (2020)'!N71:BC71)</f>
        <v>176</v>
      </c>
      <c r="K71" s="269">
        <f t="shared" si="5"/>
        <v>2.1085419911345393E-2</v>
      </c>
      <c r="L71" s="41"/>
      <c r="M71" s="38"/>
      <c r="N71" s="38"/>
      <c r="O71" s="38"/>
      <c r="Q71" s="39"/>
      <c r="R71" s="39"/>
      <c r="S71" s="39"/>
      <c r="T71" s="39"/>
      <c r="U71" s="39"/>
      <c r="V71" s="39"/>
    </row>
    <row r="72" spans="1:22" ht="14.1" customHeight="1" x14ac:dyDescent="0.2">
      <c r="A72" s="36"/>
      <c r="B72" s="37" t="s">
        <v>36</v>
      </c>
      <c r="C72" s="173">
        <v>1</v>
      </c>
      <c r="D72" s="173">
        <v>0</v>
      </c>
      <c r="E72" s="173">
        <v>3</v>
      </c>
      <c r="F72" s="173">
        <v>2</v>
      </c>
      <c r="G72" s="173"/>
      <c r="H72" s="173">
        <f t="shared" si="29"/>
        <v>6</v>
      </c>
      <c r="I72" s="24"/>
      <c r="J72" s="266">
        <f>H72+SUM('Table 1 (2020)'!N72:BC72)</f>
        <v>28</v>
      </c>
      <c r="K72" s="269">
        <f t="shared" si="5"/>
        <v>3.3544986222594944E-3</v>
      </c>
      <c r="L72" s="38"/>
      <c r="M72" s="38"/>
      <c r="N72" s="38"/>
      <c r="O72" s="38"/>
      <c r="Q72" s="39"/>
      <c r="R72" s="39"/>
      <c r="S72" s="39"/>
      <c r="T72" s="39"/>
      <c r="U72" s="39"/>
      <c r="V72" s="39"/>
    </row>
    <row r="73" spans="1:22" ht="14.1" customHeight="1" x14ac:dyDescent="0.2">
      <c r="A73" s="36"/>
      <c r="B73" s="37" t="s">
        <v>48</v>
      </c>
      <c r="C73" s="173">
        <v>1</v>
      </c>
      <c r="D73" s="173">
        <v>0</v>
      </c>
      <c r="E73" s="173">
        <v>0</v>
      </c>
      <c r="F73" s="173">
        <v>0</v>
      </c>
      <c r="G73" s="173"/>
      <c r="H73" s="173">
        <f t="shared" si="29"/>
        <v>1</v>
      </c>
      <c r="I73" s="24"/>
      <c r="J73" s="266">
        <f>H73+SUM('Table 1 (2020)'!N73:BC73)</f>
        <v>2</v>
      </c>
      <c r="K73" s="269">
        <f t="shared" si="5"/>
        <v>2.3960704444710675E-4</v>
      </c>
      <c r="L73" s="38"/>
      <c r="M73" s="38"/>
      <c r="N73" s="38"/>
      <c r="O73" s="38"/>
      <c r="Q73" s="39"/>
      <c r="R73" s="39"/>
      <c r="S73" s="39"/>
      <c r="T73" s="39"/>
      <c r="U73" s="39"/>
      <c r="V73" s="39"/>
    </row>
    <row r="74" spans="1:22" ht="14.1" customHeight="1" x14ac:dyDescent="0.2">
      <c r="A74" s="36"/>
      <c r="B74" s="37" t="s">
        <v>37</v>
      </c>
      <c r="C74" s="173">
        <v>19</v>
      </c>
      <c r="D74" s="173">
        <v>19</v>
      </c>
      <c r="E74" s="173">
        <v>22</v>
      </c>
      <c r="F74" s="173">
        <v>16</v>
      </c>
      <c r="G74" s="173"/>
      <c r="H74" s="173">
        <f t="shared" si="29"/>
        <v>76</v>
      </c>
      <c r="I74" s="24"/>
      <c r="J74" s="266">
        <f>H74+SUM('Table 1 (2020)'!N74:BC74)</f>
        <v>284</v>
      </c>
      <c r="K74" s="269">
        <f t="shared" ref="K74:K91" si="30">J74/$J$7</f>
        <v>3.4024200311489158E-2</v>
      </c>
      <c r="L74" s="38"/>
      <c r="M74" s="38"/>
      <c r="N74" s="38"/>
      <c r="O74" s="38"/>
      <c r="Q74" s="39"/>
      <c r="R74" s="39"/>
      <c r="S74" s="39"/>
      <c r="T74" s="39"/>
      <c r="U74" s="39"/>
      <c r="V74" s="39"/>
    </row>
    <row r="75" spans="1:22" ht="14.1" customHeight="1" x14ac:dyDescent="0.2">
      <c r="A75" s="36"/>
      <c r="B75" s="37" t="s">
        <v>38</v>
      </c>
      <c r="C75" s="173">
        <v>53</v>
      </c>
      <c r="D75" s="173">
        <v>30</v>
      </c>
      <c r="E75" s="173">
        <v>48</v>
      </c>
      <c r="F75" s="173">
        <v>40</v>
      </c>
      <c r="G75" s="173"/>
      <c r="H75" s="173">
        <f t="shared" si="29"/>
        <v>171</v>
      </c>
      <c r="I75" s="24"/>
      <c r="J75" s="266">
        <f>H75+SUM('Table 1 (2020)'!N75:BC75)</f>
        <v>682</v>
      </c>
      <c r="K75" s="269">
        <f t="shared" si="30"/>
        <v>8.1706002156463398E-2</v>
      </c>
      <c r="L75" s="38"/>
      <c r="M75" s="38"/>
      <c r="N75" s="38"/>
      <c r="O75" s="38"/>
      <c r="Q75" s="39"/>
      <c r="R75" s="39"/>
      <c r="S75" s="39"/>
      <c r="T75" s="39"/>
      <c r="U75" s="39"/>
      <c r="V75" s="39"/>
    </row>
    <row r="76" spans="1:22" ht="14.1" customHeight="1" x14ac:dyDescent="0.2">
      <c r="A76" s="36"/>
      <c r="B76" s="37" t="s">
        <v>39</v>
      </c>
      <c r="C76" s="173">
        <v>0</v>
      </c>
      <c r="D76" s="173">
        <v>0</v>
      </c>
      <c r="E76" s="173">
        <v>0</v>
      </c>
      <c r="F76" s="173">
        <v>0</v>
      </c>
      <c r="G76" s="173"/>
      <c r="H76" s="173">
        <f t="shared" si="29"/>
        <v>0</v>
      </c>
      <c r="I76" s="24"/>
      <c r="J76" s="266">
        <f>H76+SUM('Table 1 (2020)'!N76:BC76)</f>
        <v>3</v>
      </c>
      <c r="K76" s="269">
        <f t="shared" si="30"/>
        <v>3.5941056667066011E-4</v>
      </c>
      <c r="L76" s="38"/>
      <c r="M76" s="38"/>
      <c r="N76" s="38"/>
      <c r="O76" s="38"/>
      <c r="Q76" s="39"/>
      <c r="R76" s="39"/>
      <c r="S76" s="39"/>
      <c r="T76" s="39"/>
      <c r="U76" s="39"/>
      <c r="V76" s="39"/>
    </row>
    <row r="77" spans="1:22" ht="14.1" customHeight="1" x14ac:dyDescent="0.2">
      <c r="A77" s="36"/>
      <c r="B77" s="37" t="s">
        <v>51</v>
      </c>
      <c r="C77" s="173">
        <v>13</v>
      </c>
      <c r="D77" s="173">
        <v>18</v>
      </c>
      <c r="E77" s="173">
        <v>29</v>
      </c>
      <c r="F77" s="173">
        <v>16</v>
      </c>
      <c r="G77" s="173"/>
      <c r="H77" s="173">
        <f t="shared" si="29"/>
        <v>76</v>
      </c>
      <c r="I77" s="24"/>
      <c r="J77" s="266">
        <f>H77+SUM('Table 1 (2020)'!N77:BC77)</f>
        <v>209</v>
      </c>
      <c r="K77" s="269">
        <f t="shared" si="30"/>
        <v>2.5038936144722655E-2</v>
      </c>
      <c r="L77" s="38"/>
      <c r="M77" s="38"/>
      <c r="N77" s="38"/>
      <c r="O77" s="38"/>
      <c r="Q77" s="39"/>
      <c r="R77" s="39"/>
      <c r="S77" s="39"/>
      <c r="T77" s="39"/>
      <c r="U77" s="39"/>
      <c r="V77" s="39"/>
    </row>
    <row r="78" spans="1:22" ht="14.1" customHeight="1" x14ac:dyDescent="0.2">
      <c r="A78" s="36"/>
      <c r="B78" s="37" t="s">
        <v>40</v>
      </c>
      <c r="C78" s="173">
        <v>34</v>
      </c>
      <c r="D78" s="173">
        <v>11</v>
      </c>
      <c r="E78" s="173">
        <v>20</v>
      </c>
      <c r="F78" s="173">
        <v>11</v>
      </c>
      <c r="G78" s="173"/>
      <c r="H78" s="173">
        <f t="shared" si="29"/>
        <v>76</v>
      </c>
      <c r="I78" s="24"/>
      <c r="J78" s="266">
        <f>H78+SUM('Table 1 (2020)'!N78:BC78)</f>
        <v>417</v>
      </c>
      <c r="K78" s="269">
        <f t="shared" si="30"/>
        <v>4.995806876722176E-2</v>
      </c>
      <c r="L78" s="38"/>
      <c r="M78" s="38"/>
      <c r="N78" s="38"/>
      <c r="O78" s="38"/>
      <c r="Q78" s="39"/>
      <c r="R78" s="39"/>
      <c r="S78" s="39"/>
      <c r="T78" s="39"/>
      <c r="U78" s="39"/>
      <c r="V78" s="39"/>
    </row>
    <row r="79" spans="1:22" ht="14.1" customHeight="1" x14ac:dyDescent="0.2">
      <c r="A79" s="36"/>
      <c r="B79" s="37" t="s">
        <v>41</v>
      </c>
      <c r="C79" s="173">
        <v>3</v>
      </c>
      <c r="D79" s="173">
        <v>3</v>
      </c>
      <c r="E79" s="173">
        <v>9</v>
      </c>
      <c r="F79" s="173">
        <v>9</v>
      </c>
      <c r="G79" s="173"/>
      <c r="H79" s="173">
        <f t="shared" si="29"/>
        <v>24</v>
      </c>
      <c r="I79" s="24"/>
      <c r="J79" s="266">
        <f>H79+SUM('Table 1 (2020)'!N79:BC79)</f>
        <v>128</v>
      </c>
      <c r="K79" s="269">
        <f t="shared" si="30"/>
        <v>1.5334850844614832E-2</v>
      </c>
      <c r="L79" s="38"/>
      <c r="M79" s="38"/>
      <c r="N79" s="38"/>
      <c r="O79" s="38"/>
      <c r="Q79" s="39"/>
      <c r="R79" s="39"/>
      <c r="S79" s="39"/>
      <c r="T79" s="39"/>
      <c r="U79" s="39"/>
      <c r="V79" s="39"/>
    </row>
    <row r="80" spans="1:22" ht="14.1" customHeight="1" x14ac:dyDescent="0.2">
      <c r="A80" s="36"/>
      <c r="B80" s="37" t="s">
        <v>42</v>
      </c>
      <c r="C80" s="173">
        <v>0</v>
      </c>
      <c r="D80" s="173">
        <v>2</v>
      </c>
      <c r="E80" s="173">
        <v>1</v>
      </c>
      <c r="F80" s="173">
        <v>0</v>
      </c>
      <c r="G80" s="173"/>
      <c r="H80" s="173">
        <f t="shared" si="29"/>
        <v>3</v>
      </c>
      <c r="I80" s="24"/>
      <c r="J80" s="266">
        <f>H80+SUM('Table 1 (2020)'!N80:BC80)</f>
        <v>11</v>
      </c>
      <c r="K80" s="269">
        <f t="shared" si="30"/>
        <v>1.317838744459087E-3</v>
      </c>
      <c r="L80" s="38"/>
      <c r="M80" s="38"/>
      <c r="N80" s="38"/>
      <c r="O80" s="38"/>
      <c r="Q80" s="39"/>
      <c r="R80" s="39"/>
      <c r="S80" s="39"/>
      <c r="T80" s="39"/>
      <c r="U80" s="39"/>
      <c r="V80" s="39"/>
    </row>
    <row r="81" spans="1:22" ht="14.1" customHeight="1" x14ac:dyDescent="0.2">
      <c r="A81" s="36"/>
      <c r="B81" s="37" t="s">
        <v>43</v>
      </c>
      <c r="C81" s="173">
        <v>0</v>
      </c>
      <c r="D81" s="173">
        <v>11</v>
      </c>
      <c r="E81" s="173">
        <v>9</v>
      </c>
      <c r="F81" s="173">
        <v>13</v>
      </c>
      <c r="G81" s="173"/>
      <c r="H81" s="173">
        <f t="shared" si="29"/>
        <v>33</v>
      </c>
      <c r="I81" s="24"/>
      <c r="J81" s="266">
        <f>H81+SUM('Table 1 (2020)'!N81:BC81)</f>
        <v>244</v>
      </c>
      <c r="K81" s="269">
        <f t="shared" si="30"/>
        <v>2.9232059422547023E-2</v>
      </c>
      <c r="L81" s="38"/>
      <c r="M81" s="38"/>
      <c r="N81" s="38"/>
      <c r="O81" s="38"/>
      <c r="Q81" s="39"/>
      <c r="R81" s="39"/>
      <c r="S81" s="39"/>
      <c r="T81" s="39"/>
      <c r="U81" s="39"/>
      <c r="V81" s="39"/>
    </row>
    <row r="82" spans="1:22" ht="14.1" customHeight="1" x14ac:dyDescent="0.2">
      <c r="A82" s="36"/>
      <c r="B82" s="37" t="s">
        <v>44</v>
      </c>
      <c r="C82" s="173">
        <v>24</v>
      </c>
      <c r="D82" s="173">
        <v>18</v>
      </c>
      <c r="E82" s="173">
        <v>28</v>
      </c>
      <c r="F82" s="173">
        <v>28</v>
      </c>
      <c r="G82" s="173"/>
      <c r="H82" s="173">
        <f t="shared" si="29"/>
        <v>98</v>
      </c>
      <c r="I82" s="24"/>
      <c r="J82" s="266">
        <f>H82+SUM('Table 1 (2020)'!N82:BC82)</f>
        <v>690</v>
      </c>
      <c r="K82" s="269">
        <f t="shared" si="30"/>
        <v>8.2664430334251832E-2</v>
      </c>
      <c r="L82" s="38"/>
      <c r="M82" s="38"/>
      <c r="N82" s="38"/>
      <c r="O82" s="38"/>
      <c r="Q82" s="39"/>
      <c r="R82" s="39"/>
      <c r="S82" s="39"/>
      <c r="T82" s="39"/>
      <c r="U82" s="39"/>
      <c r="V82" s="39"/>
    </row>
    <row r="83" spans="1:22" ht="14.1" customHeight="1" x14ac:dyDescent="0.2">
      <c r="A83" s="36"/>
      <c r="B83" s="37" t="s">
        <v>45</v>
      </c>
      <c r="C83" s="173">
        <v>4</v>
      </c>
      <c r="D83" s="173">
        <v>5</v>
      </c>
      <c r="E83" s="173">
        <v>9</v>
      </c>
      <c r="F83" s="173">
        <v>6</v>
      </c>
      <c r="G83" s="173"/>
      <c r="H83" s="173">
        <f t="shared" si="29"/>
        <v>24</v>
      </c>
      <c r="I83" s="24"/>
      <c r="J83" s="266">
        <f>H83+SUM('Table 1 (2020)'!N83:BC83)</f>
        <v>126</v>
      </c>
      <c r="K83" s="269">
        <f t="shared" si="30"/>
        <v>1.5095243800167725E-2</v>
      </c>
      <c r="L83" s="38"/>
      <c r="M83" s="38"/>
      <c r="N83" s="38"/>
      <c r="O83" s="38"/>
      <c r="Q83" s="39"/>
      <c r="R83" s="39"/>
      <c r="S83" s="39"/>
      <c r="T83" s="39"/>
      <c r="U83" s="39"/>
      <c r="V83" s="39"/>
    </row>
    <row r="84" spans="1:22" ht="14.1" customHeight="1" x14ac:dyDescent="0.2">
      <c r="A84" s="36"/>
      <c r="B84" s="37" t="s">
        <v>46</v>
      </c>
      <c r="C84" s="173">
        <v>4</v>
      </c>
      <c r="D84" s="173">
        <v>12</v>
      </c>
      <c r="E84" s="173">
        <v>8</v>
      </c>
      <c r="F84" s="173">
        <v>3</v>
      </c>
      <c r="G84" s="173"/>
      <c r="H84" s="173">
        <f t="shared" si="29"/>
        <v>27</v>
      </c>
      <c r="I84" s="24"/>
      <c r="J84" s="266">
        <f>H84+SUM('Table 1 (2020)'!N84:BC84)</f>
        <v>205</v>
      </c>
      <c r="K84" s="269">
        <f t="shared" si="30"/>
        <v>2.4559722055828442E-2</v>
      </c>
      <c r="L84" s="38"/>
      <c r="M84" s="38"/>
      <c r="N84" s="38"/>
      <c r="O84" s="38"/>
      <c r="Q84" s="39"/>
      <c r="R84" s="39"/>
      <c r="S84" s="39"/>
      <c r="T84" s="39"/>
      <c r="U84" s="39"/>
      <c r="V84" s="39"/>
    </row>
    <row r="85" spans="1:22" ht="14.1" customHeight="1" x14ac:dyDescent="0.2">
      <c r="A85" s="36"/>
      <c r="B85" s="37" t="s">
        <v>47</v>
      </c>
      <c r="C85" s="173">
        <v>10</v>
      </c>
      <c r="D85" s="173">
        <v>6</v>
      </c>
      <c r="E85" s="173">
        <v>4</v>
      </c>
      <c r="F85" s="173">
        <v>5</v>
      </c>
      <c r="G85" s="173"/>
      <c r="H85" s="173">
        <f t="shared" si="29"/>
        <v>25</v>
      </c>
      <c r="I85" s="24"/>
      <c r="J85" s="266">
        <f>H85+SUM('Table 1 (2020)'!N85:BC85)</f>
        <v>268</v>
      </c>
      <c r="K85" s="269">
        <f t="shared" si="30"/>
        <v>3.2107343955912304E-2</v>
      </c>
      <c r="L85" s="38"/>
      <c r="M85" s="38"/>
      <c r="N85" s="38"/>
      <c r="O85" s="38"/>
      <c r="Q85" s="39"/>
      <c r="R85" s="39"/>
      <c r="S85" s="39"/>
      <c r="T85" s="39"/>
      <c r="U85" s="39"/>
      <c r="V85" s="39"/>
    </row>
    <row r="86" spans="1:22" ht="14.1" customHeight="1" x14ac:dyDescent="0.2">
      <c r="A86" s="36"/>
      <c r="B86" s="37"/>
      <c r="C86" s="173"/>
      <c r="D86" s="173"/>
      <c r="E86" s="173"/>
      <c r="F86" s="173"/>
      <c r="G86" s="173"/>
      <c r="H86" s="173"/>
      <c r="I86" s="24"/>
      <c r="J86" s="266"/>
      <c r="K86" s="269"/>
      <c r="L86" s="159"/>
      <c r="M86" s="159"/>
      <c r="N86" s="159"/>
      <c r="O86" s="159"/>
      <c r="Q86" s="39"/>
      <c r="R86" s="39"/>
      <c r="S86" s="39"/>
      <c r="T86" s="39"/>
      <c r="U86" s="39"/>
      <c r="V86" s="39"/>
    </row>
    <row r="87" spans="1:22" ht="24" customHeight="1" x14ac:dyDescent="0.2">
      <c r="A87" s="295" t="s">
        <v>71</v>
      </c>
      <c r="B87" s="295"/>
      <c r="C87" s="169" t="s">
        <v>175</v>
      </c>
      <c r="D87" s="169" t="s">
        <v>176</v>
      </c>
      <c r="E87" s="169" t="s">
        <v>177</v>
      </c>
      <c r="F87" s="169" t="s">
        <v>178</v>
      </c>
      <c r="G87" s="169"/>
      <c r="H87" s="169"/>
      <c r="I87" s="24"/>
      <c r="J87" s="266"/>
      <c r="K87" s="269"/>
      <c r="L87" s="38"/>
      <c r="M87" s="38"/>
      <c r="N87" s="38"/>
      <c r="O87" s="38"/>
      <c r="Q87" s="39"/>
      <c r="R87" s="39"/>
      <c r="S87" s="39"/>
      <c r="T87" s="39"/>
      <c r="U87" s="39"/>
      <c r="V87" s="39"/>
    </row>
    <row r="88" spans="1:22" ht="14.1" customHeight="1" x14ac:dyDescent="0.2">
      <c r="A88" s="36"/>
      <c r="B88" s="35" t="s">
        <v>10</v>
      </c>
      <c r="C88" s="173">
        <v>116</v>
      </c>
      <c r="D88" s="173">
        <v>99</v>
      </c>
      <c r="E88" s="173">
        <v>111</v>
      </c>
      <c r="F88" s="173">
        <v>97</v>
      </c>
      <c r="G88" s="174"/>
      <c r="H88" s="173">
        <f>SUM(C88:F88)</f>
        <v>423</v>
      </c>
      <c r="I88" s="24"/>
      <c r="J88" s="266">
        <f>H88+SUM('Table 1 (2020)'!N88:BC88)</f>
        <v>3077</v>
      </c>
      <c r="K88" s="269">
        <f t="shared" si="30"/>
        <v>0.36863543788187375</v>
      </c>
    </row>
    <row r="89" spans="1:22" ht="14.1" customHeight="1" x14ac:dyDescent="0.2">
      <c r="A89" s="36"/>
      <c r="B89" s="35" t="s">
        <v>12</v>
      </c>
      <c r="C89" s="173">
        <v>19</v>
      </c>
      <c r="D89" s="173">
        <v>26</v>
      </c>
      <c r="E89" s="173">
        <v>35</v>
      </c>
      <c r="F89" s="173">
        <v>38</v>
      </c>
      <c r="G89" s="177"/>
      <c r="H89" s="173">
        <f>SUM(C89:F89)</f>
        <v>118</v>
      </c>
      <c r="I89" s="42"/>
      <c r="J89" s="266">
        <f>H89+SUM('Table 1 (2020)'!N89:BC89)</f>
        <v>526</v>
      </c>
      <c r="K89" s="269">
        <f t="shared" si="30"/>
        <v>6.3016652689589073E-2</v>
      </c>
    </row>
    <row r="90" spans="1:22" ht="14.1" customHeight="1" x14ac:dyDescent="0.2">
      <c r="A90" s="36"/>
      <c r="B90" s="35" t="s">
        <v>9</v>
      </c>
      <c r="C90" s="173">
        <v>256</v>
      </c>
      <c r="D90" s="173">
        <v>244</v>
      </c>
      <c r="E90" s="173">
        <v>298</v>
      </c>
      <c r="F90" s="173">
        <v>301</v>
      </c>
      <c r="G90" s="179"/>
      <c r="H90" s="173">
        <f>SUM(C90:F90)</f>
        <v>1099</v>
      </c>
      <c r="I90" s="25"/>
      <c r="J90" s="266">
        <f>H90+SUM('Table 1 (2020)'!N90:BC90)</f>
        <v>4716</v>
      </c>
      <c r="K90" s="269">
        <f t="shared" si="30"/>
        <v>0.56499341080627774</v>
      </c>
    </row>
    <row r="91" spans="1:22" ht="14.1" customHeight="1" x14ac:dyDescent="0.2">
      <c r="A91" s="36"/>
      <c r="B91" s="35" t="s">
        <v>11</v>
      </c>
      <c r="C91" s="173">
        <v>1</v>
      </c>
      <c r="D91" s="173">
        <v>4</v>
      </c>
      <c r="E91" s="173">
        <v>8</v>
      </c>
      <c r="F91" s="173">
        <v>4</v>
      </c>
      <c r="G91" s="179"/>
      <c r="H91" s="173">
        <f>SUM(C91:F91)</f>
        <v>17</v>
      </c>
      <c r="I91" s="25"/>
      <c r="J91" s="266">
        <f>H91+SUM('Table 1 (2020)'!N91:BC91)</f>
        <v>28</v>
      </c>
      <c r="K91" s="269">
        <f t="shared" si="30"/>
        <v>3.3544986222594944E-3</v>
      </c>
    </row>
    <row r="92" spans="1:22" ht="14.1" customHeight="1" x14ac:dyDescent="0.2">
      <c r="A92" s="43"/>
      <c r="B92" s="45"/>
      <c r="C92" s="180"/>
      <c r="D92" s="180"/>
      <c r="E92" s="180"/>
      <c r="F92" s="180"/>
      <c r="G92" s="181"/>
      <c r="H92" s="182"/>
      <c r="I92" s="24"/>
      <c r="J92" s="267"/>
      <c r="K92" s="268"/>
    </row>
    <row r="93" spans="1:22" ht="12" customHeight="1" x14ac:dyDescent="0.2">
      <c r="A93" s="47"/>
      <c r="B93" s="137"/>
      <c r="C93" s="49"/>
      <c r="D93" s="49"/>
      <c r="E93" s="49"/>
      <c r="F93" s="49"/>
      <c r="H93" s="50"/>
      <c r="I93" s="24"/>
    </row>
    <row r="94" spans="1:22" ht="12" customHeight="1" x14ac:dyDescent="0.2">
      <c r="A94" s="51" t="s">
        <v>6</v>
      </c>
      <c r="B94" s="139"/>
      <c r="C94" s="53"/>
      <c r="D94" s="53"/>
      <c r="E94" s="53"/>
      <c r="F94" s="54"/>
    </row>
    <row r="95" spans="1:22" ht="12" customHeight="1" x14ac:dyDescent="0.2">
      <c r="A95" s="299" t="s">
        <v>72</v>
      </c>
      <c r="B95" s="299"/>
      <c r="C95" s="217"/>
      <c r="D95" s="217"/>
      <c r="E95" s="217"/>
      <c r="F95" s="217"/>
    </row>
    <row r="96" spans="1:22" s="277" customFormat="1" ht="12" customHeight="1" x14ac:dyDescent="0.2">
      <c r="A96" s="300" t="s">
        <v>73</v>
      </c>
      <c r="B96" s="300"/>
      <c r="C96" s="278"/>
      <c r="D96" s="278"/>
      <c r="E96" s="278"/>
      <c r="F96" s="278"/>
    </row>
    <row r="97" spans="1:7" s="277" customFormat="1" ht="12" customHeight="1" x14ac:dyDescent="0.2">
      <c r="A97" s="300"/>
      <c r="B97" s="300"/>
      <c r="C97" s="278"/>
      <c r="D97" s="278"/>
      <c r="E97" s="278"/>
      <c r="F97" s="278"/>
    </row>
    <row r="98" spans="1:7" s="277" customFormat="1" ht="12" customHeight="1" x14ac:dyDescent="0.2">
      <c r="A98" s="300"/>
      <c r="B98" s="300"/>
      <c r="C98" s="278"/>
      <c r="D98" s="278"/>
      <c r="E98" s="278"/>
      <c r="F98" s="278"/>
    </row>
    <row r="99" spans="1:7" s="277" customFormat="1" ht="12" customHeight="1" x14ac:dyDescent="0.2">
      <c r="A99" s="300"/>
      <c r="B99" s="300"/>
      <c r="C99" s="278"/>
      <c r="D99" s="278"/>
      <c r="E99" s="278"/>
      <c r="F99" s="278"/>
    </row>
    <row r="100" spans="1:7" ht="12" customHeight="1" x14ac:dyDescent="0.2">
      <c r="A100" s="300"/>
      <c r="B100" s="300"/>
      <c r="C100" s="218"/>
      <c r="D100" s="218"/>
      <c r="E100" s="218"/>
      <c r="F100" s="218"/>
      <c r="G100" s="57"/>
    </row>
    <row r="101" spans="1:7" s="277" customFormat="1" ht="12" customHeight="1" x14ac:dyDescent="0.2">
      <c r="A101" s="299" t="s">
        <v>74</v>
      </c>
      <c r="B101" s="299"/>
      <c r="C101" s="274"/>
      <c r="D101" s="274"/>
      <c r="E101" s="274"/>
      <c r="F101" s="274"/>
      <c r="G101" s="57"/>
    </row>
    <row r="102" spans="1:7" s="277" customFormat="1" ht="12" customHeight="1" x14ac:dyDescent="0.2">
      <c r="A102" s="299"/>
      <c r="B102" s="299"/>
      <c r="C102" s="274"/>
      <c r="D102" s="274"/>
      <c r="E102" s="274"/>
      <c r="F102" s="274"/>
      <c r="G102" s="57"/>
    </row>
    <row r="103" spans="1:7" s="277" customFormat="1" ht="12" customHeight="1" x14ac:dyDescent="0.2">
      <c r="A103" s="299"/>
      <c r="B103" s="299"/>
      <c r="C103" s="274"/>
      <c r="D103" s="274"/>
      <c r="E103" s="274"/>
      <c r="F103" s="274"/>
      <c r="G103" s="57"/>
    </row>
    <row r="104" spans="1:7" s="277" customFormat="1" ht="12" customHeight="1" x14ac:dyDescent="0.2">
      <c r="A104" s="299"/>
      <c r="B104" s="299"/>
      <c r="C104" s="274"/>
      <c r="D104" s="274"/>
      <c r="E104" s="274"/>
      <c r="F104" s="274"/>
      <c r="G104" s="57"/>
    </row>
    <row r="105" spans="1:7" ht="12" customHeight="1" x14ac:dyDescent="0.2">
      <c r="A105" s="299"/>
      <c r="B105" s="299"/>
      <c r="C105" s="215"/>
      <c r="D105" s="215"/>
      <c r="E105" s="215"/>
      <c r="F105" s="215"/>
      <c r="G105" s="57"/>
    </row>
    <row r="106" spans="1:7" s="277" customFormat="1" ht="12" customHeight="1" x14ac:dyDescent="0.2">
      <c r="A106" s="301" t="s">
        <v>75</v>
      </c>
      <c r="B106" s="301"/>
      <c r="C106" s="273"/>
      <c r="D106" s="273"/>
      <c r="E106" s="273"/>
      <c r="F106" s="273"/>
      <c r="G106" s="57"/>
    </row>
    <row r="107" spans="1:7" s="277" customFormat="1" ht="12" customHeight="1" x14ac:dyDescent="0.2">
      <c r="A107" s="301"/>
      <c r="B107" s="301"/>
      <c r="C107" s="273"/>
      <c r="D107" s="273"/>
      <c r="E107" s="273"/>
      <c r="F107" s="273"/>
      <c r="G107" s="57"/>
    </row>
    <row r="108" spans="1:7" ht="12" customHeight="1" x14ac:dyDescent="0.2">
      <c r="A108" s="301"/>
      <c r="B108" s="301"/>
      <c r="C108" s="216"/>
      <c r="D108" s="216"/>
      <c r="E108" s="216"/>
      <c r="F108" s="216"/>
    </row>
    <row r="109" spans="1:7" s="277" customFormat="1" ht="12" customHeight="1" x14ac:dyDescent="0.2">
      <c r="A109" s="299" t="s">
        <v>76</v>
      </c>
      <c r="B109" s="299"/>
      <c r="C109" s="275"/>
      <c r="D109" s="275"/>
      <c r="E109" s="275"/>
      <c r="F109" s="275"/>
    </row>
    <row r="110" spans="1:7" s="277" customFormat="1" ht="12" customHeight="1" x14ac:dyDescent="0.2">
      <c r="A110" s="299"/>
      <c r="B110" s="299"/>
      <c r="C110" s="275"/>
      <c r="D110" s="275"/>
      <c r="E110" s="275"/>
      <c r="F110" s="275"/>
    </row>
    <row r="111" spans="1:7" s="277" customFormat="1" ht="12" customHeight="1" x14ac:dyDescent="0.2">
      <c r="A111" s="299"/>
      <c r="B111" s="299"/>
      <c r="C111" s="275"/>
      <c r="D111" s="275"/>
      <c r="E111" s="275"/>
      <c r="F111" s="275"/>
    </row>
    <row r="112" spans="1:7" ht="12" customHeight="1" x14ac:dyDescent="0.2">
      <c r="A112" s="299"/>
      <c r="B112" s="299"/>
      <c r="C112" s="217"/>
      <c r="D112" s="217"/>
      <c r="E112" s="217"/>
      <c r="F112" s="217"/>
    </row>
    <row r="113" spans="1:6" s="277" customFormat="1" ht="12" customHeight="1" x14ac:dyDescent="0.2">
      <c r="A113" s="299" t="s">
        <v>77</v>
      </c>
      <c r="B113" s="299"/>
      <c r="C113" s="278"/>
      <c r="D113" s="278"/>
      <c r="E113" s="278"/>
      <c r="F113" s="278"/>
    </row>
    <row r="114" spans="1:6" ht="12" customHeight="1" x14ac:dyDescent="0.2">
      <c r="A114" s="299"/>
      <c r="B114" s="299"/>
      <c r="C114" s="217"/>
      <c r="D114" s="217"/>
      <c r="E114" s="217"/>
      <c r="F114" s="217"/>
    </row>
    <row r="115" spans="1:6" ht="12" customHeight="1" x14ac:dyDescent="0.2">
      <c r="B115" s="137"/>
      <c r="C115" s="140"/>
      <c r="D115" s="140"/>
      <c r="E115" s="140"/>
      <c r="F115" s="140"/>
    </row>
    <row r="116" spans="1:6" ht="12" customHeight="1" x14ac:dyDescent="0.2">
      <c r="A116" s="302" t="s">
        <v>78</v>
      </c>
      <c r="B116" s="302"/>
      <c r="C116" s="140"/>
      <c r="D116" s="140"/>
      <c r="E116" s="140"/>
      <c r="F116" s="140"/>
    </row>
    <row r="117" spans="1:6" ht="12" customHeight="1" x14ac:dyDescent="0.2">
      <c r="A117" s="60"/>
      <c r="B117" s="138"/>
      <c r="C117" s="137"/>
      <c r="D117" s="137"/>
      <c r="E117" s="137"/>
      <c r="F117" s="137"/>
    </row>
    <row r="118" spans="1:6" ht="12" customHeight="1" x14ac:dyDescent="0.2">
      <c r="A118" s="302" t="s">
        <v>237</v>
      </c>
      <c r="B118" s="302"/>
    </row>
    <row r="119" spans="1:6" ht="12" customHeight="1" x14ac:dyDescent="0.2">
      <c r="A119" s="60"/>
      <c r="B119" s="138"/>
      <c r="C119" s="58"/>
      <c r="D119" s="58"/>
      <c r="E119" s="59"/>
      <c r="F119" s="59"/>
    </row>
    <row r="120" spans="1:6" ht="12" customHeight="1" x14ac:dyDescent="0.2">
      <c r="A120" s="60"/>
      <c r="B120" s="63"/>
      <c r="C120" s="61"/>
      <c r="D120" s="61"/>
      <c r="E120" s="62"/>
      <c r="F120" s="62"/>
    </row>
    <row r="121" spans="1:6" ht="12" customHeight="1" x14ac:dyDescent="0.2">
      <c r="B121" s="61"/>
      <c r="C121" s="63"/>
      <c r="D121" s="63"/>
      <c r="E121" s="63"/>
      <c r="F121" s="63"/>
    </row>
    <row r="122" spans="1:6" ht="12" customHeight="1" x14ac:dyDescent="0.2">
      <c r="C122" s="63"/>
      <c r="D122" s="63"/>
      <c r="E122" s="63"/>
      <c r="F122" s="63"/>
    </row>
    <row r="123" spans="1:6" ht="12" customHeight="1" x14ac:dyDescent="0.2">
      <c r="C123" s="64"/>
      <c r="D123" s="64"/>
      <c r="E123" s="298"/>
      <c r="F123" s="298"/>
    </row>
    <row r="124" spans="1:6" ht="12" customHeight="1" x14ac:dyDescent="0.2"/>
    <row r="125" spans="1:6" ht="12" customHeight="1" x14ac:dyDescent="0.2"/>
    <row r="126" spans="1:6" ht="12" customHeight="1" x14ac:dyDescent="0.2"/>
    <row r="127" spans="1:6" ht="12" customHeight="1" x14ac:dyDescent="0.2"/>
  </sheetData>
  <mergeCells count="27">
    <mergeCell ref="O1:P1"/>
    <mergeCell ref="A96:B100"/>
    <mergeCell ref="A101:B105"/>
    <mergeCell ref="A106:B108"/>
    <mergeCell ref="A7:B7"/>
    <mergeCell ref="A8:B8"/>
    <mergeCell ref="A37:B37"/>
    <mergeCell ref="A11:B11"/>
    <mergeCell ref="A53:B53"/>
    <mergeCell ref="A87:B87"/>
    <mergeCell ref="A9:B9"/>
    <mergeCell ref="A22:A28"/>
    <mergeCell ref="A30:A36"/>
    <mergeCell ref="E123:F123"/>
    <mergeCell ref="A95:B95"/>
    <mergeCell ref="A118:B118"/>
    <mergeCell ref="A116:B116"/>
    <mergeCell ref="A109:B112"/>
    <mergeCell ref="A113:B114"/>
    <mergeCell ref="J3:J5"/>
    <mergeCell ref="K3:K5"/>
    <mergeCell ref="A2:F2"/>
    <mergeCell ref="A3:B3"/>
    <mergeCell ref="G3:H3"/>
    <mergeCell ref="A4:B4"/>
    <mergeCell ref="G4:H4"/>
    <mergeCell ref="A1:M1"/>
  </mergeCells>
  <hyperlinks>
    <hyperlink ref="O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7"/>
  <sheetViews>
    <sheetView showGridLines="0" zoomScaleNormal="100" workbookViewId="0">
      <selection sqref="A1:M1"/>
    </sheetView>
  </sheetViews>
  <sheetFormatPr defaultColWidth="9.140625" defaultRowHeight="12.75" x14ac:dyDescent="0.2"/>
  <cols>
    <col min="1" max="1" width="9.5703125" style="237" customWidth="1"/>
    <col min="2" max="2" width="40.28515625" style="237" customWidth="1"/>
    <col min="3" max="55" width="11.28515625" style="237" customWidth="1"/>
    <col min="56" max="56" width="5.5703125" style="237" customWidth="1"/>
    <col min="57" max="57" width="9.42578125" style="237" bestFit="1" customWidth="1"/>
    <col min="58" max="58" width="10.28515625" style="237" bestFit="1" customWidth="1"/>
    <col min="59" max="16384" width="9.140625" style="237"/>
  </cols>
  <sheetData>
    <row r="1" spans="1:59" ht="18" customHeight="1" x14ac:dyDescent="0.25">
      <c r="A1" s="291" t="s">
        <v>230</v>
      </c>
      <c r="B1" s="291"/>
      <c r="C1" s="291"/>
      <c r="D1" s="291"/>
      <c r="E1" s="291"/>
      <c r="F1" s="291"/>
      <c r="G1" s="291"/>
      <c r="H1" s="291"/>
      <c r="I1" s="291"/>
      <c r="J1" s="291"/>
      <c r="K1" s="291"/>
      <c r="L1" s="291"/>
      <c r="M1" s="291"/>
      <c r="N1" s="276"/>
      <c r="O1" s="341" t="s">
        <v>8</v>
      </c>
      <c r="P1" s="341"/>
      <c r="R1" s="233"/>
      <c r="S1" s="233"/>
    </row>
    <row r="2" spans="1:59" ht="15" customHeight="1" x14ac:dyDescent="0.2">
      <c r="A2" s="289"/>
      <c r="B2" s="289"/>
      <c r="C2" s="289"/>
      <c r="D2" s="289"/>
      <c r="E2" s="289"/>
      <c r="F2" s="289"/>
      <c r="G2" s="289"/>
      <c r="H2" s="289"/>
      <c r="I2" s="289"/>
      <c r="J2" s="289"/>
      <c r="K2" s="28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9" ht="14.1" customHeight="1" x14ac:dyDescent="0.2">
      <c r="A3" s="290" t="s">
        <v>54</v>
      </c>
      <c r="B3" s="290"/>
      <c r="C3" s="10">
        <v>1</v>
      </c>
      <c r="D3" s="10">
        <v>2</v>
      </c>
      <c r="E3" s="10">
        <v>3</v>
      </c>
      <c r="F3" s="10">
        <v>4</v>
      </c>
      <c r="G3" s="10">
        <v>5</v>
      </c>
      <c r="H3" s="10">
        <v>6</v>
      </c>
      <c r="I3" s="10">
        <v>7</v>
      </c>
      <c r="J3" s="10">
        <v>8</v>
      </c>
      <c r="K3" s="10">
        <v>9</v>
      </c>
      <c r="L3" s="10">
        <v>10</v>
      </c>
      <c r="M3" s="10">
        <v>11</v>
      </c>
      <c r="N3" s="10">
        <v>12</v>
      </c>
      <c r="O3" s="10">
        <v>13</v>
      </c>
      <c r="P3" s="231">
        <v>14</v>
      </c>
      <c r="Q3" s="231">
        <v>15</v>
      </c>
      <c r="R3" s="10">
        <v>16</v>
      </c>
      <c r="S3" s="231">
        <v>17</v>
      </c>
      <c r="T3" s="231">
        <v>18</v>
      </c>
      <c r="U3" s="231">
        <v>19</v>
      </c>
      <c r="V3" s="231">
        <v>20</v>
      </c>
      <c r="W3" s="231">
        <v>21</v>
      </c>
      <c r="X3" s="231">
        <v>22</v>
      </c>
      <c r="Y3" s="231">
        <v>23</v>
      </c>
      <c r="Z3" s="231">
        <v>24</v>
      </c>
      <c r="AA3" s="231">
        <v>25</v>
      </c>
      <c r="AB3" s="231">
        <v>26</v>
      </c>
      <c r="AC3" s="231">
        <v>27</v>
      </c>
      <c r="AD3" s="231">
        <v>28</v>
      </c>
      <c r="AE3" s="231">
        <v>29</v>
      </c>
      <c r="AF3" s="231">
        <v>30</v>
      </c>
      <c r="AG3" s="231">
        <v>31</v>
      </c>
      <c r="AH3" s="231">
        <v>32</v>
      </c>
      <c r="AI3" s="231">
        <v>33</v>
      </c>
      <c r="AJ3" s="231">
        <v>34</v>
      </c>
      <c r="AK3" s="231">
        <v>35</v>
      </c>
      <c r="AL3" s="231">
        <v>36</v>
      </c>
      <c r="AM3" s="231">
        <v>37</v>
      </c>
      <c r="AN3" s="231">
        <v>38</v>
      </c>
      <c r="AO3" s="231">
        <v>39</v>
      </c>
      <c r="AP3" s="231">
        <v>40</v>
      </c>
      <c r="AQ3" s="231">
        <v>41</v>
      </c>
      <c r="AR3" s="231">
        <v>42</v>
      </c>
      <c r="AS3" s="231">
        <v>43</v>
      </c>
      <c r="AT3" s="231">
        <v>44</v>
      </c>
      <c r="AU3" s="231">
        <v>45</v>
      </c>
      <c r="AV3" s="231">
        <v>46</v>
      </c>
      <c r="AW3" s="231">
        <v>47</v>
      </c>
      <c r="AX3" s="231">
        <v>48</v>
      </c>
      <c r="AY3" s="231">
        <v>49</v>
      </c>
      <c r="AZ3" s="231">
        <v>50</v>
      </c>
      <c r="BA3" s="231">
        <v>51</v>
      </c>
      <c r="BB3" s="231">
        <v>52</v>
      </c>
      <c r="BC3" s="231">
        <v>53</v>
      </c>
      <c r="BD3" s="292"/>
      <c r="BE3" s="292"/>
    </row>
    <row r="4" spans="1:59" ht="14.1" customHeight="1" x14ac:dyDescent="0.2">
      <c r="A4" s="293" t="s">
        <v>55</v>
      </c>
      <c r="B4" s="293"/>
      <c r="C4" s="232">
        <v>43829</v>
      </c>
      <c r="D4" s="232">
        <v>43836</v>
      </c>
      <c r="E4" s="232">
        <v>43843</v>
      </c>
      <c r="F4" s="232">
        <v>43850</v>
      </c>
      <c r="G4" s="232">
        <v>43857</v>
      </c>
      <c r="H4" s="232">
        <v>43864</v>
      </c>
      <c r="I4" s="232">
        <v>43871</v>
      </c>
      <c r="J4" s="232">
        <v>43878</v>
      </c>
      <c r="K4" s="232">
        <v>43885</v>
      </c>
      <c r="L4" s="232">
        <v>43892</v>
      </c>
      <c r="M4" s="232">
        <v>43899</v>
      </c>
      <c r="N4" s="232">
        <v>43906</v>
      </c>
      <c r="O4" s="232">
        <v>43913</v>
      </c>
      <c r="P4" s="232">
        <v>43920</v>
      </c>
      <c r="Q4" s="232">
        <v>43927</v>
      </c>
      <c r="R4" s="232">
        <v>43934</v>
      </c>
      <c r="S4" s="232">
        <v>43941</v>
      </c>
      <c r="T4" s="232">
        <v>43948</v>
      </c>
      <c r="U4" s="232">
        <v>43955</v>
      </c>
      <c r="V4" s="232">
        <v>43962</v>
      </c>
      <c r="W4" s="232">
        <v>43969</v>
      </c>
      <c r="X4" s="232">
        <v>43976</v>
      </c>
      <c r="Y4" s="232">
        <v>43983</v>
      </c>
      <c r="Z4" s="232">
        <v>43990</v>
      </c>
      <c r="AA4" s="232">
        <v>43997</v>
      </c>
      <c r="AB4" s="232">
        <v>44004</v>
      </c>
      <c r="AC4" s="232">
        <v>44011</v>
      </c>
      <c r="AD4" s="232">
        <v>44018</v>
      </c>
      <c r="AE4" s="232">
        <v>44025</v>
      </c>
      <c r="AF4" s="232">
        <v>44032</v>
      </c>
      <c r="AG4" s="232">
        <v>44039</v>
      </c>
      <c r="AH4" s="232">
        <v>44046</v>
      </c>
      <c r="AI4" s="232">
        <v>44053</v>
      </c>
      <c r="AJ4" s="232">
        <v>44060</v>
      </c>
      <c r="AK4" s="232">
        <v>44067</v>
      </c>
      <c r="AL4" s="232">
        <v>44074</v>
      </c>
      <c r="AM4" s="232">
        <v>44081</v>
      </c>
      <c r="AN4" s="232">
        <v>44088</v>
      </c>
      <c r="AO4" s="232">
        <v>44095</v>
      </c>
      <c r="AP4" s="232">
        <v>44102</v>
      </c>
      <c r="AQ4" s="232">
        <v>44109</v>
      </c>
      <c r="AR4" s="232">
        <v>44116</v>
      </c>
      <c r="AS4" s="232">
        <v>44123</v>
      </c>
      <c r="AT4" s="232">
        <v>44130</v>
      </c>
      <c r="AU4" s="232">
        <v>44137</v>
      </c>
      <c r="AV4" s="232">
        <v>44144</v>
      </c>
      <c r="AW4" s="232">
        <v>44151</v>
      </c>
      <c r="AX4" s="232">
        <v>44158</v>
      </c>
      <c r="AY4" s="232">
        <v>44165</v>
      </c>
      <c r="AZ4" s="232">
        <v>44172</v>
      </c>
      <c r="BA4" s="232">
        <v>44179</v>
      </c>
      <c r="BB4" s="232">
        <v>44186</v>
      </c>
      <c r="BC4" s="232">
        <v>44193</v>
      </c>
      <c r="BD4" s="294" t="s">
        <v>56</v>
      </c>
      <c r="BE4" s="294"/>
    </row>
    <row r="5" spans="1:59"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9" ht="14.1" customHeight="1" x14ac:dyDescent="0.2">
      <c r="A6" s="17"/>
      <c r="B6" s="18"/>
      <c r="C6" s="19"/>
      <c r="D6" s="19"/>
      <c r="E6" s="19"/>
      <c r="F6" s="19"/>
      <c r="G6" s="19"/>
      <c r="H6" s="19"/>
      <c r="I6" s="19"/>
      <c r="J6" s="19"/>
      <c r="K6" s="20"/>
      <c r="L6" s="20"/>
      <c r="M6" s="21"/>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row>
    <row r="7" spans="1:59" ht="14.1" customHeight="1" x14ac:dyDescent="0.2">
      <c r="A7" s="296" t="s">
        <v>57</v>
      </c>
      <c r="B7" s="296"/>
      <c r="C7" s="23">
        <f>SUM(C13:C19)</f>
        <v>0</v>
      </c>
      <c r="D7" s="23">
        <f t="shared" ref="D7:BC7" si="0">SUM(D13:D19)</f>
        <v>0</v>
      </c>
      <c r="E7" s="23">
        <f t="shared" si="0"/>
        <v>0</v>
      </c>
      <c r="F7" s="23">
        <f t="shared" si="0"/>
        <v>0</v>
      </c>
      <c r="G7" s="23">
        <f t="shared" si="0"/>
        <v>0</v>
      </c>
      <c r="H7" s="23">
        <f t="shared" si="0"/>
        <v>0</v>
      </c>
      <c r="I7" s="23">
        <f t="shared" si="0"/>
        <v>0</v>
      </c>
      <c r="J7" s="23">
        <f t="shared" si="0"/>
        <v>0</v>
      </c>
      <c r="K7" s="23">
        <f t="shared" si="0"/>
        <v>0</v>
      </c>
      <c r="L7" s="23">
        <f t="shared" si="0"/>
        <v>0</v>
      </c>
      <c r="M7" s="23">
        <f t="shared" si="0"/>
        <v>0</v>
      </c>
      <c r="N7" s="23">
        <f t="shared" si="0"/>
        <v>11</v>
      </c>
      <c r="O7" s="23">
        <f t="shared" si="0"/>
        <v>62</v>
      </c>
      <c r="P7" s="23">
        <f t="shared" si="0"/>
        <v>282</v>
      </c>
      <c r="Q7" s="23">
        <f t="shared" si="0"/>
        <v>610</v>
      </c>
      <c r="R7" s="23">
        <f t="shared" si="0"/>
        <v>650</v>
      </c>
      <c r="S7" s="23">
        <f t="shared" si="0"/>
        <v>662</v>
      </c>
      <c r="T7" s="23">
        <f t="shared" si="0"/>
        <v>527</v>
      </c>
      <c r="U7" s="23">
        <f t="shared" si="0"/>
        <v>415</v>
      </c>
      <c r="V7" s="23">
        <f t="shared" si="0"/>
        <v>336</v>
      </c>
      <c r="W7" s="23">
        <f t="shared" si="0"/>
        <v>230</v>
      </c>
      <c r="X7" s="23">
        <f t="shared" si="0"/>
        <v>131</v>
      </c>
      <c r="Y7" s="23">
        <f t="shared" si="0"/>
        <v>89</v>
      </c>
      <c r="Z7" s="23">
        <f t="shared" si="0"/>
        <v>68</v>
      </c>
      <c r="AA7" s="23">
        <f t="shared" si="0"/>
        <v>49</v>
      </c>
      <c r="AB7" s="23">
        <f t="shared" si="0"/>
        <v>36</v>
      </c>
      <c r="AC7" s="23">
        <f t="shared" si="0"/>
        <v>19</v>
      </c>
      <c r="AD7" s="23">
        <f t="shared" si="0"/>
        <v>13</v>
      </c>
      <c r="AE7" s="23">
        <f t="shared" si="0"/>
        <v>6</v>
      </c>
      <c r="AF7" s="23">
        <f t="shared" si="0"/>
        <v>8</v>
      </c>
      <c r="AG7" s="23">
        <f t="shared" si="0"/>
        <v>6</v>
      </c>
      <c r="AH7" s="23">
        <f t="shared" si="0"/>
        <v>5</v>
      </c>
      <c r="AI7" s="23">
        <f t="shared" si="0"/>
        <v>3</v>
      </c>
      <c r="AJ7" s="23">
        <f t="shared" si="0"/>
        <v>5</v>
      </c>
      <c r="AK7" s="23">
        <f t="shared" si="0"/>
        <v>7</v>
      </c>
      <c r="AL7" s="23">
        <f t="shared" si="0"/>
        <v>2</v>
      </c>
      <c r="AM7" s="23">
        <f t="shared" si="0"/>
        <v>5</v>
      </c>
      <c r="AN7" s="23">
        <f t="shared" si="0"/>
        <v>11</v>
      </c>
      <c r="AO7" s="23">
        <f t="shared" si="0"/>
        <v>10</v>
      </c>
      <c r="AP7" s="23">
        <f t="shared" si="0"/>
        <v>20</v>
      </c>
      <c r="AQ7" s="23">
        <f t="shared" si="0"/>
        <v>25</v>
      </c>
      <c r="AR7" s="23">
        <f t="shared" si="0"/>
        <v>76</v>
      </c>
      <c r="AS7" s="23">
        <f t="shared" si="0"/>
        <v>106</v>
      </c>
      <c r="AT7" s="23">
        <f t="shared" si="0"/>
        <v>168</v>
      </c>
      <c r="AU7" s="23">
        <f t="shared" si="0"/>
        <v>207</v>
      </c>
      <c r="AV7" s="23">
        <f t="shared" si="0"/>
        <v>279</v>
      </c>
      <c r="AW7" s="23">
        <f t="shared" si="0"/>
        <v>246</v>
      </c>
      <c r="AX7" s="23">
        <f t="shared" si="0"/>
        <v>252</v>
      </c>
      <c r="AY7" s="23">
        <f t="shared" si="0"/>
        <v>232</v>
      </c>
      <c r="AZ7" s="23">
        <f t="shared" si="0"/>
        <v>226</v>
      </c>
      <c r="BA7" s="23">
        <f t="shared" si="0"/>
        <v>208</v>
      </c>
      <c r="BB7" s="23">
        <f t="shared" si="0"/>
        <v>200</v>
      </c>
      <c r="BC7" s="23">
        <f t="shared" si="0"/>
        <v>187</v>
      </c>
      <c r="BD7" s="172"/>
      <c r="BE7" s="23">
        <f>SUM(C7:BC7)</f>
        <v>6690</v>
      </c>
      <c r="BF7" s="42"/>
      <c r="BG7" s="25"/>
    </row>
    <row r="8" spans="1:59" ht="14.1" customHeight="1" x14ac:dyDescent="0.2">
      <c r="A8" s="296" t="s">
        <v>58</v>
      </c>
      <c r="B8" s="296"/>
      <c r="C8" s="23">
        <f>SUM(C22:C28)</f>
        <v>0</v>
      </c>
      <c r="D8" s="23">
        <f t="shared" ref="D8:BC8" si="1">SUM(D22:D28)</f>
        <v>0</v>
      </c>
      <c r="E8" s="23">
        <f t="shared" si="1"/>
        <v>0</v>
      </c>
      <c r="F8" s="23">
        <f t="shared" si="1"/>
        <v>0</v>
      </c>
      <c r="G8" s="23">
        <f t="shared" si="1"/>
        <v>0</v>
      </c>
      <c r="H8" s="23">
        <f t="shared" si="1"/>
        <v>0</v>
      </c>
      <c r="I8" s="23">
        <f t="shared" si="1"/>
        <v>0</v>
      </c>
      <c r="J8" s="23">
        <f t="shared" si="1"/>
        <v>0</v>
      </c>
      <c r="K8" s="23">
        <f t="shared" si="1"/>
        <v>0</v>
      </c>
      <c r="L8" s="23">
        <f t="shared" si="1"/>
        <v>0</v>
      </c>
      <c r="M8" s="23">
        <f t="shared" si="1"/>
        <v>0</v>
      </c>
      <c r="N8" s="23">
        <f t="shared" si="1"/>
        <v>5</v>
      </c>
      <c r="O8" s="23">
        <f t="shared" si="1"/>
        <v>26</v>
      </c>
      <c r="P8" s="23">
        <f t="shared" si="1"/>
        <v>127</v>
      </c>
      <c r="Q8" s="23">
        <f t="shared" si="1"/>
        <v>262</v>
      </c>
      <c r="R8" s="23">
        <f t="shared" si="1"/>
        <v>310</v>
      </c>
      <c r="S8" s="23">
        <f t="shared" si="1"/>
        <v>346</v>
      </c>
      <c r="T8" s="23">
        <f t="shared" si="1"/>
        <v>279</v>
      </c>
      <c r="U8" s="23">
        <f t="shared" si="1"/>
        <v>221</v>
      </c>
      <c r="V8" s="23">
        <f t="shared" si="1"/>
        <v>181</v>
      </c>
      <c r="W8" s="23">
        <f t="shared" si="1"/>
        <v>123</v>
      </c>
      <c r="X8" s="23">
        <f t="shared" si="1"/>
        <v>69</v>
      </c>
      <c r="Y8" s="23">
        <f t="shared" si="1"/>
        <v>46</v>
      </c>
      <c r="Z8" s="23">
        <f t="shared" si="1"/>
        <v>42</v>
      </c>
      <c r="AA8" s="23">
        <f t="shared" si="1"/>
        <v>30</v>
      </c>
      <c r="AB8" s="23">
        <f t="shared" si="1"/>
        <v>19</v>
      </c>
      <c r="AC8" s="23">
        <f t="shared" si="1"/>
        <v>11</v>
      </c>
      <c r="AD8" s="23">
        <f t="shared" si="1"/>
        <v>8</v>
      </c>
      <c r="AE8" s="23">
        <f t="shared" si="1"/>
        <v>4</v>
      </c>
      <c r="AF8" s="23">
        <f t="shared" si="1"/>
        <v>5</v>
      </c>
      <c r="AG8" s="23">
        <f t="shared" si="1"/>
        <v>4</v>
      </c>
      <c r="AH8" s="23">
        <f t="shared" si="1"/>
        <v>5</v>
      </c>
      <c r="AI8" s="23">
        <f t="shared" si="1"/>
        <v>2</v>
      </c>
      <c r="AJ8" s="23">
        <f t="shared" si="1"/>
        <v>4</v>
      </c>
      <c r="AK8" s="23">
        <f t="shared" si="1"/>
        <v>3</v>
      </c>
      <c r="AL8" s="23">
        <f t="shared" si="1"/>
        <v>2</v>
      </c>
      <c r="AM8" s="23">
        <f t="shared" si="1"/>
        <v>1</v>
      </c>
      <c r="AN8" s="23">
        <f t="shared" si="1"/>
        <v>5</v>
      </c>
      <c r="AO8" s="23">
        <f t="shared" si="1"/>
        <v>3</v>
      </c>
      <c r="AP8" s="23">
        <f t="shared" si="1"/>
        <v>9</v>
      </c>
      <c r="AQ8" s="23">
        <f t="shared" si="1"/>
        <v>11</v>
      </c>
      <c r="AR8" s="23">
        <f t="shared" si="1"/>
        <v>32</v>
      </c>
      <c r="AS8" s="23">
        <f t="shared" si="1"/>
        <v>45</v>
      </c>
      <c r="AT8" s="23">
        <f t="shared" si="1"/>
        <v>70</v>
      </c>
      <c r="AU8" s="23">
        <f t="shared" si="1"/>
        <v>103</v>
      </c>
      <c r="AV8" s="23">
        <f t="shared" si="1"/>
        <v>119</v>
      </c>
      <c r="AW8" s="23">
        <f t="shared" si="1"/>
        <v>120</v>
      </c>
      <c r="AX8" s="23">
        <f t="shared" si="1"/>
        <v>119</v>
      </c>
      <c r="AY8" s="23">
        <f t="shared" si="1"/>
        <v>105</v>
      </c>
      <c r="AZ8" s="23">
        <f t="shared" si="1"/>
        <v>110</v>
      </c>
      <c r="BA8" s="23">
        <f t="shared" si="1"/>
        <v>98</v>
      </c>
      <c r="BB8" s="23">
        <f t="shared" si="1"/>
        <v>99</v>
      </c>
      <c r="BC8" s="23">
        <f t="shared" si="1"/>
        <v>97</v>
      </c>
      <c r="BD8" s="23"/>
      <c r="BE8" s="23">
        <f>SUM(BE22:BE28)</f>
        <v>3280</v>
      </c>
      <c r="BF8" s="24"/>
      <c r="BG8" s="25"/>
    </row>
    <row r="9" spans="1:59" ht="14.1" customHeight="1" x14ac:dyDescent="0.2">
      <c r="A9" s="296" t="s">
        <v>59</v>
      </c>
      <c r="B9" s="296"/>
      <c r="C9" s="23">
        <f>SUM(C30:C36)</f>
        <v>0</v>
      </c>
      <c r="D9" s="23">
        <f t="shared" ref="D9:BC9" si="2">SUM(D30:D36)</f>
        <v>0</v>
      </c>
      <c r="E9" s="23">
        <f t="shared" si="2"/>
        <v>0</v>
      </c>
      <c r="F9" s="23">
        <f t="shared" si="2"/>
        <v>0</v>
      </c>
      <c r="G9" s="23">
        <f t="shared" si="2"/>
        <v>0</v>
      </c>
      <c r="H9" s="23">
        <f t="shared" si="2"/>
        <v>0</v>
      </c>
      <c r="I9" s="23">
        <f t="shared" si="2"/>
        <v>0</v>
      </c>
      <c r="J9" s="23">
        <f t="shared" si="2"/>
        <v>0</v>
      </c>
      <c r="K9" s="23">
        <f t="shared" si="2"/>
        <v>0</v>
      </c>
      <c r="L9" s="23">
        <f t="shared" si="2"/>
        <v>0</v>
      </c>
      <c r="M9" s="23">
        <f t="shared" si="2"/>
        <v>0</v>
      </c>
      <c r="N9" s="23">
        <f t="shared" si="2"/>
        <v>6</v>
      </c>
      <c r="O9" s="23">
        <f t="shared" si="2"/>
        <v>36</v>
      </c>
      <c r="P9" s="23">
        <f t="shared" si="2"/>
        <v>155</v>
      </c>
      <c r="Q9" s="23">
        <f t="shared" si="2"/>
        <v>348</v>
      </c>
      <c r="R9" s="23">
        <f t="shared" si="2"/>
        <v>340</v>
      </c>
      <c r="S9" s="23">
        <f t="shared" si="2"/>
        <v>316</v>
      </c>
      <c r="T9" s="23">
        <f t="shared" si="2"/>
        <v>248</v>
      </c>
      <c r="U9" s="23">
        <f t="shared" si="2"/>
        <v>194</v>
      </c>
      <c r="V9" s="23">
        <f t="shared" si="2"/>
        <v>155</v>
      </c>
      <c r="W9" s="23">
        <f t="shared" si="2"/>
        <v>107</v>
      </c>
      <c r="X9" s="23">
        <f t="shared" si="2"/>
        <v>62</v>
      </c>
      <c r="Y9" s="23">
        <f t="shared" si="2"/>
        <v>43</v>
      </c>
      <c r="Z9" s="23">
        <f t="shared" si="2"/>
        <v>26</v>
      </c>
      <c r="AA9" s="23">
        <f t="shared" si="2"/>
        <v>19</v>
      </c>
      <c r="AB9" s="23">
        <f t="shared" si="2"/>
        <v>17</v>
      </c>
      <c r="AC9" s="23">
        <f t="shared" si="2"/>
        <v>8</v>
      </c>
      <c r="AD9" s="23">
        <f t="shared" si="2"/>
        <v>5</v>
      </c>
      <c r="AE9" s="23">
        <f t="shared" si="2"/>
        <v>2</v>
      </c>
      <c r="AF9" s="23">
        <f t="shared" si="2"/>
        <v>3</v>
      </c>
      <c r="AG9" s="23">
        <f t="shared" si="2"/>
        <v>2</v>
      </c>
      <c r="AH9" s="23">
        <f t="shared" si="2"/>
        <v>0</v>
      </c>
      <c r="AI9" s="23">
        <f t="shared" si="2"/>
        <v>1</v>
      </c>
      <c r="AJ9" s="23">
        <f t="shared" si="2"/>
        <v>1</v>
      </c>
      <c r="AK9" s="23">
        <f t="shared" si="2"/>
        <v>4</v>
      </c>
      <c r="AL9" s="23">
        <f t="shared" si="2"/>
        <v>0</v>
      </c>
      <c r="AM9" s="23">
        <f t="shared" si="2"/>
        <v>4</v>
      </c>
      <c r="AN9" s="23">
        <f t="shared" si="2"/>
        <v>6</v>
      </c>
      <c r="AO9" s="23">
        <f t="shared" si="2"/>
        <v>7</v>
      </c>
      <c r="AP9" s="23">
        <f t="shared" si="2"/>
        <v>11</v>
      </c>
      <c r="AQ9" s="23">
        <f t="shared" si="2"/>
        <v>14</v>
      </c>
      <c r="AR9" s="23">
        <f t="shared" si="2"/>
        <v>44</v>
      </c>
      <c r="AS9" s="23">
        <f t="shared" si="2"/>
        <v>61</v>
      </c>
      <c r="AT9" s="23">
        <f t="shared" si="2"/>
        <v>98</v>
      </c>
      <c r="AU9" s="23">
        <f t="shared" si="2"/>
        <v>104</v>
      </c>
      <c r="AV9" s="23">
        <f t="shared" si="2"/>
        <v>160</v>
      </c>
      <c r="AW9" s="23">
        <f t="shared" si="2"/>
        <v>126</v>
      </c>
      <c r="AX9" s="23">
        <f t="shared" si="2"/>
        <v>133</v>
      </c>
      <c r="AY9" s="23">
        <f t="shared" si="2"/>
        <v>127</v>
      </c>
      <c r="AZ9" s="23">
        <f t="shared" si="2"/>
        <v>116</v>
      </c>
      <c r="BA9" s="23">
        <f t="shared" si="2"/>
        <v>110</v>
      </c>
      <c r="BB9" s="23">
        <f t="shared" si="2"/>
        <v>101</v>
      </c>
      <c r="BC9" s="23">
        <f t="shared" si="2"/>
        <v>90</v>
      </c>
      <c r="BD9" s="23"/>
      <c r="BE9" s="23">
        <f>SUM(BE30:BE36)</f>
        <v>3410</v>
      </c>
      <c r="BF9" s="24"/>
      <c r="BG9" s="25"/>
    </row>
    <row r="10" spans="1:59" ht="14.1" customHeight="1" x14ac:dyDescent="0.2">
      <c r="A10" s="234"/>
      <c r="B10" s="27"/>
      <c r="C10" s="23"/>
      <c r="D10" s="23"/>
      <c r="E10" s="23"/>
      <c r="F10" s="23"/>
      <c r="G10" s="23"/>
      <c r="H10" s="23"/>
      <c r="I10" s="23"/>
      <c r="J10" s="23"/>
      <c r="K10" s="23"/>
      <c r="L10" s="23"/>
      <c r="M10" s="23"/>
      <c r="N10" s="23"/>
      <c r="O10" s="23"/>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172"/>
      <c r="BE10" s="172"/>
      <c r="BF10" s="24"/>
    </row>
    <row r="11" spans="1:59" ht="14.1" customHeight="1" x14ac:dyDescent="0.2">
      <c r="A11" s="303" t="s">
        <v>0</v>
      </c>
      <c r="B11" s="303"/>
      <c r="C11" s="23"/>
      <c r="D11" s="23"/>
      <c r="E11" s="23"/>
      <c r="F11" s="23"/>
      <c r="G11" s="23"/>
      <c r="H11" s="23"/>
      <c r="I11" s="23"/>
      <c r="J11" s="23"/>
      <c r="K11" s="23"/>
      <c r="L11" s="23"/>
      <c r="M11" s="23"/>
      <c r="N11" s="23"/>
      <c r="O11" s="23"/>
      <c r="P11" s="23"/>
      <c r="Q11" s="23"/>
      <c r="R11" s="23"/>
      <c r="S11" s="23"/>
      <c r="T11" s="23"/>
      <c r="U11" s="23"/>
      <c r="V11" s="23"/>
      <c r="W11" s="23"/>
      <c r="X11" s="23"/>
      <c r="Y11" s="23"/>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172"/>
      <c r="BE11" s="172"/>
    </row>
    <row r="12" spans="1:59" ht="14.1" customHeight="1" x14ac:dyDescent="0.2">
      <c r="A12" s="27"/>
      <c r="B12" s="29" t="s">
        <v>60</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172"/>
      <c r="BE12" s="172"/>
    </row>
    <row r="13" spans="1:59" ht="14.1" customHeight="1" x14ac:dyDescent="0.2">
      <c r="A13" s="27"/>
      <c r="B13" s="30" t="s">
        <v>1</v>
      </c>
      <c r="C13" s="33">
        <f t="shared" ref="C13:BC17"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33">
        <f t="shared" si="3"/>
        <v>0</v>
      </c>
      <c r="AP13" s="33">
        <f t="shared" si="3"/>
        <v>0</v>
      </c>
      <c r="AQ13" s="33">
        <f t="shared" si="3"/>
        <v>0</v>
      </c>
      <c r="AR13" s="33">
        <f t="shared" si="3"/>
        <v>0</v>
      </c>
      <c r="AS13" s="33">
        <f t="shared" si="3"/>
        <v>0</v>
      </c>
      <c r="AT13" s="33">
        <f t="shared" si="3"/>
        <v>0</v>
      </c>
      <c r="AU13" s="33">
        <f t="shared" si="3"/>
        <v>0</v>
      </c>
      <c r="AV13" s="33">
        <f t="shared" si="3"/>
        <v>0</v>
      </c>
      <c r="AW13" s="33">
        <f t="shared" si="3"/>
        <v>0</v>
      </c>
      <c r="AX13" s="33">
        <f t="shared" si="3"/>
        <v>0</v>
      </c>
      <c r="AY13" s="33">
        <f t="shared" si="3"/>
        <v>0</v>
      </c>
      <c r="AZ13" s="33">
        <f t="shared" si="3"/>
        <v>0</v>
      </c>
      <c r="BA13" s="33">
        <f t="shared" si="3"/>
        <v>1</v>
      </c>
      <c r="BB13" s="33">
        <f t="shared" si="3"/>
        <v>0</v>
      </c>
      <c r="BC13" s="33">
        <f t="shared" si="3"/>
        <v>0</v>
      </c>
      <c r="BD13" s="172"/>
      <c r="BE13" s="173">
        <f>SUM(C13:BC13)</f>
        <v>1</v>
      </c>
      <c r="BF13" s="24"/>
      <c r="BG13" s="31"/>
    </row>
    <row r="14" spans="1:59" ht="14.1" customHeight="1" x14ac:dyDescent="0.2">
      <c r="A14" s="27"/>
      <c r="B14" s="32" t="s">
        <v>61</v>
      </c>
      <c r="C14" s="33">
        <f t="shared" si="3"/>
        <v>0</v>
      </c>
      <c r="D14" s="33">
        <f t="shared" si="3"/>
        <v>0</v>
      </c>
      <c r="E14" s="33">
        <f t="shared" si="3"/>
        <v>0</v>
      </c>
      <c r="F14" s="33">
        <f t="shared" si="3"/>
        <v>0</v>
      </c>
      <c r="G14" s="33">
        <f t="shared" si="3"/>
        <v>0</v>
      </c>
      <c r="H14" s="33">
        <f t="shared" si="3"/>
        <v>0</v>
      </c>
      <c r="I14" s="33">
        <f t="shared" si="3"/>
        <v>0</v>
      </c>
      <c r="J14" s="33">
        <f t="shared" si="3"/>
        <v>0</v>
      </c>
      <c r="K14" s="33">
        <f t="shared" si="3"/>
        <v>0</v>
      </c>
      <c r="L14" s="33">
        <f t="shared" si="3"/>
        <v>0</v>
      </c>
      <c r="M14" s="33">
        <f t="shared" si="3"/>
        <v>0</v>
      </c>
      <c r="N14" s="33">
        <f t="shared" si="3"/>
        <v>0</v>
      </c>
      <c r="O14" s="33">
        <f t="shared" si="3"/>
        <v>0</v>
      </c>
      <c r="P14" s="33">
        <f t="shared" si="3"/>
        <v>0</v>
      </c>
      <c r="Q14" s="33">
        <f t="shared" si="3"/>
        <v>0</v>
      </c>
      <c r="R14" s="33">
        <f t="shared" si="3"/>
        <v>0</v>
      </c>
      <c r="S14" s="33">
        <f t="shared" si="3"/>
        <v>0</v>
      </c>
      <c r="T14" s="33">
        <f t="shared" si="3"/>
        <v>0</v>
      </c>
      <c r="U14" s="33">
        <f t="shared" si="3"/>
        <v>0</v>
      </c>
      <c r="V14" s="33">
        <f t="shared" si="3"/>
        <v>0</v>
      </c>
      <c r="W14" s="33">
        <f t="shared" si="3"/>
        <v>0</v>
      </c>
      <c r="X14" s="33">
        <f t="shared" si="3"/>
        <v>0</v>
      </c>
      <c r="Y14" s="33">
        <f t="shared" si="3"/>
        <v>0</v>
      </c>
      <c r="Z14" s="33">
        <f t="shared" si="3"/>
        <v>0</v>
      </c>
      <c r="AA14" s="33">
        <f t="shared" si="3"/>
        <v>0</v>
      </c>
      <c r="AB14" s="33">
        <f t="shared" si="3"/>
        <v>0</v>
      </c>
      <c r="AC14" s="33">
        <f t="shared" si="3"/>
        <v>0</v>
      </c>
      <c r="AD14" s="33">
        <f t="shared" si="3"/>
        <v>0</v>
      </c>
      <c r="AE14" s="33">
        <f t="shared" si="3"/>
        <v>0</v>
      </c>
      <c r="AF14" s="33">
        <f t="shared" si="3"/>
        <v>0</v>
      </c>
      <c r="AG14" s="33">
        <f t="shared" si="3"/>
        <v>0</v>
      </c>
      <c r="AH14" s="33">
        <f t="shared" si="3"/>
        <v>0</v>
      </c>
      <c r="AI14" s="33">
        <f t="shared" si="3"/>
        <v>0</v>
      </c>
      <c r="AJ14" s="33">
        <f t="shared" si="3"/>
        <v>0</v>
      </c>
      <c r="AK14" s="33">
        <f t="shared" si="3"/>
        <v>0</v>
      </c>
      <c r="AL14" s="33">
        <f t="shared" si="3"/>
        <v>0</v>
      </c>
      <c r="AM14" s="33">
        <f t="shared" si="3"/>
        <v>0</v>
      </c>
      <c r="AN14" s="33">
        <f t="shared" si="3"/>
        <v>0</v>
      </c>
      <c r="AO14" s="33">
        <f t="shared" si="3"/>
        <v>0</v>
      </c>
      <c r="AP14" s="33">
        <f t="shared" si="3"/>
        <v>0</v>
      </c>
      <c r="AQ14" s="33">
        <f t="shared" si="3"/>
        <v>0</v>
      </c>
      <c r="AR14" s="33">
        <f t="shared" si="3"/>
        <v>0</v>
      </c>
      <c r="AS14" s="33">
        <f t="shared" si="3"/>
        <v>0</v>
      </c>
      <c r="AT14" s="33">
        <f t="shared" si="3"/>
        <v>0</v>
      </c>
      <c r="AU14" s="33">
        <f t="shared" si="3"/>
        <v>0</v>
      </c>
      <c r="AV14" s="33">
        <f t="shared" si="3"/>
        <v>0</v>
      </c>
      <c r="AW14" s="33">
        <f t="shared" si="3"/>
        <v>0</v>
      </c>
      <c r="AX14" s="33">
        <f t="shared" si="3"/>
        <v>0</v>
      </c>
      <c r="AY14" s="33">
        <f t="shared" si="3"/>
        <v>0</v>
      </c>
      <c r="AZ14" s="33">
        <f t="shared" si="3"/>
        <v>0</v>
      </c>
      <c r="BA14" s="33">
        <f t="shared" si="3"/>
        <v>0</v>
      </c>
      <c r="BB14" s="33">
        <f t="shared" si="3"/>
        <v>0</v>
      </c>
      <c r="BC14" s="33">
        <f t="shared" si="3"/>
        <v>0</v>
      </c>
      <c r="BD14" s="172"/>
      <c r="BE14" s="173">
        <f t="shared" ref="BE14:BE19" si="4">SUM(C14:BC14)</f>
        <v>0</v>
      </c>
      <c r="BF14" s="24"/>
      <c r="BG14" s="31"/>
    </row>
    <row r="15" spans="1:59" ht="14.1" customHeight="1" x14ac:dyDescent="0.2">
      <c r="A15" s="27"/>
      <c r="B15" s="32" t="s">
        <v>62</v>
      </c>
      <c r="C15" s="33">
        <f t="shared" si="3"/>
        <v>0</v>
      </c>
      <c r="D15" s="33">
        <f t="shared" si="3"/>
        <v>0</v>
      </c>
      <c r="E15" s="33">
        <f t="shared" si="3"/>
        <v>0</v>
      </c>
      <c r="F15" s="33">
        <f t="shared" si="3"/>
        <v>0</v>
      </c>
      <c r="G15" s="33">
        <f t="shared" si="3"/>
        <v>0</v>
      </c>
      <c r="H15" s="33">
        <f t="shared" si="3"/>
        <v>0</v>
      </c>
      <c r="I15" s="33">
        <f t="shared" si="3"/>
        <v>0</v>
      </c>
      <c r="J15" s="33">
        <f t="shared" si="3"/>
        <v>0</v>
      </c>
      <c r="K15" s="33">
        <f t="shared" si="3"/>
        <v>0</v>
      </c>
      <c r="L15" s="33">
        <f t="shared" si="3"/>
        <v>0</v>
      </c>
      <c r="M15" s="33">
        <f t="shared" si="3"/>
        <v>0</v>
      </c>
      <c r="N15" s="33">
        <f t="shared" si="3"/>
        <v>0</v>
      </c>
      <c r="O15" s="33">
        <f t="shared" si="3"/>
        <v>0</v>
      </c>
      <c r="P15" s="33">
        <f t="shared" si="3"/>
        <v>4</v>
      </c>
      <c r="Q15" s="33">
        <f t="shared" si="3"/>
        <v>5</v>
      </c>
      <c r="R15" s="33">
        <f t="shared" si="3"/>
        <v>2</v>
      </c>
      <c r="S15" s="33">
        <f t="shared" si="3"/>
        <v>7</v>
      </c>
      <c r="T15" s="33">
        <f t="shared" si="3"/>
        <v>2</v>
      </c>
      <c r="U15" s="33">
        <f t="shared" si="3"/>
        <v>2</v>
      </c>
      <c r="V15" s="33">
        <f t="shared" si="3"/>
        <v>2</v>
      </c>
      <c r="W15" s="33">
        <f t="shared" si="3"/>
        <v>0</v>
      </c>
      <c r="X15" s="33">
        <f t="shared" si="3"/>
        <v>1</v>
      </c>
      <c r="Y15" s="33">
        <f t="shared" si="3"/>
        <v>2</v>
      </c>
      <c r="Z15" s="33">
        <f t="shared" si="3"/>
        <v>1</v>
      </c>
      <c r="AA15" s="33">
        <f t="shared" si="3"/>
        <v>0</v>
      </c>
      <c r="AB15" s="33">
        <f t="shared" si="3"/>
        <v>0</v>
      </c>
      <c r="AC15" s="33">
        <f t="shared" si="3"/>
        <v>1</v>
      </c>
      <c r="AD15" s="33">
        <f t="shared" si="3"/>
        <v>0</v>
      </c>
      <c r="AE15" s="33">
        <f t="shared" si="3"/>
        <v>0</v>
      </c>
      <c r="AF15" s="33">
        <f t="shared" si="3"/>
        <v>0</v>
      </c>
      <c r="AG15" s="33">
        <f t="shared" si="3"/>
        <v>0</v>
      </c>
      <c r="AH15" s="33">
        <f t="shared" si="3"/>
        <v>0</v>
      </c>
      <c r="AI15" s="33">
        <f t="shared" si="3"/>
        <v>0</v>
      </c>
      <c r="AJ15" s="33">
        <f t="shared" si="3"/>
        <v>0</v>
      </c>
      <c r="AK15" s="33">
        <f t="shared" si="3"/>
        <v>0</v>
      </c>
      <c r="AL15" s="33">
        <f t="shared" si="3"/>
        <v>0</v>
      </c>
      <c r="AM15" s="33">
        <f t="shared" si="3"/>
        <v>0</v>
      </c>
      <c r="AN15" s="33">
        <f t="shared" si="3"/>
        <v>0</v>
      </c>
      <c r="AO15" s="33">
        <f t="shared" si="3"/>
        <v>0</v>
      </c>
      <c r="AP15" s="33">
        <f t="shared" si="3"/>
        <v>0</v>
      </c>
      <c r="AQ15" s="33">
        <f t="shared" si="3"/>
        <v>1</v>
      </c>
      <c r="AR15" s="33">
        <f t="shared" si="3"/>
        <v>2</v>
      </c>
      <c r="AS15" s="33">
        <f t="shared" si="3"/>
        <v>2</v>
      </c>
      <c r="AT15" s="33">
        <f t="shared" si="3"/>
        <v>0</v>
      </c>
      <c r="AU15" s="33">
        <f t="shared" si="3"/>
        <v>0</v>
      </c>
      <c r="AV15" s="33">
        <f t="shared" si="3"/>
        <v>1</v>
      </c>
      <c r="AW15" s="33">
        <f t="shared" si="3"/>
        <v>2</v>
      </c>
      <c r="AX15" s="33">
        <f t="shared" si="3"/>
        <v>2</v>
      </c>
      <c r="AY15" s="33">
        <f t="shared" si="3"/>
        <v>2</v>
      </c>
      <c r="AZ15" s="33">
        <f t="shared" si="3"/>
        <v>0</v>
      </c>
      <c r="BA15" s="33">
        <f t="shared" si="3"/>
        <v>0</v>
      </c>
      <c r="BB15" s="33">
        <f t="shared" si="3"/>
        <v>0</v>
      </c>
      <c r="BC15" s="33">
        <f t="shared" si="3"/>
        <v>2</v>
      </c>
      <c r="BD15" s="172"/>
      <c r="BE15" s="173">
        <f t="shared" si="4"/>
        <v>43</v>
      </c>
      <c r="BF15" s="24"/>
      <c r="BG15" s="31"/>
    </row>
    <row r="16" spans="1:59" ht="14.1" customHeight="1" x14ac:dyDescent="0.2">
      <c r="A16" s="27"/>
      <c r="B16" s="32" t="s">
        <v>63</v>
      </c>
      <c r="C16" s="33">
        <f t="shared" si="3"/>
        <v>0</v>
      </c>
      <c r="D16" s="33">
        <f t="shared" si="3"/>
        <v>0</v>
      </c>
      <c r="E16" s="33">
        <f t="shared" si="3"/>
        <v>0</v>
      </c>
      <c r="F16" s="33">
        <f t="shared" si="3"/>
        <v>0</v>
      </c>
      <c r="G16" s="33">
        <f t="shared" si="3"/>
        <v>0</v>
      </c>
      <c r="H16" s="33">
        <f t="shared" si="3"/>
        <v>0</v>
      </c>
      <c r="I16" s="33">
        <f t="shared" si="3"/>
        <v>0</v>
      </c>
      <c r="J16" s="33">
        <f t="shared" si="3"/>
        <v>0</v>
      </c>
      <c r="K16" s="33">
        <f t="shared" si="3"/>
        <v>0</v>
      </c>
      <c r="L16" s="33">
        <f t="shared" si="3"/>
        <v>0</v>
      </c>
      <c r="M16" s="33">
        <f t="shared" si="3"/>
        <v>0</v>
      </c>
      <c r="N16" s="33">
        <f t="shared" si="3"/>
        <v>1</v>
      </c>
      <c r="O16" s="33">
        <f t="shared" si="3"/>
        <v>12</v>
      </c>
      <c r="P16" s="33">
        <f t="shared" si="3"/>
        <v>30</v>
      </c>
      <c r="Q16" s="33">
        <f t="shared" si="3"/>
        <v>64</v>
      </c>
      <c r="R16" s="33">
        <f t="shared" si="3"/>
        <v>46</v>
      </c>
      <c r="S16" s="33">
        <f t="shared" si="3"/>
        <v>54</v>
      </c>
      <c r="T16" s="33">
        <f t="shared" si="3"/>
        <v>38</v>
      </c>
      <c r="U16" s="33">
        <f t="shared" si="3"/>
        <v>35</v>
      </c>
      <c r="V16" s="33">
        <f t="shared" si="3"/>
        <v>25</v>
      </c>
      <c r="W16" s="33">
        <f t="shared" si="3"/>
        <v>12</v>
      </c>
      <c r="X16" s="33">
        <f t="shared" si="3"/>
        <v>9</v>
      </c>
      <c r="Y16" s="33">
        <f t="shared" si="3"/>
        <v>9</v>
      </c>
      <c r="Z16" s="33">
        <f t="shared" si="3"/>
        <v>2</v>
      </c>
      <c r="AA16" s="33">
        <f t="shared" si="3"/>
        <v>3</v>
      </c>
      <c r="AB16" s="33">
        <f t="shared" si="3"/>
        <v>3</v>
      </c>
      <c r="AC16" s="33">
        <f t="shared" si="3"/>
        <v>2</v>
      </c>
      <c r="AD16" s="33">
        <f t="shared" si="3"/>
        <v>0</v>
      </c>
      <c r="AE16" s="33">
        <f t="shared" si="3"/>
        <v>0</v>
      </c>
      <c r="AF16" s="33">
        <f t="shared" si="3"/>
        <v>1</v>
      </c>
      <c r="AG16" s="33">
        <f t="shared" si="3"/>
        <v>2</v>
      </c>
      <c r="AH16" s="33">
        <f t="shared" si="3"/>
        <v>0</v>
      </c>
      <c r="AI16" s="33">
        <f t="shared" si="3"/>
        <v>1</v>
      </c>
      <c r="AJ16" s="33">
        <f t="shared" si="3"/>
        <v>0</v>
      </c>
      <c r="AK16" s="33">
        <f t="shared" si="3"/>
        <v>1</v>
      </c>
      <c r="AL16" s="33">
        <f t="shared" si="3"/>
        <v>0</v>
      </c>
      <c r="AM16" s="33">
        <f t="shared" si="3"/>
        <v>0</v>
      </c>
      <c r="AN16" s="33">
        <f t="shared" si="3"/>
        <v>2</v>
      </c>
      <c r="AO16" s="33">
        <f t="shared" si="3"/>
        <v>1</v>
      </c>
      <c r="AP16" s="33">
        <f t="shared" si="3"/>
        <v>1</v>
      </c>
      <c r="AQ16" s="33">
        <f t="shared" si="3"/>
        <v>4</v>
      </c>
      <c r="AR16" s="33">
        <f t="shared" si="3"/>
        <v>9</v>
      </c>
      <c r="AS16" s="33">
        <f t="shared" si="3"/>
        <v>14</v>
      </c>
      <c r="AT16" s="33">
        <f t="shared" si="3"/>
        <v>13</v>
      </c>
      <c r="AU16" s="33">
        <f t="shared" si="3"/>
        <v>20</v>
      </c>
      <c r="AV16" s="33">
        <f t="shared" si="3"/>
        <v>32</v>
      </c>
      <c r="AW16" s="33">
        <f t="shared" si="3"/>
        <v>31</v>
      </c>
      <c r="AX16" s="33">
        <f t="shared" si="3"/>
        <v>34</v>
      </c>
      <c r="AY16" s="33">
        <f t="shared" si="3"/>
        <v>19</v>
      </c>
      <c r="AZ16" s="33">
        <f t="shared" si="3"/>
        <v>24</v>
      </c>
      <c r="BA16" s="33">
        <f t="shared" si="3"/>
        <v>14</v>
      </c>
      <c r="BB16" s="33">
        <f t="shared" si="3"/>
        <v>16</v>
      </c>
      <c r="BC16" s="33">
        <f t="shared" si="3"/>
        <v>14</v>
      </c>
      <c r="BD16" s="172"/>
      <c r="BE16" s="173">
        <f t="shared" si="4"/>
        <v>598</v>
      </c>
      <c r="BF16" s="24"/>
      <c r="BG16" s="31"/>
    </row>
    <row r="17" spans="1:60" ht="14.1" customHeight="1" x14ac:dyDescent="0.2">
      <c r="A17" s="27"/>
      <c r="B17" s="32" t="s">
        <v>64</v>
      </c>
      <c r="C17" s="33">
        <f t="shared" si="3"/>
        <v>0</v>
      </c>
      <c r="D17" s="33">
        <f t="shared" si="3"/>
        <v>0</v>
      </c>
      <c r="E17" s="33">
        <f t="shared" si="3"/>
        <v>0</v>
      </c>
      <c r="F17" s="33">
        <f t="shared" si="3"/>
        <v>0</v>
      </c>
      <c r="G17" s="33">
        <f t="shared" si="3"/>
        <v>0</v>
      </c>
      <c r="H17" s="33">
        <f t="shared" si="3"/>
        <v>0</v>
      </c>
      <c r="I17" s="33">
        <f t="shared" si="3"/>
        <v>0</v>
      </c>
      <c r="J17" s="33">
        <f t="shared" si="3"/>
        <v>0</v>
      </c>
      <c r="K17" s="33">
        <f t="shared" si="3"/>
        <v>0</v>
      </c>
      <c r="L17" s="33">
        <f t="shared" si="3"/>
        <v>0</v>
      </c>
      <c r="M17" s="33">
        <f t="shared" si="3"/>
        <v>0</v>
      </c>
      <c r="N17" s="33">
        <f t="shared" si="3"/>
        <v>5</v>
      </c>
      <c r="O17" s="33">
        <f t="shared" si="3"/>
        <v>11</v>
      </c>
      <c r="P17" s="33">
        <f t="shared" si="3"/>
        <v>67</v>
      </c>
      <c r="Q17" s="33">
        <f t="shared" si="3"/>
        <v>100</v>
      </c>
      <c r="R17" s="33">
        <f t="shared" si="3"/>
        <v>81</v>
      </c>
      <c r="S17" s="33">
        <f t="shared" si="3"/>
        <v>100</v>
      </c>
      <c r="T17" s="33">
        <f t="shared" si="3"/>
        <v>74</v>
      </c>
      <c r="U17" s="33">
        <f t="shared" si="3"/>
        <v>50</v>
      </c>
      <c r="V17" s="33">
        <f t="shared" si="3"/>
        <v>47</v>
      </c>
      <c r="W17" s="33">
        <f t="shared" si="3"/>
        <v>23</v>
      </c>
      <c r="X17" s="33">
        <f t="shared" si="3"/>
        <v>16</v>
      </c>
      <c r="Y17" s="33">
        <f t="shared" si="3"/>
        <v>10</v>
      </c>
      <c r="Z17" s="33">
        <f t="shared" si="3"/>
        <v>6</v>
      </c>
      <c r="AA17" s="33">
        <f t="shared" si="3"/>
        <v>4</v>
      </c>
      <c r="AB17" s="33">
        <f t="shared" si="3"/>
        <v>4</v>
      </c>
      <c r="AC17" s="33">
        <f t="shared" si="3"/>
        <v>1</v>
      </c>
      <c r="AD17" s="33">
        <f t="shared" si="3"/>
        <v>2</v>
      </c>
      <c r="AE17" s="33">
        <f t="shared" si="3"/>
        <v>0</v>
      </c>
      <c r="AF17" s="33">
        <f t="shared" si="3"/>
        <v>0</v>
      </c>
      <c r="AG17" s="33">
        <f t="shared" si="3"/>
        <v>1</v>
      </c>
      <c r="AH17" s="33">
        <f t="shared" si="3"/>
        <v>1</v>
      </c>
      <c r="AI17" s="33">
        <f t="shared" si="3"/>
        <v>1</v>
      </c>
      <c r="AJ17" s="33">
        <f t="shared" si="3"/>
        <v>0</v>
      </c>
      <c r="AK17" s="33">
        <f t="shared" si="3"/>
        <v>1</v>
      </c>
      <c r="AL17" s="33">
        <f t="shared" si="3"/>
        <v>0</v>
      </c>
      <c r="AM17" s="33">
        <f t="shared" si="3"/>
        <v>2</v>
      </c>
      <c r="AN17" s="33">
        <f t="shared" si="3"/>
        <v>0</v>
      </c>
      <c r="AO17" s="33">
        <f t="shared" si="3"/>
        <v>0</v>
      </c>
      <c r="AP17" s="33">
        <f t="shared" si="3"/>
        <v>3</v>
      </c>
      <c r="AQ17" s="33">
        <f t="shared" si="3"/>
        <v>4</v>
      </c>
      <c r="AR17" s="33">
        <f t="shared" si="3"/>
        <v>9</v>
      </c>
      <c r="AS17" s="33">
        <f t="shared" si="3"/>
        <v>20</v>
      </c>
      <c r="AT17" s="33">
        <f t="shared" ref="AT17:BC19" si="5">AT26+AT34</f>
        <v>40</v>
      </c>
      <c r="AU17" s="33">
        <f t="shared" si="5"/>
        <v>35</v>
      </c>
      <c r="AV17" s="33">
        <f t="shared" si="5"/>
        <v>53</v>
      </c>
      <c r="AW17" s="33">
        <f t="shared" si="5"/>
        <v>41</v>
      </c>
      <c r="AX17" s="33">
        <f t="shared" si="5"/>
        <v>39</v>
      </c>
      <c r="AY17" s="33">
        <f t="shared" si="5"/>
        <v>40</v>
      </c>
      <c r="AZ17" s="33">
        <f t="shared" si="5"/>
        <v>34</v>
      </c>
      <c r="BA17" s="33">
        <f t="shared" si="5"/>
        <v>24</v>
      </c>
      <c r="BB17" s="33">
        <f t="shared" si="5"/>
        <v>50</v>
      </c>
      <c r="BC17" s="33">
        <f t="shared" si="5"/>
        <v>31</v>
      </c>
      <c r="BD17" s="172"/>
      <c r="BE17" s="173">
        <f t="shared" si="4"/>
        <v>1030</v>
      </c>
      <c r="BF17" s="24"/>
      <c r="BG17" s="31"/>
    </row>
    <row r="18" spans="1:60" ht="14.1" customHeight="1" x14ac:dyDescent="0.2">
      <c r="A18" s="27"/>
      <c r="B18" s="32" t="s">
        <v>65</v>
      </c>
      <c r="C18" s="33">
        <f t="shared" ref="C18:AT19" si="6">C27+C35</f>
        <v>0</v>
      </c>
      <c r="D18" s="33">
        <f t="shared" si="6"/>
        <v>0</v>
      </c>
      <c r="E18" s="33">
        <f t="shared" si="6"/>
        <v>0</v>
      </c>
      <c r="F18" s="33">
        <f t="shared" si="6"/>
        <v>0</v>
      </c>
      <c r="G18" s="33">
        <f t="shared" si="6"/>
        <v>0</v>
      </c>
      <c r="H18" s="33">
        <f t="shared" si="6"/>
        <v>0</v>
      </c>
      <c r="I18" s="33">
        <f t="shared" si="6"/>
        <v>0</v>
      </c>
      <c r="J18" s="33">
        <f t="shared" si="6"/>
        <v>0</v>
      </c>
      <c r="K18" s="33">
        <f t="shared" si="6"/>
        <v>0</v>
      </c>
      <c r="L18" s="33">
        <f t="shared" si="6"/>
        <v>0</v>
      </c>
      <c r="M18" s="33">
        <f t="shared" si="6"/>
        <v>0</v>
      </c>
      <c r="N18" s="33">
        <f t="shared" si="6"/>
        <v>3</v>
      </c>
      <c r="O18" s="33">
        <f t="shared" si="6"/>
        <v>24</v>
      </c>
      <c r="P18" s="33">
        <f t="shared" si="6"/>
        <v>107</v>
      </c>
      <c r="Q18" s="33">
        <f t="shared" si="6"/>
        <v>228</v>
      </c>
      <c r="R18" s="33">
        <f t="shared" si="6"/>
        <v>222</v>
      </c>
      <c r="S18" s="33">
        <f t="shared" si="6"/>
        <v>227</v>
      </c>
      <c r="T18" s="33">
        <f t="shared" si="6"/>
        <v>144</v>
      </c>
      <c r="U18" s="33">
        <f t="shared" si="6"/>
        <v>145</v>
      </c>
      <c r="V18" s="33">
        <f t="shared" si="6"/>
        <v>93</v>
      </c>
      <c r="W18" s="33">
        <f t="shared" si="6"/>
        <v>71</v>
      </c>
      <c r="X18" s="33">
        <f t="shared" si="6"/>
        <v>45</v>
      </c>
      <c r="Y18" s="33">
        <f t="shared" si="6"/>
        <v>25</v>
      </c>
      <c r="Z18" s="33">
        <f t="shared" si="6"/>
        <v>24</v>
      </c>
      <c r="AA18" s="33">
        <f t="shared" si="6"/>
        <v>16</v>
      </c>
      <c r="AB18" s="33">
        <f t="shared" si="6"/>
        <v>13</v>
      </c>
      <c r="AC18" s="33">
        <f t="shared" si="6"/>
        <v>7</v>
      </c>
      <c r="AD18" s="33">
        <f t="shared" si="6"/>
        <v>4</v>
      </c>
      <c r="AE18" s="33">
        <f t="shared" si="6"/>
        <v>4</v>
      </c>
      <c r="AF18" s="33">
        <f t="shared" si="6"/>
        <v>5</v>
      </c>
      <c r="AG18" s="33">
        <f t="shared" si="6"/>
        <v>2</v>
      </c>
      <c r="AH18" s="33">
        <f t="shared" si="6"/>
        <v>2</v>
      </c>
      <c r="AI18" s="33">
        <f t="shared" si="6"/>
        <v>0</v>
      </c>
      <c r="AJ18" s="33">
        <f t="shared" si="6"/>
        <v>2</v>
      </c>
      <c r="AK18" s="33">
        <f t="shared" si="6"/>
        <v>1</v>
      </c>
      <c r="AL18" s="33">
        <f t="shared" si="6"/>
        <v>0</v>
      </c>
      <c r="AM18" s="33">
        <f t="shared" si="6"/>
        <v>3</v>
      </c>
      <c r="AN18" s="33">
        <f t="shared" si="6"/>
        <v>2</v>
      </c>
      <c r="AO18" s="33">
        <f t="shared" si="6"/>
        <v>4</v>
      </c>
      <c r="AP18" s="33">
        <f t="shared" si="6"/>
        <v>12</v>
      </c>
      <c r="AQ18" s="33">
        <f t="shared" si="6"/>
        <v>9</v>
      </c>
      <c r="AR18" s="33">
        <f t="shared" si="6"/>
        <v>39</v>
      </c>
      <c r="AS18" s="33">
        <f t="shared" si="6"/>
        <v>42</v>
      </c>
      <c r="AT18" s="33">
        <f t="shared" si="6"/>
        <v>58</v>
      </c>
      <c r="AU18" s="33">
        <f t="shared" si="5"/>
        <v>71</v>
      </c>
      <c r="AV18" s="33">
        <f t="shared" si="5"/>
        <v>99</v>
      </c>
      <c r="AW18" s="33">
        <f t="shared" si="5"/>
        <v>68</v>
      </c>
      <c r="AX18" s="33">
        <f t="shared" si="5"/>
        <v>82</v>
      </c>
      <c r="AY18" s="33">
        <f t="shared" si="5"/>
        <v>77</v>
      </c>
      <c r="AZ18" s="33">
        <f t="shared" si="5"/>
        <v>83</v>
      </c>
      <c r="BA18" s="33">
        <f t="shared" si="5"/>
        <v>70</v>
      </c>
      <c r="BB18" s="33">
        <f t="shared" si="5"/>
        <v>58</v>
      </c>
      <c r="BC18" s="33">
        <f t="shared" si="5"/>
        <v>60</v>
      </c>
      <c r="BD18" s="172"/>
      <c r="BE18" s="173">
        <f t="shared" si="4"/>
        <v>2251</v>
      </c>
      <c r="BF18" s="24"/>
      <c r="BG18" s="31"/>
    </row>
    <row r="19" spans="1:60" ht="14.1" customHeight="1" x14ac:dyDescent="0.2">
      <c r="A19" s="27"/>
      <c r="B19" s="30" t="s">
        <v>66</v>
      </c>
      <c r="C19" s="33">
        <f t="shared" si="6"/>
        <v>0</v>
      </c>
      <c r="D19" s="33">
        <f t="shared" si="6"/>
        <v>0</v>
      </c>
      <c r="E19" s="33">
        <f t="shared" si="6"/>
        <v>0</v>
      </c>
      <c r="F19" s="33">
        <f t="shared" si="6"/>
        <v>0</v>
      </c>
      <c r="G19" s="33">
        <f t="shared" si="6"/>
        <v>0</v>
      </c>
      <c r="H19" s="33">
        <f t="shared" si="6"/>
        <v>0</v>
      </c>
      <c r="I19" s="33">
        <f t="shared" si="6"/>
        <v>0</v>
      </c>
      <c r="J19" s="33">
        <f t="shared" si="6"/>
        <v>0</v>
      </c>
      <c r="K19" s="33">
        <f t="shared" si="6"/>
        <v>0</v>
      </c>
      <c r="L19" s="33">
        <f t="shared" si="6"/>
        <v>0</v>
      </c>
      <c r="M19" s="33">
        <f t="shared" si="6"/>
        <v>0</v>
      </c>
      <c r="N19" s="33">
        <f t="shared" si="6"/>
        <v>2</v>
      </c>
      <c r="O19" s="33">
        <f t="shared" si="6"/>
        <v>15</v>
      </c>
      <c r="P19" s="33">
        <f t="shared" si="6"/>
        <v>74</v>
      </c>
      <c r="Q19" s="33">
        <f t="shared" si="6"/>
        <v>213</v>
      </c>
      <c r="R19" s="33">
        <f t="shared" si="6"/>
        <v>299</v>
      </c>
      <c r="S19" s="33">
        <f t="shared" si="6"/>
        <v>274</v>
      </c>
      <c r="T19" s="33">
        <f t="shared" si="6"/>
        <v>269</v>
      </c>
      <c r="U19" s="33">
        <f t="shared" si="6"/>
        <v>183</v>
      </c>
      <c r="V19" s="33">
        <f t="shared" si="6"/>
        <v>169</v>
      </c>
      <c r="W19" s="33">
        <f t="shared" si="6"/>
        <v>124</v>
      </c>
      <c r="X19" s="33">
        <f t="shared" si="6"/>
        <v>60</v>
      </c>
      <c r="Y19" s="33">
        <f t="shared" si="6"/>
        <v>43</v>
      </c>
      <c r="Z19" s="33">
        <f t="shared" si="6"/>
        <v>35</v>
      </c>
      <c r="AA19" s="33">
        <f t="shared" si="6"/>
        <v>26</v>
      </c>
      <c r="AB19" s="33">
        <f t="shared" si="6"/>
        <v>16</v>
      </c>
      <c r="AC19" s="33">
        <f t="shared" si="6"/>
        <v>8</v>
      </c>
      <c r="AD19" s="33">
        <f t="shared" si="6"/>
        <v>7</v>
      </c>
      <c r="AE19" s="33">
        <f t="shared" si="6"/>
        <v>2</v>
      </c>
      <c r="AF19" s="33">
        <f t="shared" si="6"/>
        <v>2</v>
      </c>
      <c r="AG19" s="33">
        <f t="shared" si="6"/>
        <v>1</v>
      </c>
      <c r="AH19" s="33">
        <f t="shared" si="6"/>
        <v>2</v>
      </c>
      <c r="AI19" s="33">
        <f t="shared" si="6"/>
        <v>1</v>
      </c>
      <c r="AJ19" s="33">
        <f t="shared" si="6"/>
        <v>3</v>
      </c>
      <c r="AK19" s="33">
        <f t="shared" si="6"/>
        <v>4</v>
      </c>
      <c r="AL19" s="33">
        <f t="shared" si="6"/>
        <v>2</v>
      </c>
      <c r="AM19" s="33">
        <f t="shared" si="6"/>
        <v>0</v>
      </c>
      <c r="AN19" s="33">
        <f t="shared" si="6"/>
        <v>7</v>
      </c>
      <c r="AO19" s="33">
        <f t="shared" si="6"/>
        <v>5</v>
      </c>
      <c r="AP19" s="33">
        <f t="shared" si="6"/>
        <v>4</v>
      </c>
      <c r="AQ19" s="33">
        <f t="shared" si="6"/>
        <v>7</v>
      </c>
      <c r="AR19" s="33">
        <f t="shared" si="6"/>
        <v>17</v>
      </c>
      <c r="AS19" s="33">
        <f t="shared" si="6"/>
        <v>28</v>
      </c>
      <c r="AT19" s="33">
        <f t="shared" si="6"/>
        <v>57</v>
      </c>
      <c r="AU19" s="33">
        <f t="shared" si="5"/>
        <v>81</v>
      </c>
      <c r="AV19" s="33">
        <f t="shared" si="5"/>
        <v>94</v>
      </c>
      <c r="AW19" s="33">
        <f t="shared" si="5"/>
        <v>104</v>
      </c>
      <c r="AX19" s="33">
        <f t="shared" si="5"/>
        <v>95</v>
      </c>
      <c r="AY19" s="33">
        <f t="shared" si="5"/>
        <v>94</v>
      </c>
      <c r="AZ19" s="33">
        <f t="shared" si="5"/>
        <v>85</v>
      </c>
      <c r="BA19" s="33">
        <f t="shared" si="5"/>
        <v>99</v>
      </c>
      <c r="BB19" s="33">
        <f t="shared" si="5"/>
        <v>76</v>
      </c>
      <c r="BC19" s="33">
        <f t="shared" si="5"/>
        <v>80</v>
      </c>
      <c r="BD19" s="172"/>
      <c r="BE19" s="173">
        <f t="shared" si="4"/>
        <v>2767</v>
      </c>
      <c r="BF19" s="25"/>
      <c r="BG19" s="31"/>
      <c r="BH19" s="24"/>
    </row>
    <row r="20" spans="1:60" ht="14.1" customHeight="1" x14ac:dyDescent="0.2">
      <c r="A20" s="27"/>
      <c r="B20" s="29"/>
      <c r="C20" s="33"/>
      <c r="D20" s="33"/>
      <c r="E20" s="33"/>
      <c r="F20" s="33"/>
      <c r="G20" s="33"/>
      <c r="H20" s="33"/>
      <c r="I20" s="33"/>
      <c r="J20" s="33"/>
      <c r="K20" s="33"/>
      <c r="L20" s="33"/>
      <c r="M20" s="33"/>
      <c r="N20" s="173"/>
      <c r="O20" s="173"/>
      <c r="P20" s="173"/>
      <c r="Q20" s="173"/>
      <c r="R20" s="173"/>
      <c r="S20" s="173"/>
      <c r="T20" s="173"/>
      <c r="U20" s="173"/>
      <c r="V20" s="173"/>
      <c r="W20" s="173"/>
      <c r="X20" s="173"/>
      <c r="Y20" s="173"/>
      <c r="Z20" s="173"/>
      <c r="AA20" s="173"/>
      <c r="AB20" s="173"/>
      <c r="AC20" s="173"/>
      <c r="AD20" s="173"/>
      <c r="AE20" s="173"/>
      <c r="AF20" s="173"/>
      <c r="AG20" s="173"/>
      <c r="AH20" s="173"/>
      <c r="AI20" s="173"/>
      <c r="AJ20" s="173"/>
      <c r="AK20" s="173"/>
      <c r="AL20" s="173"/>
      <c r="AM20" s="173"/>
      <c r="AN20" s="173"/>
      <c r="AO20" s="173"/>
      <c r="AP20" s="173"/>
      <c r="AQ20" s="173"/>
      <c r="AR20" s="173"/>
      <c r="AS20" s="173"/>
      <c r="AT20" s="173"/>
      <c r="AU20" s="173"/>
      <c r="AV20" s="173"/>
      <c r="AW20" s="173"/>
      <c r="AX20" s="173"/>
      <c r="AY20" s="173"/>
      <c r="AZ20" s="173"/>
      <c r="BA20" s="173"/>
      <c r="BB20" s="173"/>
      <c r="BC20" s="173"/>
      <c r="BD20" s="172"/>
      <c r="BE20" s="173"/>
      <c r="BH20" s="34"/>
    </row>
    <row r="21" spans="1:60" s="165" customFormat="1" ht="3.75" customHeight="1" x14ac:dyDescent="0.2">
      <c r="A21" s="162"/>
      <c r="B21" s="166"/>
      <c r="C21" s="169" t="s">
        <v>175</v>
      </c>
      <c r="D21" s="169" t="s">
        <v>176</v>
      </c>
      <c r="E21" s="169" t="s">
        <v>177</v>
      </c>
      <c r="F21" s="169" t="s">
        <v>178</v>
      </c>
      <c r="G21" s="169" t="s">
        <v>179</v>
      </c>
      <c r="H21" s="169" t="s">
        <v>180</v>
      </c>
      <c r="I21" s="169" t="s">
        <v>181</v>
      </c>
      <c r="J21" s="169" t="s">
        <v>182</v>
      </c>
      <c r="K21" s="169" t="s">
        <v>183</v>
      </c>
      <c r="L21" s="169" t="s">
        <v>184</v>
      </c>
      <c r="M21" s="169" t="s">
        <v>185</v>
      </c>
      <c r="N21" s="169" t="s">
        <v>186</v>
      </c>
      <c r="O21" s="169" t="s">
        <v>187</v>
      </c>
      <c r="P21" s="169" t="s">
        <v>188</v>
      </c>
      <c r="Q21" s="169" t="s">
        <v>189</v>
      </c>
      <c r="R21" s="169" t="s">
        <v>190</v>
      </c>
      <c r="S21" s="169" t="s">
        <v>191</v>
      </c>
      <c r="T21" s="169" t="s">
        <v>192</v>
      </c>
      <c r="U21" s="169" t="s">
        <v>193</v>
      </c>
      <c r="V21" s="169" t="s">
        <v>194</v>
      </c>
      <c r="W21" s="169" t="s">
        <v>195</v>
      </c>
      <c r="X21" s="169" t="s">
        <v>196</v>
      </c>
      <c r="Y21" s="169" t="s">
        <v>197</v>
      </c>
      <c r="Z21" s="169" t="s">
        <v>198</v>
      </c>
      <c r="AA21" s="169" t="s">
        <v>199</v>
      </c>
      <c r="AB21" s="169" t="s">
        <v>200</v>
      </c>
      <c r="AC21" s="169" t="s">
        <v>201</v>
      </c>
      <c r="AD21" s="169" t="s">
        <v>202</v>
      </c>
      <c r="AE21" s="169" t="s">
        <v>203</v>
      </c>
      <c r="AF21" s="169" t="s">
        <v>204</v>
      </c>
      <c r="AG21" s="169" t="s">
        <v>205</v>
      </c>
      <c r="AH21" s="169" t="s">
        <v>206</v>
      </c>
      <c r="AI21" s="169" t="s">
        <v>207</v>
      </c>
      <c r="AJ21" s="169" t="s">
        <v>208</v>
      </c>
      <c r="AK21" s="169" t="s">
        <v>209</v>
      </c>
      <c r="AL21" s="169" t="s">
        <v>210</v>
      </c>
      <c r="AM21" s="169" t="s">
        <v>211</v>
      </c>
      <c r="AN21" s="169" t="s">
        <v>212</v>
      </c>
      <c r="AO21" s="169" t="s">
        <v>213</v>
      </c>
      <c r="AP21" s="169" t="s">
        <v>214</v>
      </c>
      <c r="AQ21" s="169" t="s">
        <v>215</v>
      </c>
      <c r="AR21" s="169" t="s">
        <v>216</v>
      </c>
      <c r="AS21" s="169" t="s">
        <v>217</v>
      </c>
      <c r="AT21" s="169" t="s">
        <v>218</v>
      </c>
      <c r="AU21" s="169" t="s">
        <v>219</v>
      </c>
      <c r="AV21" s="169" t="s">
        <v>220</v>
      </c>
      <c r="AW21" s="169" t="s">
        <v>221</v>
      </c>
      <c r="AX21" s="169" t="s">
        <v>222</v>
      </c>
      <c r="AY21" s="169" t="s">
        <v>223</v>
      </c>
      <c r="AZ21" s="169" t="s">
        <v>224</v>
      </c>
      <c r="BA21" s="169" t="s">
        <v>225</v>
      </c>
      <c r="BB21" s="169" t="s">
        <v>226</v>
      </c>
      <c r="BC21" s="169" t="s">
        <v>227</v>
      </c>
      <c r="BD21" s="162"/>
      <c r="BE21" s="163"/>
      <c r="BH21" s="167"/>
    </row>
    <row r="22" spans="1:60" ht="27.75" customHeight="1" x14ac:dyDescent="0.2">
      <c r="A22" s="297"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v>
      </c>
      <c r="AS22" s="33">
        <v>0</v>
      </c>
      <c r="AT22" s="33">
        <v>0</v>
      </c>
      <c r="AU22" s="33">
        <v>0</v>
      </c>
      <c r="AV22" s="33">
        <v>0</v>
      </c>
      <c r="AW22" s="33">
        <v>0</v>
      </c>
      <c r="AX22" s="33">
        <v>0</v>
      </c>
      <c r="AY22" s="33">
        <v>0</v>
      </c>
      <c r="AZ22" s="33">
        <v>0</v>
      </c>
      <c r="BA22" s="33">
        <v>1</v>
      </c>
      <c r="BB22" s="33">
        <v>0</v>
      </c>
      <c r="BC22" s="33">
        <v>0</v>
      </c>
      <c r="BD22" s="172"/>
      <c r="BE22" s="173">
        <f>SUM(C22:BC22)</f>
        <v>1</v>
      </c>
      <c r="BF22" s="24"/>
    </row>
    <row r="23" spans="1:60" ht="14.1" customHeight="1" x14ac:dyDescent="0.2">
      <c r="A23" s="297"/>
      <c r="B23" s="32" t="s">
        <v>61</v>
      </c>
      <c r="C23" s="33">
        <v>0</v>
      </c>
      <c r="D23" s="33">
        <v>0</v>
      </c>
      <c r="E23" s="33">
        <v>0</v>
      </c>
      <c r="F23" s="33">
        <v>0</v>
      </c>
      <c r="G23" s="33">
        <v>0</v>
      </c>
      <c r="H23" s="33">
        <v>0</v>
      </c>
      <c r="I23" s="33">
        <v>0</v>
      </c>
      <c r="J23" s="33">
        <v>0</v>
      </c>
      <c r="K23" s="33">
        <v>0</v>
      </c>
      <c r="L23" s="33">
        <v>0</v>
      </c>
      <c r="M23" s="33">
        <v>0</v>
      </c>
      <c r="N23" s="173">
        <v>0</v>
      </c>
      <c r="O23" s="173">
        <v>0</v>
      </c>
      <c r="P23" s="173">
        <v>0</v>
      </c>
      <c r="Q23" s="173">
        <v>0</v>
      </c>
      <c r="R23" s="173">
        <v>0</v>
      </c>
      <c r="S23" s="173">
        <v>0</v>
      </c>
      <c r="T23" s="173">
        <v>0</v>
      </c>
      <c r="U23" s="173">
        <v>0</v>
      </c>
      <c r="V23" s="173">
        <v>0</v>
      </c>
      <c r="W23" s="173">
        <v>0</v>
      </c>
      <c r="X23" s="173">
        <v>0</v>
      </c>
      <c r="Y23" s="173">
        <v>0</v>
      </c>
      <c r="Z23" s="173">
        <v>0</v>
      </c>
      <c r="AA23" s="173">
        <v>0</v>
      </c>
      <c r="AB23" s="173">
        <v>0</v>
      </c>
      <c r="AC23" s="173">
        <v>0</v>
      </c>
      <c r="AD23" s="173">
        <v>0</v>
      </c>
      <c r="AE23" s="173">
        <v>0</v>
      </c>
      <c r="AF23" s="173">
        <v>0</v>
      </c>
      <c r="AG23" s="173">
        <v>0</v>
      </c>
      <c r="AH23" s="173">
        <v>0</v>
      </c>
      <c r="AI23" s="173">
        <v>0</v>
      </c>
      <c r="AJ23" s="173">
        <v>0</v>
      </c>
      <c r="AK23" s="173">
        <v>0</v>
      </c>
      <c r="AL23" s="173">
        <v>0</v>
      </c>
      <c r="AM23" s="173">
        <v>0</v>
      </c>
      <c r="AN23" s="173">
        <v>0</v>
      </c>
      <c r="AO23" s="173">
        <v>0</v>
      </c>
      <c r="AP23" s="173">
        <v>0</v>
      </c>
      <c r="AQ23" s="173">
        <v>0</v>
      </c>
      <c r="AR23" s="173">
        <v>0</v>
      </c>
      <c r="AS23" s="173">
        <v>0</v>
      </c>
      <c r="AT23" s="173">
        <v>0</v>
      </c>
      <c r="AU23" s="173">
        <v>0</v>
      </c>
      <c r="AV23" s="173">
        <v>0</v>
      </c>
      <c r="AW23" s="173">
        <v>0</v>
      </c>
      <c r="AX23" s="173">
        <v>0</v>
      </c>
      <c r="AY23" s="173">
        <v>0</v>
      </c>
      <c r="AZ23" s="173">
        <v>0</v>
      </c>
      <c r="BA23" s="173">
        <v>0</v>
      </c>
      <c r="BB23" s="173">
        <v>0</v>
      </c>
      <c r="BC23" s="173">
        <v>0</v>
      </c>
      <c r="BD23" s="172"/>
      <c r="BE23" s="173">
        <f t="shared" ref="BE23:BE27" si="7">SUM(C23:BC23)</f>
        <v>0</v>
      </c>
      <c r="BF23" s="24"/>
    </row>
    <row r="24" spans="1:60" ht="14.1" customHeight="1" x14ac:dyDescent="0.2">
      <c r="A24" s="297"/>
      <c r="B24" s="32" t="s">
        <v>62</v>
      </c>
      <c r="C24" s="33">
        <v>0</v>
      </c>
      <c r="D24" s="33">
        <v>0</v>
      </c>
      <c r="E24" s="33">
        <v>0</v>
      </c>
      <c r="F24" s="33">
        <v>0</v>
      </c>
      <c r="G24" s="33">
        <v>0</v>
      </c>
      <c r="H24" s="33">
        <v>0</v>
      </c>
      <c r="I24" s="33">
        <v>0</v>
      </c>
      <c r="J24" s="33">
        <v>0</v>
      </c>
      <c r="K24" s="33">
        <v>0</v>
      </c>
      <c r="L24" s="33">
        <v>0</v>
      </c>
      <c r="M24" s="33">
        <v>0</v>
      </c>
      <c r="N24" s="173">
        <v>0</v>
      </c>
      <c r="O24" s="173">
        <v>0</v>
      </c>
      <c r="P24" s="173">
        <v>2</v>
      </c>
      <c r="Q24" s="173">
        <v>3</v>
      </c>
      <c r="R24" s="173">
        <v>1</v>
      </c>
      <c r="S24" s="173">
        <v>3</v>
      </c>
      <c r="T24" s="173">
        <v>2</v>
      </c>
      <c r="U24" s="173">
        <v>1</v>
      </c>
      <c r="V24" s="173">
        <v>0</v>
      </c>
      <c r="W24" s="173">
        <v>0</v>
      </c>
      <c r="X24" s="173">
        <v>1</v>
      </c>
      <c r="Y24" s="173">
        <v>0</v>
      </c>
      <c r="Z24" s="173">
        <v>1</v>
      </c>
      <c r="AA24" s="173">
        <v>0</v>
      </c>
      <c r="AB24" s="173">
        <v>0</v>
      </c>
      <c r="AC24" s="173">
        <v>1</v>
      </c>
      <c r="AD24" s="173">
        <v>0</v>
      </c>
      <c r="AE24" s="173">
        <v>0</v>
      </c>
      <c r="AF24" s="173">
        <v>0</v>
      </c>
      <c r="AG24" s="173">
        <v>0</v>
      </c>
      <c r="AH24" s="173">
        <v>0</v>
      </c>
      <c r="AI24" s="173">
        <v>0</v>
      </c>
      <c r="AJ24" s="173">
        <v>0</v>
      </c>
      <c r="AK24" s="173">
        <v>0</v>
      </c>
      <c r="AL24" s="173">
        <v>0</v>
      </c>
      <c r="AM24" s="173">
        <v>0</v>
      </c>
      <c r="AN24" s="173">
        <v>0</v>
      </c>
      <c r="AO24" s="173">
        <v>0</v>
      </c>
      <c r="AP24" s="173">
        <v>0</v>
      </c>
      <c r="AQ24" s="173">
        <v>1</v>
      </c>
      <c r="AR24" s="173">
        <v>0</v>
      </c>
      <c r="AS24" s="173">
        <v>0</v>
      </c>
      <c r="AT24" s="173">
        <v>0</v>
      </c>
      <c r="AU24" s="173">
        <v>0</v>
      </c>
      <c r="AV24" s="173">
        <v>0</v>
      </c>
      <c r="AW24" s="173">
        <v>1</v>
      </c>
      <c r="AX24" s="173">
        <v>2</v>
      </c>
      <c r="AY24" s="173">
        <v>0</v>
      </c>
      <c r="AZ24" s="173">
        <v>0</v>
      </c>
      <c r="BA24" s="173">
        <v>0</v>
      </c>
      <c r="BB24" s="173">
        <v>0</v>
      </c>
      <c r="BC24" s="173">
        <v>1</v>
      </c>
      <c r="BD24" s="172"/>
      <c r="BE24" s="173">
        <f t="shared" si="7"/>
        <v>20</v>
      </c>
      <c r="BF24" s="24"/>
    </row>
    <row r="25" spans="1:60" ht="14.1" customHeight="1" x14ac:dyDescent="0.2">
      <c r="A25" s="297"/>
      <c r="B25" s="32" t="s">
        <v>63</v>
      </c>
      <c r="C25" s="33">
        <v>0</v>
      </c>
      <c r="D25" s="33">
        <v>0</v>
      </c>
      <c r="E25" s="33">
        <v>0</v>
      </c>
      <c r="F25" s="33">
        <v>0</v>
      </c>
      <c r="G25" s="33">
        <v>0</v>
      </c>
      <c r="H25" s="33">
        <v>0</v>
      </c>
      <c r="I25" s="33">
        <v>0</v>
      </c>
      <c r="J25" s="33">
        <v>0</v>
      </c>
      <c r="K25" s="33">
        <v>0</v>
      </c>
      <c r="L25" s="33">
        <v>0</v>
      </c>
      <c r="M25" s="33">
        <v>0</v>
      </c>
      <c r="N25" s="173">
        <v>1</v>
      </c>
      <c r="O25" s="173">
        <v>3</v>
      </c>
      <c r="P25" s="173">
        <v>12</v>
      </c>
      <c r="Q25" s="173">
        <v>17</v>
      </c>
      <c r="R25" s="173">
        <v>16</v>
      </c>
      <c r="S25" s="173">
        <v>17</v>
      </c>
      <c r="T25" s="173">
        <v>12</v>
      </c>
      <c r="U25" s="173">
        <v>16</v>
      </c>
      <c r="V25" s="173">
        <v>10</v>
      </c>
      <c r="W25" s="173">
        <v>5</v>
      </c>
      <c r="X25" s="173">
        <v>5</v>
      </c>
      <c r="Y25" s="173">
        <v>2</v>
      </c>
      <c r="Z25" s="173">
        <v>0</v>
      </c>
      <c r="AA25" s="173">
        <v>2</v>
      </c>
      <c r="AB25" s="173">
        <v>0</v>
      </c>
      <c r="AC25" s="173">
        <v>0</v>
      </c>
      <c r="AD25" s="173">
        <v>0</v>
      </c>
      <c r="AE25" s="173">
        <v>0</v>
      </c>
      <c r="AF25" s="173">
        <v>1</v>
      </c>
      <c r="AG25" s="173">
        <v>1</v>
      </c>
      <c r="AH25" s="173">
        <v>0</v>
      </c>
      <c r="AI25" s="173">
        <v>1</v>
      </c>
      <c r="AJ25" s="173">
        <v>0</v>
      </c>
      <c r="AK25" s="173">
        <v>0</v>
      </c>
      <c r="AL25" s="173">
        <v>0</v>
      </c>
      <c r="AM25" s="173">
        <v>0</v>
      </c>
      <c r="AN25" s="173">
        <v>0</v>
      </c>
      <c r="AO25" s="173">
        <v>0</v>
      </c>
      <c r="AP25" s="173">
        <v>0</v>
      </c>
      <c r="AQ25" s="173">
        <v>3</v>
      </c>
      <c r="AR25" s="173">
        <v>3</v>
      </c>
      <c r="AS25" s="173">
        <v>5</v>
      </c>
      <c r="AT25" s="173">
        <v>5</v>
      </c>
      <c r="AU25" s="173">
        <v>9</v>
      </c>
      <c r="AV25" s="173">
        <v>9</v>
      </c>
      <c r="AW25" s="173">
        <v>8</v>
      </c>
      <c r="AX25" s="173">
        <v>13</v>
      </c>
      <c r="AY25" s="173">
        <v>4</v>
      </c>
      <c r="AZ25" s="173">
        <v>7</v>
      </c>
      <c r="BA25" s="173">
        <v>5</v>
      </c>
      <c r="BB25" s="173">
        <v>9</v>
      </c>
      <c r="BC25" s="173">
        <v>5</v>
      </c>
      <c r="BD25" s="172"/>
      <c r="BE25" s="173">
        <f t="shared" si="7"/>
        <v>206</v>
      </c>
      <c r="BF25" s="24"/>
    </row>
    <row r="26" spans="1:60" ht="14.1" customHeight="1" x14ac:dyDescent="0.2">
      <c r="A26" s="297"/>
      <c r="B26" s="32" t="s">
        <v>64</v>
      </c>
      <c r="C26" s="33">
        <v>0</v>
      </c>
      <c r="D26" s="33">
        <v>0</v>
      </c>
      <c r="E26" s="33">
        <v>0</v>
      </c>
      <c r="F26" s="33">
        <v>0</v>
      </c>
      <c r="G26" s="33">
        <v>0</v>
      </c>
      <c r="H26" s="33">
        <v>0</v>
      </c>
      <c r="I26" s="33">
        <v>0</v>
      </c>
      <c r="J26" s="33">
        <v>0</v>
      </c>
      <c r="K26" s="33">
        <v>0</v>
      </c>
      <c r="L26" s="33">
        <v>0</v>
      </c>
      <c r="M26" s="33">
        <v>0</v>
      </c>
      <c r="N26" s="173">
        <v>3</v>
      </c>
      <c r="O26" s="173">
        <v>3</v>
      </c>
      <c r="P26" s="173">
        <v>20</v>
      </c>
      <c r="Q26" s="173">
        <v>32</v>
      </c>
      <c r="R26" s="173">
        <v>32</v>
      </c>
      <c r="S26" s="173">
        <v>43</v>
      </c>
      <c r="T26" s="173">
        <v>26</v>
      </c>
      <c r="U26" s="173">
        <v>20</v>
      </c>
      <c r="V26" s="173">
        <v>21</v>
      </c>
      <c r="W26" s="173">
        <v>4</v>
      </c>
      <c r="X26" s="173">
        <v>8</v>
      </c>
      <c r="Y26" s="173">
        <v>6</v>
      </c>
      <c r="Z26" s="173">
        <v>2</v>
      </c>
      <c r="AA26" s="173">
        <v>4</v>
      </c>
      <c r="AB26" s="173">
        <v>0</v>
      </c>
      <c r="AC26" s="173">
        <v>1</v>
      </c>
      <c r="AD26" s="173">
        <v>2</v>
      </c>
      <c r="AE26" s="173">
        <v>0</v>
      </c>
      <c r="AF26" s="173">
        <v>0</v>
      </c>
      <c r="AG26" s="173">
        <v>0</v>
      </c>
      <c r="AH26" s="173">
        <v>1</v>
      </c>
      <c r="AI26" s="173">
        <v>0</v>
      </c>
      <c r="AJ26" s="173">
        <v>0</v>
      </c>
      <c r="AK26" s="173">
        <v>1</v>
      </c>
      <c r="AL26" s="173">
        <v>0</v>
      </c>
      <c r="AM26" s="173">
        <v>1</v>
      </c>
      <c r="AN26" s="173">
        <v>0</v>
      </c>
      <c r="AO26" s="173">
        <v>0</v>
      </c>
      <c r="AP26" s="173">
        <v>0</v>
      </c>
      <c r="AQ26" s="173">
        <v>1</v>
      </c>
      <c r="AR26" s="173">
        <v>7</v>
      </c>
      <c r="AS26" s="173">
        <v>5</v>
      </c>
      <c r="AT26" s="173">
        <v>16</v>
      </c>
      <c r="AU26" s="173">
        <v>18</v>
      </c>
      <c r="AV26" s="173">
        <v>19</v>
      </c>
      <c r="AW26" s="173">
        <v>20</v>
      </c>
      <c r="AX26" s="173">
        <v>16</v>
      </c>
      <c r="AY26" s="173">
        <v>17</v>
      </c>
      <c r="AZ26" s="173">
        <v>17</v>
      </c>
      <c r="BA26" s="173">
        <v>10</v>
      </c>
      <c r="BB26" s="173">
        <v>16</v>
      </c>
      <c r="BC26" s="173">
        <v>13</v>
      </c>
      <c r="BD26" s="172"/>
      <c r="BE26" s="173">
        <f t="shared" si="7"/>
        <v>405</v>
      </c>
      <c r="BF26" s="24"/>
    </row>
    <row r="27" spans="1:60" ht="14.1" customHeight="1" x14ac:dyDescent="0.2">
      <c r="A27" s="297"/>
      <c r="B27" s="32" t="s">
        <v>65</v>
      </c>
      <c r="C27" s="33">
        <v>0</v>
      </c>
      <c r="D27" s="33">
        <v>0</v>
      </c>
      <c r="E27" s="33">
        <v>0</v>
      </c>
      <c r="F27" s="33">
        <v>0</v>
      </c>
      <c r="G27" s="33">
        <v>0</v>
      </c>
      <c r="H27" s="33">
        <v>0</v>
      </c>
      <c r="I27" s="33">
        <v>0</v>
      </c>
      <c r="J27" s="33">
        <v>0</v>
      </c>
      <c r="K27" s="33">
        <v>0</v>
      </c>
      <c r="L27" s="33">
        <v>0</v>
      </c>
      <c r="M27" s="33">
        <v>0</v>
      </c>
      <c r="N27" s="173">
        <v>0</v>
      </c>
      <c r="O27" s="173">
        <v>9</v>
      </c>
      <c r="P27" s="173">
        <v>50</v>
      </c>
      <c r="Q27" s="173">
        <v>97</v>
      </c>
      <c r="R27" s="173">
        <v>93</v>
      </c>
      <c r="S27" s="173">
        <v>105</v>
      </c>
      <c r="T27" s="173">
        <v>66</v>
      </c>
      <c r="U27" s="173">
        <v>66</v>
      </c>
      <c r="V27" s="173">
        <v>42</v>
      </c>
      <c r="W27" s="173">
        <v>41</v>
      </c>
      <c r="X27" s="173">
        <v>20</v>
      </c>
      <c r="Y27" s="173">
        <v>11</v>
      </c>
      <c r="Z27" s="173">
        <v>12</v>
      </c>
      <c r="AA27" s="173">
        <v>9</v>
      </c>
      <c r="AB27" s="173">
        <v>7</v>
      </c>
      <c r="AC27" s="173">
        <v>2</v>
      </c>
      <c r="AD27" s="173">
        <v>1</v>
      </c>
      <c r="AE27" s="173">
        <v>2</v>
      </c>
      <c r="AF27" s="173">
        <v>2</v>
      </c>
      <c r="AG27" s="173">
        <v>2</v>
      </c>
      <c r="AH27" s="173">
        <v>2</v>
      </c>
      <c r="AI27" s="173">
        <v>0</v>
      </c>
      <c r="AJ27" s="173">
        <v>1</v>
      </c>
      <c r="AK27" s="173">
        <v>0</v>
      </c>
      <c r="AL27" s="173">
        <v>0</v>
      </c>
      <c r="AM27" s="173">
        <v>0</v>
      </c>
      <c r="AN27" s="173">
        <v>1</v>
      </c>
      <c r="AO27" s="173">
        <v>1</v>
      </c>
      <c r="AP27" s="173">
        <v>5</v>
      </c>
      <c r="AQ27" s="173">
        <v>3</v>
      </c>
      <c r="AR27" s="173">
        <v>13</v>
      </c>
      <c r="AS27" s="173">
        <v>20</v>
      </c>
      <c r="AT27" s="173">
        <v>25</v>
      </c>
      <c r="AU27" s="173">
        <v>31</v>
      </c>
      <c r="AV27" s="173">
        <v>37</v>
      </c>
      <c r="AW27" s="173">
        <v>19</v>
      </c>
      <c r="AX27" s="173">
        <v>37</v>
      </c>
      <c r="AY27" s="173">
        <v>40</v>
      </c>
      <c r="AZ27" s="173">
        <v>40</v>
      </c>
      <c r="BA27" s="173">
        <v>25</v>
      </c>
      <c r="BB27" s="173">
        <v>27</v>
      </c>
      <c r="BC27" s="173">
        <v>31</v>
      </c>
      <c r="BD27" s="172"/>
      <c r="BE27" s="173">
        <f t="shared" si="7"/>
        <v>995</v>
      </c>
      <c r="BF27" s="24"/>
    </row>
    <row r="28" spans="1:60" ht="14.1" customHeight="1" x14ac:dyDescent="0.2">
      <c r="A28" s="297"/>
      <c r="B28" s="30" t="s">
        <v>66</v>
      </c>
      <c r="C28" s="33">
        <v>0</v>
      </c>
      <c r="D28" s="33">
        <v>0</v>
      </c>
      <c r="E28" s="33">
        <v>0</v>
      </c>
      <c r="F28" s="33">
        <v>0</v>
      </c>
      <c r="G28" s="33">
        <v>0</v>
      </c>
      <c r="H28" s="33">
        <v>0</v>
      </c>
      <c r="I28" s="33">
        <v>0</v>
      </c>
      <c r="J28" s="33">
        <v>0</v>
      </c>
      <c r="K28" s="33">
        <v>0</v>
      </c>
      <c r="L28" s="33">
        <v>0</v>
      </c>
      <c r="M28" s="33">
        <v>0</v>
      </c>
      <c r="N28" s="173">
        <v>1</v>
      </c>
      <c r="O28" s="173">
        <v>11</v>
      </c>
      <c r="P28" s="173">
        <v>43</v>
      </c>
      <c r="Q28" s="173">
        <v>113</v>
      </c>
      <c r="R28" s="173">
        <v>168</v>
      </c>
      <c r="S28" s="173">
        <v>178</v>
      </c>
      <c r="T28" s="173">
        <v>173</v>
      </c>
      <c r="U28" s="173">
        <v>118</v>
      </c>
      <c r="V28" s="173">
        <v>108</v>
      </c>
      <c r="W28" s="173">
        <v>73</v>
      </c>
      <c r="X28" s="173">
        <v>35</v>
      </c>
      <c r="Y28" s="173">
        <v>27</v>
      </c>
      <c r="Z28" s="173">
        <v>27</v>
      </c>
      <c r="AA28" s="173">
        <v>15</v>
      </c>
      <c r="AB28" s="173">
        <v>12</v>
      </c>
      <c r="AC28" s="173">
        <v>7</v>
      </c>
      <c r="AD28" s="173">
        <v>5</v>
      </c>
      <c r="AE28" s="173">
        <v>2</v>
      </c>
      <c r="AF28" s="173">
        <v>2</v>
      </c>
      <c r="AG28" s="173">
        <v>1</v>
      </c>
      <c r="AH28" s="173">
        <v>2</v>
      </c>
      <c r="AI28" s="173">
        <v>1</v>
      </c>
      <c r="AJ28" s="173">
        <v>3</v>
      </c>
      <c r="AK28" s="173">
        <v>2</v>
      </c>
      <c r="AL28" s="173">
        <v>2</v>
      </c>
      <c r="AM28" s="173">
        <v>0</v>
      </c>
      <c r="AN28" s="173">
        <v>4</v>
      </c>
      <c r="AO28" s="173">
        <v>2</v>
      </c>
      <c r="AP28" s="173">
        <v>4</v>
      </c>
      <c r="AQ28" s="173">
        <v>3</v>
      </c>
      <c r="AR28" s="173">
        <v>9</v>
      </c>
      <c r="AS28" s="173">
        <v>15</v>
      </c>
      <c r="AT28" s="173">
        <v>24</v>
      </c>
      <c r="AU28" s="173">
        <v>45</v>
      </c>
      <c r="AV28" s="173">
        <v>54</v>
      </c>
      <c r="AW28" s="173">
        <v>72</v>
      </c>
      <c r="AX28" s="173">
        <v>51</v>
      </c>
      <c r="AY28" s="173">
        <v>44</v>
      </c>
      <c r="AZ28" s="173">
        <v>46</v>
      </c>
      <c r="BA28" s="173">
        <v>57</v>
      </c>
      <c r="BB28" s="173">
        <v>47</v>
      </c>
      <c r="BC28" s="173">
        <v>47</v>
      </c>
      <c r="BD28" s="172"/>
      <c r="BE28" s="173">
        <f>SUM(C28:BC28)</f>
        <v>1653</v>
      </c>
      <c r="BF28" s="24"/>
    </row>
    <row r="29" spans="1:60" s="165" customFormat="1" ht="3.75" customHeight="1" x14ac:dyDescent="0.2">
      <c r="A29" s="160"/>
      <c r="B29" s="161"/>
      <c r="C29" s="169" t="s">
        <v>175</v>
      </c>
      <c r="D29" s="169" t="s">
        <v>176</v>
      </c>
      <c r="E29" s="169" t="s">
        <v>177</v>
      </c>
      <c r="F29" s="169" t="s">
        <v>178</v>
      </c>
      <c r="G29" s="169" t="s">
        <v>179</v>
      </c>
      <c r="H29" s="169" t="s">
        <v>180</v>
      </c>
      <c r="I29" s="169" t="s">
        <v>181</v>
      </c>
      <c r="J29" s="169" t="s">
        <v>182</v>
      </c>
      <c r="K29" s="169" t="s">
        <v>183</v>
      </c>
      <c r="L29" s="169" t="s">
        <v>184</v>
      </c>
      <c r="M29" s="169" t="s">
        <v>185</v>
      </c>
      <c r="N29" s="169" t="s">
        <v>186</v>
      </c>
      <c r="O29" s="169" t="s">
        <v>187</v>
      </c>
      <c r="P29" s="169" t="s">
        <v>188</v>
      </c>
      <c r="Q29" s="169" t="s">
        <v>189</v>
      </c>
      <c r="R29" s="169" t="s">
        <v>190</v>
      </c>
      <c r="S29" s="169" t="s">
        <v>191</v>
      </c>
      <c r="T29" s="169" t="s">
        <v>192</v>
      </c>
      <c r="U29" s="169" t="s">
        <v>193</v>
      </c>
      <c r="V29" s="169" t="s">
        <v>194</v>
      </c>
      <c r="W29" s="169" t="s">
        <v>195</v>
      </c>
      <c r="X29" s="169" t="s">
        <v>196</v>
      </c>
      <c r="Y29" s="169" t="s">
        <v>197</v>
      </c>
      <c r="Z29" s="169" t="s">
        <v>198</v>
      </c>
      <c r="AA29" s="169" t="s">
        <v>199</v>
      </c>
      <c r="AB29" s="169" t="s">
        <v>200</v>
      </c>
      <c r="AC29" s="169" t="s">
        <v>201</v>
      </c>
      <c r="AD29" s="169" t="s">
        <v>202</v>
      </c>
      <c r="AE29" s="169" t="s">
        <v>203</v>
      </c>
      <c r="AF29" s="169" t="s">
        <v>204</v>
      </c>
      <c r="AG29" s="169" t="s">
        <v>205</v>
      </c>
      <c r="AH29" s="169" t="s">
        <v>206</v>
      </c>
      <c r="AI29" s="169" t="s">
        <v>207</v>
      </c>
      <c r="AJ29" s="169" t="s">
        <v>208</v>
      </c>
      <c r="AK29" s="169" t="s">
        <v>209</v>
      </c>
      <c r="AL29" s="169" t="s">
        <v>210</v>
      </c>
      <c r="AM29" s="169" t="s">
        <v>211</v>
      </c>
      <c r="AN29" s="169" t="s">
        <v>212</v>
      </c>
      <c r="AO29" s="169" t="s">
        <v>213</v>
      </c>
      <c r="AP29" s="169" t="s">
        <v>214</v>
      </c>
      <c r="AQ29" s="169" t="s">
        <v>215</v>
      </c>
      <c r="AR29" s="169" t="s">
        <v>216</v>
      </c>
      <c r="AS29" s="169" t="s">
        <v>217</v>
      </c>
      <c r="AT29" s="169" t="s">
        <v>218</v>
      </c>
      <c r="AU29" s="169" t="s">
        <v>219</v>
      </c>
      <c r="AV29" s="169" t="s">
        <v>220</v>
      </c>
      <c r="AW29" s="169" t="s">
        <v>221</v>
      </c>
      <c r="AX29" s="169" t="s">
        <v>222</v>
      </c>
      <c r="AY29" s="169" t="s">
        <v>223</v>
      </c>
      <c r="AZ29" s="169" t="s">
        <v>224</v>
      </c>
      <c r="BA29" s="169" t="s">
        <v>225</v>
      </c>
      <c r="BB29" s="169" t="s">
        <v>226</v>
      </c>
      <c r="BC29" s="169" t="s">
        <v>227</v>
      </c>
      <c r="BD29" s="162"/>
      <c r="BE29" s="163"/>
      <c r="BF29" s="164"/>
    </row>
    <row r="30" spans="1:60" ht="30.75" customHeight="1" x14ac:dyDescent="0.2">
      <c r="A30" s="297" t="s">
        <v>3</v>
      </c>
      <c r="B30" s="30" t="s">
        <v>1</v>
      </c>
      <c r="C30" s="33">
        <v>0</v>
      </c>
      <c r="D30" s="33">
        <v>0</v>
      </c>
      <c r="E30" s="33">
        <v>0</v>
      </c>
      <c r="F30" s="33">
        <v>0</v>
      </c>
      <c r="G30" s="33">
        <v>0</v>
      </c>
      <c r="H30" s="33">
        <v>0</v>
      </c>
      <c r="I30" s="33">
        <v>0</v>
      </c>
      <c r="J30" s="33">
        <v>0</v>
      </c>
      <c r="K30" s="33">
        <v>0</v>
      </c>
      <c r="L30" s="33">
        <v>0</v>
      </c>
      <c r="M30" s="33">
        <v>0</v>
      </c>
      <c r="N30" s="173">
        <v>0</v>
      </c>
      <c r="O30" s="173">
        <v>0</v>
      </c>
      <c r="P30" s="173">
        <v>0</v>
      </c>
      <c r="Q30" s="173">
        <v>0</v>
      </c>
      <c r="R30" s="173">
        <v>0</v>
      </c>
      <c r="S30" s="173">
        <v>0</v>
      </c>
      <c r="T30" s="173">
        <v>0</v>
      </c>
      <c r="U30" s="173">
        <v>0</v>
      </c>
      <c r="V30" s="173">
        <v>0</v>
      </c>
      <c r="W30" s="173">
        <v>0</v>
      </c>
      <c r="X30" s="173">
        <v>0</v>
      </c>
      <c r="Y30" s="173">
        <v>0</v>
      </c>
      <c r="Z30" s="173">
        <v>0</v>
      </c>
      <c r="AA30" s="173">
        <v>0</v>
      </c>
      <c r="AB30" s="173">
        <v>0</v>
      </c>
      <c r="AC30" s="173">
        <v>0</v>
      </c>
      <c r="AD30" s="173">
        <v>0</v>
      </c>
      <c r="AE30" s="173">
        <v>0</v>
      </c>
      <c r="AF30" s="173">
        <v>0</v>
      </c>
      <c r="AG30" s="173">
        <v>0</v>
      </c>
      <c r="AH30" s="173">
        <v>0</v>
      </c>
      <c r="AI30" s="173">
        <v>0</v>
      </c>
      <c r="AJ30" s="173">
        <v>0</v>
      </c>
      <c r="AK30" s="173">
        <v>0</v>
      </c>
      <c r="AL30" s="173">
        <v>0</v>
      </c>
      <c r="AM30" s="173">
        <v>0</v>
      </c>
      <c r="AN30" s="173">
        <v>0</v>
      </c>
      <c r="AO30" s="173">
        <v>0</v>
      </c>
      <c r="AP30" s="173">
        <v>0</v>
      </c>
      <c r="AQ30" s="173">
        <v>0</v>
      </c>
      <c r="AR30" s="173">
        <v>0</v>
      </c>
      <c r="AS30" s="173">
        <v>0</v>
      </c>
      <c r="AT30" s="173">
        <v>0</v>
      </c>
      <c r="AU30" s="173">
        <v>0</v>
      </c>
      <c r="AV30" s="173">
        <v>0</v>
      </c>
      <c r="AW30" s="173">
        <v>0</v>
      </c>
      <c r="AX30" s="173">
        <v>0</v>
      </c>
      <c r="AY30" s="173">
        <v>0</v>
      </c>
      <c r="AZ30" s="173">
        <v>0</v>
      </c>
      <c r="BA30" s="173">
        <v>0</v>
      </c>
      <c r="BB30" s="173">
        <v>0</v>
      </c>
      <c r="BC30" s="173">
        <v>0</v>
      </c>
      <c r="BD30" s="172"/>
      <c r="BE30" s="173">
        <f t="shared" ref="BE30:BE36" si="8">SUM(C30:BC30)</f>
        <v>0</v>
      </c>
      <c r="BF30" s="24"/>
    </row>
    <row r="31" spans="1:60" ht="14.1" customHeight="1" x14ac:dyDescent="0.2">
      <c r="A31" s="297"/>
      <c r="B31" s="32" t="s">
        <v>61</v>
      </c>
      <c r="C31" s="33">
        <v>0</v>
      </c>
      <c r="D31" s="33">
        <v>0</v>
      </c>
      <c r="E31" s="33">
        <v>0</v>
      </c>
      <c r="F31" s="33">
        <v>0</v>
      </c>
      <c r="G31" s="33">
        <v>0</v>
      </c>
      <c r="H31" s="33">
        <v>0</v>
      </c>
      <c r="I31" s="33">
        <v>0</v>
      </c>
      <c r="J31" s="33">
        <v>0</v>
      </c>
      <c r="K31" s="33">
        <v>0</v>
      </c>
      <c r="L31" s="33">
        <v>0</v>
      </c>
      <c r="M31" s="33">
        <v>0</v>
      </c>
      <c r="N31" s="173">
        <v>0</v>
      </c>
      <c r="O31" s="173">
        <v>0</v>
      </c>
      <c r="P31" s="173">
        <v>0</v>
      </c>
      <c r="Q31" s="173">
        <v>0</v>
      </c>
      <c r="R31" s="173">
        <v>0</v>
      </c>
      <c r="S31" s="173">
        <v>0</v>
      </c>
      <c r="T31" s="173">
        <v>0</v>
      </c>
      <c r="U31" s="173">
        <v>0</v>
      </c>
      <c r="V31" s="173">
        <v>0</v>
      </c>
      <c r="W31" s="173">
        <v>0</v>
      </c>
      <c r="X31" s="173">
        <v>0</v>
      </c>
      <c r="Y31" s="173">
        <v>0</v>
      </c>
      <c r="Z31" s="173">
        <v>0</v>
      </c>
      <c r="AA31" s="173">
        <v>0</v>
      </c>
      <c r="AB31" s="173">
        <v>0</v>
      </c>
      <c r="AC31" s="173">
        <v>0</v>
      </c>
      <c r="AD31" s="173">
        <v>0</v>
      </c>
      <c r="AE31" s="173">
        <v>0</v>
      </c>
      <c r="AF31" s="173">
        <v>0</v>
      </c>
      <c r="AG31" s="173">
        <v>0</v>
      </c>
      <c r="AH31" s="173">
        <v>0</v>
      </c>
      <c r="AI31" s="173">
        <v>0</v>
      </c>
      <c r="AJ31" s="173">
        <v>0</v>
      </c>
      <c r="AK31" s="173">
        <v>0</v>
      </c>
      <c r="AL31" s="173">
        <v>0</v>
      </c>
      <c r="AM31" s="173">
        <v>0</v>
      </c>
      <c r="AN31" s="173">
        <v>0</v>
      </c>
      <c r="AO31" s="173">
        <v>0</v>
      </c>
      <c r="AP31" s="173">
        <v>0</v>
      </c>
      <c r="AQ31" s="173">
        <v>0</v>
      </c>
      <c r="AR31" s="173">
        <v>0</v>
      </c>
      <c r="AS31" s="173">
        <v>0</v>
      </c>
      <c r="AT31" s="173">
        <v>0</v>
      </c>
      <c r="AU31" s="173">
        <v>0</v>
      </c>
      <c r="AV31" s="173">
        <v>0</v>
      </c>
      <c r="AW31" s="173">
        <v>0</v>
      </c>
      <c r="AX31" s="173">
        <v>0</v>
      </c>
      <c r="AY31" s="173">
        <v>0</v>
      </c>
      <c r="AZ31" s="173">
        <v>0</v>
      </c>
      <c r="BA31" s="173">
        <v>0</v>
      </c>
      <c r="BB31" s="173">
        <v>0</v>
      </c>
      <c r="BC31" s="173">
        <v>0</v>
      </c>
      <c r="BD31" s="172"/>
      <c r="BE31" s="173">
        <f t="shared" si="8"/>
        <v>0</v>
      </c>
      <c r="BF31" s="24"/>
    </row>
    <row r="32" spans="1:60" ht="14.1" customHeight="1" x14ac:dyDescent="0.2">
      <c r="A32" s="297"/>
      <c r="B32" s="32" t="s">
        <v>62</v>
      </c>
      <c r="C32" s="33">
        <v>0</v>
      </c>
      <c r="D32" s="33">
        <v>0</v>
      </c>
      <c r="E32" s="33">
        <v>0</v>
      </c>
      <c r="F32" s="33">
        <v>0</v>
      </c>
      <c r="G32" s="33">
        <v>0</v>
      </c>
      <c r="H32" s="33">
        <v>0</v>
      </c>
      <c r="I32" s="33">
        <v>0</v>
      </c>
      <c r="J32" s="33">
        <v>0</v>
      </c>
      <c r="K32" s="33">
        <v>0</v>
      </c>
      <c r="L32" s="33">
        <v>0</v>
      </c>
      <c r="M32" s="33">
        <v>0</v>
      </c>
      <c r="N32" s="33">
        <v>0</v>
      </c>
      <c r="O32" s="33">
        <v>0</v>
      </c>
      <c r="P32" s="173">
        <v>2</v>
      </c>
      <c r="Q32" s="173">
        <v>2</v>
      </c>
      <c r="R32" s="173">
        <v>1</v>
      </c>
      <c r="S32" s="173">
        <v>4</v>
      </c>
      <c r="T32" s="173">
        <v>0</v>
      </c>
      <c r="U32" s="173">
        <v>1</v>
      </c>
      <c r="V32" s="173">
        <v>2</v>
      </c>
      <c r="W32" s="173">
        <v>0</v>
      </c>
      <c r="X32" s="173">
        <v>0</v>
      </c>
      <c r="Y32" s="173">
        <v>2</v>
      </c>
      <c r="Z32" s="173">
        <v>0</v>
      </c>
      <c r="AA32" s="173">
        <v>0</v>
      </c>
      <c r="AB32" s="173">
        <v>0</v>
      </c>
      <c r="AC32" s="173">
        <v>0</v>
      </c>
      <c r="AD32" s="173">
        <v>0</v>
      </c>
      <c r="AE32" s="173">
        <v>0</v>
      </c>
      <c r="AF32" s="173">
        <v>0</v>
      </c>
      <c r="AG32" s="173">
        <v>0</v>
      </c>
      <c r="AH32" s="173">
        <v>0</v>
      </c>
      <c r="AI32" s="173">
        <v>0</v>
      </c>
      <c r="AJ32" s="173">
        <v>0</v>
      </c>
      <c r="AK32" s="173">
        <v>0</v>
      </c>
      <c r="AL32" s="173">
        <v>0</v>
      </c>
      <c r="AM32" s="173">
        <v>0</v>
      </c>
      <c r="AN32" s="173">
        <v>0</v>
      </c>
      <c r="AO32" s="173">
        <v>0</v>
      </c>
      <c r="AP32" s="173">
        <v>0</v>
      </c>
      <c r="AQ32" s="173">
        <v>0</v>
      </c>
      <c r="AR32" s="173">
        <v>2</v>
      </c>
      <c r="AS32" s="173">
        <v>2</v>
      </c>
      <c r="AT32" s="173">
        <v>0</v>
      </c>
      <c r="AU32" s="173">
        <v>0</v>
      </c>
      <c r="AV32" s="173">
        <v>1</v>
      </c>
      <c r="AW32" s="173">
        <v>1</v>
      </c>
      <c r="AX32" s="173">
        <v>0</v>
      </c>
      <c r="AY32" s="173">
        <v>2</v>
      </c>
      <c r="AZ32" s="173">
        <v>0</v>
      </c>
      <c r="BA32" s="173">
        <v>0</v>
      </c>
      <c r="BB32" s="173">
        <v>0</v>
      </c>
      <c r="BC32" s="173">
        <v>1</v>
      </c>
      <c r="BD32" s="172"/>
      <c r="BE32" s="173">
        <f t="shared" si="8"/>
        <v>23</v>
      </c>
      <c r="BF32" s="24"/>
    </row>
    <row r="33" spans="1:58" ht="14.1" customHeight="1" x14ac:dyDescent="0.2">
      <c r="A33" s="297"/>
      <c r="B33" s="32" t="s">
        <v>63</v>
      </c>
      <c r="C33" s="33">
        <v>0</v>
      </c>
      <c r="D33" s="33">
        <v>0</v>
      </c>
      <c r="E33" s="33">
        <v>0</v>
      </c>
      <c r="F33" s="33">
        <v>0</v>
      </c>
      <c r="G33" s="33">
        <v>0</v>
      </c>
      <c r="H33" s="33">
        <v>0</v>
      </c>
      <c r="I33" s="33">
        <v>0</v>
      </c>
      <c r="J33" s="33">
        <v>0</v>
      </c>
      <c r="K33" s="33">
        <v>0</v>
      </c>
      <c r="L33" s="33">
        <v>0</v>
      </c>
      <c r="M33" s="33">
        <v>0</v>
      </c>
      <c r="N33" s="33">
        <v>0</v>
      </c>
      <c r="O33" s="173">
        <v>9</v>
      </c>
      <c r="P33" s="173">
        <v>18</v>
      </c>
      <c r="Q33" s="173">
        <v>47</v>
      </c>
      <c r="R33" s="173">
        <v>30</v>
      </c>
      <c r="S33" s="173">
        <v>37</v>
      </c>
      <c r="T33" s="173">
        <v>26</v>
      </c>
      <c r="U33" s="173">
        <v>19</v>
      </c>
      <c r="V33" s="173">
        <v>15</v>
      </c>
      <c r="W33" s="173">
        <v>7</v>
      </c>
      <c r="X33" s="173">
        <v>4</v>
      </c>
      <c r="Y33" s="173">
        <v>7</v>
      </c>
      <c r="Z33" s="173">
        <v>2</v>
      </c>
      <c r="AA33" s="173">
        <v>1</v>
      </c>
      <c r="AB33" s="173">
        <v>3</v>
      </c>
      <c r="AC33" s="173">
        <v>2</v>
      </c>
      <c r="AD33" s="173">
        <v>0</v>
      </c>
      <c r="AE33" s="173">
        <v>0</v>
      </c>
      <c r="AF33" s="173">
        <v>0</v>
      </c>
      <c r="AG33" s="173">
        <v>1</v>
      </c>
      <c r="AH33" s="173">
        <v>0</v>
      </c>
      <c r="AI33" s="173">
        <v>0</v>
      </c>
      <c r="AJ33" s="173">
        <v>0</v>
      </c>
      <c r="AK33" s="173">
        <v>1</v>
      </c>
      <c r="AL33" s="173">
        <v>0</v>
      </c>
      <c r="AM33" s="173">
        <v>0</v>
      </c>
      <c r="AN33" s="173">
        <v>2</v>
      </c>
      <c r="AO33" s="173">
        <v>1</v>
      </c>
      <c r="AP33" s="173">
        <v>1</v>
      </c>
      <c r="AQ33" s="173">
        <v>1</v>
      </c>
      <c r="AR33" s="173">
        <v>6</v>
      </c>
      <c r="AS33" s="173">
        <v>9</v>
      </c>
      <c r="AT33" s="173">
        <v>8</v>
      </c>
      <c r="AU33" s="173">
        <v>11</v>
      </c>
      <c r="AV33" s="173">
        <v>23</v>
      </c>
      <c r="AW33" s="173">
        <v>23</v>
      </c>
      <c r="AX33" s="173">
        <v>21</v>
      </c>
      <c r="AY33" s="173">
        <v>15</v>
      </c>
      <c r="AZ33" s="173">
        <v>17</v>
      </c>
      <c r="BA33" s="173">
        <v>9</v>
      </c>
      <c r="BB33" s="173">
        <v>7</v>
      </c>
      <c r="BC33" s="173">
        <v>9</v>
      </c>
      <c r="BD33" s="172"/>
      <c r="BE33" s="173">
        <f t="shared" si="8"/>
        <v>392</v>
      </c>
      <c r="BF33" s="24"/>
    </row>
    <row r="34" spans="1:58" ht="14.1" customHeight="1" x14ac:dyDescent="0.2">
      <c r="A34" s="297"/>
      <c r="B34" s="32" t="s">
        <v>64</v>
      </c>
      <c r="C34" s="33">
        <v>0</v>
      </c>
      <c r="D34" s="33">
        <v>0</v>
      </c>
      <c r="E34" s="33">
        <v>0</v>
      </c>
      <c r="F34" s="33">
        <v>0</v>
      </c>
      <c r="G34" s="33">
        <v>0</v>
      </c>
      <c r="H34" s="33">
        <v>0</v>
      </c>
      <c r="I34" s="33">
        <v>0</v>
      </c>
      <c r="J34" s="33">
        <v>0</v>
      </c>
      <c r="K34" s="33">
        <v>0</v>
      </c>
      <c r="L34" s="33">
        <v>0</v>
      </c>
      <c r="M34" s="33">
        <v>0</v>
      </c>
      <c r="N34" s="173">
        <v>2</v>
      </c>
      <c r="O34" s="173">
        <v>8</v>
      </c>
      <c r="P34" s="173">
        <v>47</v>
      </c>
      <c r="Q34" s="173">
        <v>68</v>
      </c>
      <c r="R34" s="173">
        <v>49</v>
      </c>
      <c r="S34" s="173">
        <v>57</v>
      </c>
      <c r="T34" s="173">
        <v>48</v>
      </c>
      <c r="U34" s="173">
        <v>30</v>
      </c>
      <c r="V34" s="173">
        <v>26</v>
      </c>
      <c r="W34" s="173">
        <v>19</v>
      </c>
      <c r="X34" s="173">
        <v>8</v>
      </c>
      <c r="Y34" s="173">
        <v>4</v>
      </c>
      <c r="Z34" s="173">
        <v>4</v>
      </c>
      <c r="AA34" s="173">
        <v>0</v>
      </c>
      <c r="AB34" s="173">
        <v>4</v>
      </c>
      <c r="AC34" s="173">
        <v>0</v>
      </c>
      <c r="AD34" s="173">
        <v>0</v>
      </c>
      <c r="AE34" s="173">
        <v>0</v>
      </c>
      <c r="AF34" s="173">
        <v>0</v>
      </c>
      <c r="AG34" s="173">
        <v>1</v>
      </c>
      <c r="AH34" s="173">
        <v>0</v>
      </c>
      <c r="AI34" s="173">
        <v>1</v>
      </c>
      <c r="AJ34" s="173">
        <v>0</v>
      </c>
      <c r="AK34" s="173">
        <v>0</v>
      </c>
      <c r="AL34" s="173">
        <v>0</v>
      </c>
      <c r="AM34" s="173">
        <v>1</v>
      </c>
      <c r="AN34" s="173">
        <v>0</v>
      </c>
      <c r="AO34" s="173">
        <v>0</v>
      </c>
      <c r="AP34" s="173">
        <v>3</v>
      </c>
      <c r="AQ34" s="173">
        <v>3</v>
      </c>
      <c r="AR34" s="173">
        <v>2</v>
      </c>
      <c r="AS34" s="173">
        <v>15</v>
      </c>
      <c r="AT34" s="173">
        <v>24</v>
      </c>
      <c r="AU34" s="173">
        <v>17</v>
      </c>
      <c r="AV34" s="173">
        <v>34</v>
      </c>
      <c r="AW34" s="173">
        <v>21</v>
      </c>
      <c r="AX34" s="173">
        <v>23</v>
      </c>
      <c r="AY34" s="173">
        <v>23</v>
      </c>
      <c r="AZ34" s="173">
        <v>17</v>
      </c>
      <c r="BA34" s="173">
        <v>14</v>
      </c>
      <c r="BB34" s="173">
        <v>34</v>
      </c>
      <c r="BC34" s="173">
        <v>18</v>
      </c>
      <c r="BD34" s="172"/>
      <c r="BE34" s="173">
        <f t="shared" si="8"/>
        <v>625</v>
      </c>
      <c r="BF34" s="24"/>
    </row>
    <row r="35" spans="1:58" ht="14.1" customHeight="1" x14ac:dyDescent="0.2">
      <c r="A35" s="297"/>
      <c r="B35" s="32" t="s">
        <v>65</v>
      </c>
      <c r="C35" s="33">
        <v>0</v>
      </c>
      <c r="D35" s="33">
        <v>0</v>
      </c>
      <c r="E35" s="33">
        <v>0</v>
      </c>
      <c r="F35" s="33">
        <v>0</v>
      </c>
      <c r="G35" s="33">
        <v>0</v>
      </c>
      <c r="H35" s="33">
        <v>0</v>
      </c>
      <c r="I35" s="33">
        <v>0</v>
      </c>
      <c r="J35" s="33">
        <v>0</v>
      </c>
      <c r="K35" s="33">
        <v>0</v>
      </c>
      <c r="L35" s="33">
        <v>0</v>
      </c>
      <c r="M35" s="33">
        <v>0</v>
      </c>
      <c r="N35" s="173">
        <v>3</v>
      </c>
      <c r="O35" s="173">
        <v>15</v>
      </c>
      <c r="P35" s="173">
        <v>57</v>
      </c>
      <c r="Q35" s="173">
        <v>131</v>
      </c>
      <c r="R35" s="173">
        <v>129</v>
      </c>
      <c r="S35" s="173">
        <v>122</v>
      </c>
      <c r="T35" s="173">
        <v>78</v>
      </c>
      <c r="U35" s="173">
        <v>79</v>
      </c>
      <c r="V35" s="173">
        <v>51</v>
      </c>
      <c r="W35" s="173">
        <v>30</v>
      </c>
      <c r="X35" s="173">
        <v>25</v>
      </c>
      <c r="Y35" s="173">
        <v>14</v>
      </c>
      <c r="Z35" s="173">
        <v>12</v>
      </c>
      <c r="AA35" s="173">
        <v>7</v>
      </c>
      <c r="AB35" s="173">
        <v>6</v>
      </c>
      <c r="AC35" s="173">
        <v>5</v>
      </c>
      <c r="AD35" s="173">
        <v>3</v>
      </c>
      <c r="AE35" s="173">
        <v>2</v>
      </c>
      <c r="AF35" s="173">
        <v>3</v>
      </c>
      <c r="AG35" s="173">
        <v>0</v>
      </c>
      <c r="AH35" s="173">
        <v>0</v>
      </c>
      <c r="AI35" s="173">
        <v>0</v>
      </c>
      <c r="AJ35" s="173">
        <v>1</v>
      </c>
      <c r="AK35" s="173">
        <v>1</v>
      </c>
      <c r="AL35" s="173">
        <v>0</v>
      </c>
      <c r="AM35" s="173">
        <v>3</v>
      </c>
      <c r="AN35" s="173">
        <v>1</v>
      </c>
      <c r="AO35" s="173">
        <v>3</v>
      </c>
      <c r="AP35" s="173">
        <v>7</v>
      </c>
      <c r="AQ35" s="173">
        <v>6</v>
      </c>
      <c r="AR35" s="173">
        <v>26</v>
      </c>
      <c r="AS35" s="173">
        <v>22</v>
      </c>
      <c r="AT35" s="173">
        <v>33</v>
      </c>
      <c r="AU35" s="173">
        <v>40</v>
      </c>
      <c r="AV35" s="173">
        <v>62</v>
      </c>
      <c r="AW35" s="173">
        <v>49</v>
      </c>
      <c r="AX35" s="173">
        <v>45</v>
      </c>
      <c r="AY35" s="173">
        <v>37</v>
      </c>
      <c r="AZ35" s="173">
        <v>43</v>
      </c>
      <c r="BA35" s="173">
        <v>45</v>
      </c>
      <c r="BB35" s="173">
        <v>31</v>
      </c>
      <c r="BC35" s="173">
        <v>29</v>
      </c>
      <c r="BD35" s="172"/>
      <c r="BE35" s="173">
        <f t="shared" si="8"/>
        <v>1256</v>
      </c>
      <c r="BF35" s="24"/>
    </row>
    <row r="36" spans="1:58" ht="14.1" customHeight="1" x14ac:dyDescent="0.2">
      <c r="A36" s="297"/>
      <c r="B36" s="30" t="s">
        <v>66</v>
      </c>
      <c r="C36" s="33">
        <v>0</v>
      </c>
      <c r="D36" s="33">
        <v>0</v>
      </c>
      <c r="E36" s="33">
        <v>0</v>
      </c>
      <c r="F36" s="33">
        <v>0</v>
      </c>
      <c r="G36" s="33">
        <v>0</v>
      </c>
      <c r="H36" s="33">
        <v>0</v>
      </c>
      <c r="I36" s="33">
        <v>0</v>
      </c>
      <c r="J36" s="33">
        <v>0</v>
      </c>
      <c r="K36" s="33">
        <v>0</v>
      </c>
      <c r="L36" s="33">
        <v>0</v>
      </c>
      <c r="M36" s="33">
        <v>0</v>
      </c>
      <c r="N36" s="173">
        <v>1</v>
      </c>
      <c r="O36" s="173">
        <v>4</v>
      </c>
      <c r="P36" s="173">
        <v>31</v>
      </c>
      <c r="Q36" s="173">
        <v>100</v>
      </c>
      <c r="R36" s="173">
        <v>131</v>
      </c>
      <c r="S36" s="173">
        <v>96</v>
      </c>
      <c r="T36" s="173">
        <v>96</v>
      </c>
      <c r="U36" s="173">
        <v>65</v>
      </c>
      <c r="V36" s="173">
        <v>61</v>
      </c>
      <c r="W36" s="173">
        <v>51</v>
      </c>
      <c r="X36" s="173">
        <v>25</v>
      </c>
      <c r="Y36" s="173">
        <v>16</v>
      </c>
      <c r="Z36" s="173">
        <v>8</v>
      </c>
      <c r="AA36" s="173">
        <v>11</v>
      </c>
      <c r="AB36" s="173">
        <v>4</v>
      </c>
      <c r="AC36" s="173">
        <v>1</v>
      </c>
      <c r="AD36" s="173">
        <v>2</v>
      </c>
      <c r="AE36" s="173">
        <v>0</v>
      </c>
      <c r="AF36" s="173">
        <v>0</v>
      </c>
      <c r="AG36" s="173">
        <v>0</v>
      </c>
      <c r="AH36" s="173">
        <v>0</v>
      </c>
      <c r="AI36" s="173">
        <v>0</v>
      </c>
      <c r="AJ36" s="173">
        <v>0</v>
      </c>
      <c r="AK36" s="173">
        <v>2</v>
      </c>
      <c r="AL36" s="173">
        <v>0</v>
      </c>
      <c r="AM36" s="173">
        <v>0</v>
      </c>
      <c r="AN36" s="173">
        <v>3</v>
      </c>
      <c r="AO36" s="173">
        <v>3</v>
      </c>
      <c r="AP36" s="173">
        <v>0</v>
      </c>
      <c r="AQ36" s="173">
        <v>4</v>
      </c>
      <c r="AR36" s="173">
        <v>8</v>
      </c>
      <c r="AS36" s="173">
        <v>13</v>
      </c>
      <c r="AT36" s="173">
        <v>33</v>
      </c>
      <c r="AU36" s="173">
        <v>36</v>
      </c>
      <c r="AV36" s="173">
        <v>40</v>
      </c>
      <c r="AW36" s="173">
        <v>32</v>
      </c>
      <c r="AX36" s="173">
        <v>44</v>
      </c>
      <c r="AY36" s="173">
        <v>50</v>
      </c>
      <c r="AZ36" s="173">
        <v>39</v>
      </c>
      <c r="BA36" s="173">
        <v>42</v>
      </c>
      <c r="BB36" s="173">
        <v>29</v>
      </c>
      <c r="BC36" s="173">
        <v>33</v>
      </c>
      <c r="BD36" s="172"/>
      <c r="BE36" s="173">
        <f t="shared" si="8"/>
        <v>1114</v>
      </c>
      <c r="BF36" s="24"/>
    </row>
    <row r="37" spans="1:58" ht="32.25" customHeight="1" x14ac:dyDescent="0.2">
      <c r="A37" s="296" t="s">
        <v>67</v>
      </c>
      <c r="B37" s="296"/>
      <c r="C37" s="170"/>
      <c r="D37" s="170"/>
      <c r="E37" s="33"/>
      <c r="F37" s="33"/>
      <c r="G37" s="33"/>
      <c r="H37" s="33"/>
      <c r="I37" s="33"/>
      <c r="J37" s="33"/>
      <c r="K37" s="170"/>
      <c r="L37" s="170"/>
      <c r="M37" s="170"/>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72"/>
      <c r="BE37" s="173"/>
    </row>
    <row r="38" spans="1:58" ht="14.1" customHeight="1" x14ac:dyDescent="0.2">
      <c r="A38" s="27"/>
      <c r="B38" s="35" t="s">
        <v>52</v>
      </c>
      <c r="C38" s="173">
        <f>C74+C81+C62</f>
        <v>0</v>
      </c>
      <c r="D38" s="173">
        <f t="shared" ref="D38:BC38" si="9">D74+D81+D62</f>
        <v>0</v>
      </c>
      <c r="E38" s="173">
        <f t="shared" si="9"/>
        <v>0</v>
      </c>
      <c r="F38" s="173">
        <f t="shared" si="9"/>
        <v>0</v>
      </c>
      <c r="G38" s="173">
        <f t="shared" si="9"/>
        <v>0</v>
      </c>
      <c r="H38" s="173">
        <f t="shared" si="9"/>
        <v>0</v>
      </c>
      <c r="I38" s="173">
        <f t="shared" si="9"/>
        <v>0</v>
      </c>
      <c r="J38" s="173">
        <f t="shared" si="9"/>
        <v>0</v>
      </c>
      <c r="K38" s="173">
        <f t="shared" si="9"/>
        <v>0</v>
      </c>
      <c r="L38" s="173">
        <f t="shared" si="9"/>
        <v>0</v>
      </c>
      <c r="M38" s="173">
        <f t="shared" si="9"/>
        <v>0</v>
      </c>
      <c r="N38" s="173">
        <f t="shared" si="9"/>
        <v>1</v>
      </c>
      <c r="O38" s="173">
        <f t="shared" si="9"/>
        <v>9</v>
      </c>
      <c r="P38" s="173">
        <f t="shared" si="9"/>
        <v>17</v>
      </c>
      <c r="Q38" s="173">
        <f t="shared" si="9"/>
        <v>40</v>
      </c>
      <c r="R38" s="173">
        <f t="shared" si="9"/>
        <v>51</v>
      </c>
      <c r="S38" s="173">
        <f t="shared" si="9"/>
        <v>39</v>
      </c>
      <c r="T38" s="173">
        <f t="shared" si="9"/>
        <v>35</v>
      </c>
      <c r="U38" s="173">
        <f t="shared" si="9"/>
        <v>28</v>
      </c>
      <c r="V38" s="173">
        <f t="shared" si="9"/>
        <v>21</v>
      </c>
      <c r="W38" s="173">
        <f t="shared" si="9"/>
        <v>21</v>
      </c>
      <c r="X38" s="173">
        <f t="shared" si="9"/>
        <v>14</v>
      </c>
      <c r="Y38" s="173">
        <f t="shared" si="9"/>
        <v>6</v>
      </c>
      <c r="Z38" s="173">
        <f t="shared" si="9"/>
        <v>6</v>
      </c>
      <c r="AA38" s="173">
        <f t="shared" si="9"/>
        <v>4</v>
      </c>
      <c r="AB38" s="173">
        <f t="shared" si="9"/>
        <v>1</v>
      </c>
      <c r="AC38" s="173">
        <f t="shared" si="9"/>
        <v>0</v>
      </c>
      <c r="AD38" s="173">
        <f t="shared" si="9"/>
        <v>0</v>
      </c>
      <c r="AE38" s="173">
        <f t="shared" si="9"/>
        <v>0</v>
      </c>
      <c r="AF38" s="173">
        <f t="shared" si="9"/>
        <v>1</v>
      </c>
      <c r="AG38" s="173">
        <f t="shared" si="9"/>
        <v>0</v>
      </c>
      <c r="AH38" s="173">
        <f t="shared" si="9"/>
        <v>0</v>
      </c>
      <c r="AI38" s="173">
        <f t="shared" si="9"/>
        <v>0</v>
      </c>
      <c r="AJ38" s="173">
        <f t="shared" si="9"/>
        <v>0</v>
      </c>
      <c r="AK38" s="173">
        <f t="shared" si="9"/>
        <v>0</v>
      </c>
      <c r="AL38" s="173">
        <f t="shared" si="9"/>
        <v>0</v>
      </c>
      <c r="AM38" s="173">
        <f t="shared" si="9"/>
        <v>0</v>
      </c>
      <c r="AN38" s="173">
        <f t="shared" si="9"/>
        <v>1</v>
      </c>
      <c r="AO38" s="173">
        <f t="shared" si="9"/>
        <v>0</v>
      </c>
      <c r="AP38" s="173">
        <f t="shared" si="9"/>
        <v>1</v>
      </c>
      <c r="AQ38" s="173">
        <f t="shared" si="9"/>
        <v>1</v>
      </c>
      <c r="AR38" s="173">
        <f t="shared" si="9"/>
        <v>10</v>
      </c>
      <c r="AS38" s="173">
        <f t="shared" si="9"/>
        <v>9</v>
      </c>
      <c r="AT38" s="173">
        <f t="shared" si="9"/>
        <v>18</v>
      </c>
      <c r="AU38" s="173">
        <f t="shared" si="9"/>
        <v>22</v>
      </c>
      <c r="AV38" s="173">
        <f t="shared" si="9"/>
        <v>29</v>
      </c>
      <c r="AW38" s="173">
        <f t="shared" si="9"/>
        <v>38</v>
      </c>
      <c r="AX38" s="173">
        <f t="shared" si="9"/>
        <v>31</v>
      </c>
      <c r="AY38" s="173">
        <f t="shared" si="9"/>
        <v>34</v>
      </c>
      <c r="AZ38" s="173">
        <f t="shared" si="9"/>
        <v>28</v>
      </c>
      <c r="BA38" s="173">
        <f t="shared" si="9"/>
        <v>22</v>
      </c>
      <c r="BB38" s="173">
        <f t="shared" si="9"/>
        <v>21</v>
      </c>
      <c r="BC38" s="173">
        <f t="shared" si="9"/>
        <v>19</v>
      </c>
      <c r="BD38" s="172"/>
      <c r="BE38" s="173">
        <f>SUM(C38:BC38)</f>
        <v>578</v>
      </c>
      <c r="BF38" s="24"/>
    </row>
    <row r="39" spans="1:58" ht="14.1" customHeight="1" x14ac:dyDescent="0.2">
      <c r="A39" s="27"/>
      <c r="B39" s="35" t="s">
        <v>13</v>
      </c>
      <c r="C39" s="173">
        <f>C79</f>
        <v>0</v>
      </c>
      <c r="D39" s="173">
        <f t="shared" ref="D39:BC39" si="10">D79</f>
        <v>0</v>
      </c>
      <c r="E39" s="173">
        <f t="shared" si="10"/>
        <v>0</v>
      </c>
      <c r="F39" s="173">
        <f t="shared" si="10"/>
        <v>0</v>
      </c>
      <c r="G39" s="173">
        <f t="shared" si="10"/>
        <v>0</v>
      </c>
      <c r="H39" s="173">
        <f t="shared" si="10"/>
        <v>0</v>
      </c>
      <c r="I39" s="173">
        <f t="shared" si="10"/>
        <v>0</v>
      </c>
      <c r="J39" s="173">
        <f t="shared" si="10"/>
        <v>0</v>
      </c>
      <c r="K39" s="173">
        <f t="shared" si="10"/>
        <v>0</v>
      </c>
      <c r="L39" s="173">
        <f t="shared" si="10"/>
        <v>0</v>
      </c>
      <c r="M39" s="173">
        <f t="shared" si="10"/>
        <v>0</v>
      </c>
      <c r="N39" s="173">
        <f t="shared" si="10"/>
        <v>0</v>
      </c>
      <c r="O39" s="173">
        <f t="shared" si="10"/>
        <v>3</v>
      </c>
      <c r="P39" s="173">
        <f t="shared" si="10"/>
        <v>13</v>
      </c>
      <c r="Q39" s="173">
        <f t="shared" si="10"/>
        <v>15</v>
      </c>
      <c r="R39" s="173">
        <f t="shared" si="10"/>
        <v>7</v>
      </c>
      <c r="S39" s="173">
        <f t="shared" si="10"/>
        <v>3</v>
      </c>
      <c r="T39" s="173">
        <f t="shared" si="10"/>
        <v>4</v>
      </c>
      <c r="U39" s="173">
        <f t="shared" si="10"/>
        <v>3</v>
      </c>
      <c r="V39" s="173">
        <f t="shared" si="10"/>
        <v>6</v>
      </c>
      <c r="W39" s="173">
        <f t="shared" si="10"/>
        <v>4</v>
      </c>
      <c r="X39" s="173">
        <f t="shared" si="10"/>
        <v>4</v>
      </c>
      <c r="Y39" s="173">
        <f t="shared" si="10"/>
        <v>6</v>
      </c>
      <c r="Z39" s="173">
        <f t="shared" si="10"/>
        <v>3</v>
      </c>
      <c r="AA39" s="173">
        <f t="shared" si="10"/>
        <v>1</v>
      </c>
      <c r="AB39" s="173">
        <f t="shared" si="10"/>
        <v>0</v>
      </c>
      <c r="AC39" s="173">
        <f t="shared" si="10"/>
        <v>1</v>
      </c>
      <c r="AD39" s="173">
        <f t="shared" si="10"/>
        <v>1</v>
      </c>
      <c r="AE39" s="173">
        <f t="shared" si="10"/>
        <v>0</v>
      </c>
      <c r="AF39" s="173">
        <f t="shared" si="10"/>
        <v>0</v>
      </c>
      <c r="AG39" s="173">
        <f t="shared" si="10"/>
        <v>0</v>
      </c>
      <c r="AH39" s="173">
        <f t="shared" si="10"/>
        <v>0</v>
      </c>
      <c r="AI39" s="173">
        <f t="shared" si="10"/>
        <v>0</v>
      </c>
      <c r="AJ39" s="173">
        <f t="shared" si="10"/>
        <v>0</v>
      </c>
      <c r="AK39" s="173">
        <f t="shared" si="10"/>
        <v>1</v>
      </c>
      <c r="AL39" s="173">
        <f t="shared" si="10"/>
        <v>0</v>
      </c>
      <c r="AM39" s="173">
        <f t="shared" si="10"/>
        <v>0</v>
      </c>
      <c r="AN39" s="173">
        <f t="shared" si="10"/>
        <v>0</v>
      </c>
      <c r="AO39" s="173">
        <f t="shared" si="10"/>
        <v>0</v>
      </c>
      <c r="AP39" s="173">
        <f t="shared" si="10"/>
        <v>2</v>
      </c>
      <c r="AQ39" s="173">
        <f t="shared" si="10"/>
        <v>0</v>
      </c>
      <c r="AR39" s="173">
        <f t="shared" si="10"/>
        <v>0</v>
      </c>
      <c r="AS39" s="173">
        <f t="shared" si="10"/>
        <v>1</v>
      </c>
      <c r="AT39" s="173">
        <f t="shared" si="10"/>
        <v>2</v>
      </c>
      <c r="AU39" s="173">
        <f t="shared" si="10"/>
        <v>1</v>
      </c>
      <c r="AV39" s="173">
        <f t="shared" si="10"/>
        <v>2</v>
      </c>
      <c r="AW39" s="173">
        <f t="shared" si="10"/>
        <v>1</v>
      </c>
      <c r="AX39" s="173">
        <f t="shared" si="10"/>
        <v>2</v>
      </c>
      <c r="AY39" s="173">
        <f t="shared" si="10"/>
        <v>1</v>
      </c>
      <c r="AZ39" s="173">
        <f t="shared" si="10"/>
        <v>2</v>
      </c>
      <c r="BA39" s="173">
        <f t="shared" si="10"/>
        <v>5</v>
      </c>
      <c r="BB39" s="173">
        <f t="shared" si="10"/>
        <v>1</v>
      </c>
      <c r="BC39" s="173">
        <f t="shared" si="10"/>
        <v>9</v>
      </c>
      <c r="BD39" s="172"/>
      <c r="BE39" s="173">
        <f t="shared" ref="BE39:BE91" si="11">SUM(C39:BC39)</f>
        <v>104</v>
      </c>
      <c r="BF39" s="24"/>
    </row>
    <row r="40" spans="1:58" ht="14.1" customHeight="1" x14ac:dyDescent="0.2">
      <c r="A40" s="27"/>
      <c r="B40" s="35" t="s">
        <v>50</v>
      </c>
      <c r="C40" s="173">
        <f>C60</f>
        <v>0</v>
      </c>
      <c r="D40" s="173">
        <f t="shared" ref="D40:BC40" si="12">D60</f>
        <v>0</v>
      </c>
      <c r="E40" s="173">
        <f t="shared" si="12"/>
        <v>0</v>
      </c>
      <c r="F40" s="173">
        <f t="shared" si="12"/>
        <v>0</v>
      </c>
      <c r="G40" s="173">
        <f t="shared" si="12"/>
        <v>0</v>
      </c>
      <c r="H40" s="173">
        <f t="shared" si="12"/>
        <v>0</v>
      </c>
      <c r="I40" s="173">
        <f t="shared" si="12"/>
        <v>0</v>
      </c>
      <c r="J40" s="173">
        <f t="shared" si="12"/>
        <v>0</v>
      </c>
      <c r="K40" s="173">
        <f t="shared" si="12"/>
        <v>0</v>
      </c>
      <c r="L40" s="173">
        <f t="shared" si="12"/>
        <v>0</v>
      </c>
      <c r="M40" s="173">
        <f t="shared" si="12"/>
        <v>0</v>
      </c>
      <c r="N40" s="173">
        <f t="shared" si="12"/>
        <v>0</v>
      </c>
      <c r="O40" s="173">
        <f t="shared" si="12"/>
        <v>0</v>
      </c>
      <c r="P40" s="173">
        <f t="shared" si="12"/>
        <v>12</v>
      </c>
      <c r="Q40" s="173">
        <f t="shared" si="12"/>
        <v>9</v>
      </c>
      <c r="R40" s="173">
        <f t="shared" si="12"/>
        <v>10</v>
      </c>
      <c r="S40" s="173">
        <f t="shared" si="12"/>
        <v>3</v>
      </c>
      <c r="T40" s="173">
        <f t="shared" si="12"/>
        <v>6</v>
      </c>
      <c r="U40" s="173">
        <f t="shared" si="12"/>
        <v>6</v>
      </c>
      <c r="V40" s="173">
        <f t="shared" si="12"/>
        <v>1</v>
      </c>
      <c r="W40" s="173">
        <f t="shared" si="12"/>
        <v>0</v>
      </c>
      <c r="X40" s="173">
        <f t="shared" si="12"/>
        <v>0</v>
      </c>
      <c r="Y40" s="173">
        <f t="shared" si="12"/>
        <v>0</v>
      </c>
      <c r="Z40" s="173">
        <f t="shared" si="12"/>
        <v>0</v>
      </c>
      <c r="AA40" s="173">
        <f t="shared" si="12"/>
        <v>0</v>
      </c>
      <c r="AB40" s="173">
        <f t="shared" si="12"/>
        <v>0</v>
      </c>
      <c r="AC40" s="173">
        <f t="shared" si="12"/>
        <v>0</v>
      </c>
      <c r="AD40" s="173">
        <f t="shared" si="12"/>
        <v>0</v>
      </c>
      <c r="AE40" s="173">
        <f t="shared" si="12"/>
        <v>0</v>
      </c>
      <c r="AF40" s="173">
        <f t="shared" si="12"/>
        <v>0</v>
      </c>
      <c r="AG40" s="173">
        <f t="shared" si="12"/>
        <v>0</v>
      </c>
      <c r="AH40" s="173">
        <f t="shared" si="12"/>
        <v>0</v>
      </c>
      <c r="AI40" s="173">
        <f t="shared" si="12"/>
        <v>0</v>
      </c>
      <c r="AJ40" s="173">
        <f t="shared" si="12"/>
        <v>0</v>
      </c>
      <c r="AK40" s="173">
        <f t="shared" si="12"/>
        <v>1</v>
      </c>
      <c r="AL40" s="173">
        <f t="shared" si="12"/>
        <v>0</v>
      </c>
      <c r="AM40" s="173">
        <f t="shared" si="12"/>
        <v>0</v>
      </c>
      <c r="AN40" s="173">
        <f t="shared" si="12"/>
        <v>0</v>
      </c>
      <c r="AO40" s="173">
        <f t="shared" si="12"/>
        <v>0</v>
      </c>
      <c r="AP40" s="173">
        <f t="shared" si="12"/>
        <v>1</v>
      </c>
      <c r="AQ40" s="173">
        <f t="shared" si="12"/>
        <v>0</v>
      </c>
      <c r="AR40" s="173">
        <f t="shared" si="12"/>
        <v>1</v>
      </c>
      <c r="AS40" s="173">
        <f t="shared" si="12"/>
        <v>4</v>
      </c>
      <c r="AT40" s="173">
        <f t="shared" si="12"/>
        <v>10</v>
      </c>
      <c r="AU40" s="173">
        <f t="shared" si="12"/>
        <v>2</v>
      </c>
      <c r="AV40" s="173">
        <f t="shared" si="12"/>
        <v>3</v>
      </c>
      <c r="AW40" s="173">
        <f t="shared" si="12"/>
        <v>4</v>
      </c>
      <c r="AX40" s="173">
        <f t="shared" si="12"/>
        <v>5</v>
      </c>
      <c r="AY40" s="173">
        <f t="shared" si="12"/>
        <v>0</v>
      </c>
      <c r="AZ40" s="173">
        <f t="shared" si="12"/>
        <v>1</v>
      </c>
      <c r="BA40" s="173">
        <f t="shared" si="12"/>
        <v>0</v>
      </c>
      <c r="BB40" s="173">
        <f t="shared" si="12"/>
        <v>0</v>
      </c>
      <c r="BC40" s="173">
        <f t="shared" si="12"/>
        <v>0</v>
      </c>
      <c r="BD40" s="172"/>
      <c r="BE40" s="173">
        <f t="shared" si="11"/>
        <v>79</v>
      </c>
      <c r="BF40" s="24"/>
    </row>
    <row r="41" spans="1:58" ht="14.1" customHeight="1" x14ac:dyDescent="0.2">
      <c r="A41" s="27"/>
      <c r="B41" s="35" t="s">
        <v>32</v>
      </c>
      <c r="C41" s="173">
        <f>C67</f>
        <v>0</v>
      </c>
      <c r="D41" s="173">
        <f t="shared" ref="D41:BC41" si="13">D67</f>
        <v>0</v>
      </c>
      <c r="E41" s="173">
        <f t="shared" si="13"/>
        <v>0</v>
      </c>
      <c r="F41" s="173">
        <f t="shared" si="13"/>
        <v>0</v>
      </c>
      <c r="G41" s="173">
        <f t="shared" si="13"/>
        <v>0</v>
      </c>
      <c r="H41" s="173">
        <f t="shared" si="13"/>
        <v>0</v>
      </c>
      <c r="I41" s="173">
        <f t="shared" si="13"/>
        <v>0</v>
      </c>
      <c r="J41" s="173">
        <f t="shared" si="13"/>
        <v>0</v>
      </c>
      <c r="K41" s="173">
        <f t="shared" si="13"/>
        <v>0</v>
      </c>
      <c r="L41" s="173">
        <f t="shared" si="13"/>
        <v>0</v>
      </c>
      <c r="M41" s="173">
        <f t="shared" si="13"/>
        <v>0</v>
      </c>
      <c r="N41" s="173">
        <f t="shared" si="13"/>
        <v>2</v>
      </c>
      <c r="O41" s="173">
        <f t="shared" si="13"/>
        <v>4</v>
      </c>
      <c r="P41" s="173">
        <f t="shared" si="13"/>
        <v>9</v>
      </c>
      <c r="Q41" s="173">
        <f t="shared" si="13"/>
        <v>31</v>
      </c>
      <c r="R41" s="173">
        <f t="shared" si="13"/>
        <v>39</v>
      </c>
      <c r="S41" s="173">
        <f t="shared" si="13"/>
        <v>33</v>
      </c>
      <c r="T41" s="173">
        <f t="shared" si="13"/>
        <v>25</v>
      </c>
      <c r="U41" s="173">
        <f t="shared" si="13"/>
        <v>19</v>
      </c>
      <c r="V41" s="173">
        <f t="shared" si="13"/>
        <v>15</v>
      </c>
      <c r="W41" s="173">
        <f t="shared" si="13"/>
        <v>4</v>
      </c>
      <c r="X41" s="173">
        <f t="shared" si="13"/>
        <v>8</v>
      </c>
      <c r="Y41" s="173">
        <f t="shared" si="13"/>
        <v>3</v>
      </c>
      <c r="Z41" s="173">
        <f t="shared" si="13"/>
        <v>3</v>
      </c>
      <c r="AA41" s="173">
        <f t="shared" si="13"/>
        <v>2</v>
      </c>
      <c r="AB41" s="173">
        <f t="shared" si="13"/>
        <v>3</v>
      </c>
      <c r="AC41" s="173">
        <f t="shared" si="13"/>
        <v>0</v>
      </c>
      <c r="AD41" s="173">
        <f t="shared" si="13"/>
        <v>1</v>
      </c>
      <c r="AE41" s="173">
        <f t="shared" si="13"/>
        <v>0</v>
      </c>
      <c r="AF41" s="173">
        <f t="shared" si="13"/>
        <v>2</v>
      </c>
      <c r="AG41" s="173">
        <f t="shared" si="13"/>
        <v>0</v>
      </c>
      <c r="AH41" s="173">
        <f t="shared" si="13"/>
        <v>0</v>
      </c>
      <c r="AI41" s="173">
        <f t="shared" si="13"/>
        <v>0</v>
      </c>
      <c r="AJ41" s="173">
        <f t="shared" si="13"/>
        <v>0</v>
      </c>
      <c r="AK41" s="173">
        <f t="shared" si="13"/>
        <v>0</v>
      </c>
      <c r="AL41" s="173">
        <f t="shared" si="13"/>
        <v>0</v>
      </c>
      <c r="AM41" s="173">
        <f t="shared" si="13"/>
        <v>1</v>
      </c>
      <c r="AN41" s="173">
        <f t="shared" si="13"/>
        <v>1</v>
      </c>
      <c r="AO41" s="173">
        <f t="shared" si="13"/>
        <v>1</v>
      </c>
      <c r="AP41" s="173">
        <f t="shared" si="13"/>
        <v>0</v>
      </c>
      <c r="AQ41" s="173">
        <f t="shared" si="13"/>
        <v>0</v>
      </c>
      <c r="AR41" s="173">
        <f t="shared" si="13"/>
        <v>2</v>
      </c>
      <c r="AS41" s="173">
        <f t="shared" si="13"/>
        <v>1</v>
      </c>
      <c r="AT41" s="173">
        <f t="shared" si="13"/>
        <v>4</v>
      </c>
      <c r="AU41" s="173">
        <f t="shared" si="13"/>
        <v>1</v>
      </c>
      <c r="AV41" s="173">
        <f t="shared" si="13"/>
        <v>10</v>
      </c>
      <c r="AW41" s="173">
        <f t="shared" si="13"/>
        <v>8</v>
      </c>
      <c r="AX41" s="173">
        <f t="shared" si="13"/>
        <v>11</v>
      </c>
      <c r="AY41" s="173">
        <f t="shared" si="13"/>
        <v>4</v>
      </c>
      <c r="AZ41" s="173">
        <f t="shared" si="13"/>
        <v>11</v>
      </c>
      <c r="BA41" s="173">
        <f t="shared" si="13"/>
        <v>12</v>
      </c>
      <c r="BB41" s="173">
        <f t="shared" si="13"/>
        <v>23</v>
      </c>
      <c r="BC41" s="173">
        <f t="shared" si="13"/>
        <v>16</v>
      </c>
      <c r="BD41" s="172"/>
      <c r="BE41" s="173">
        <f t="shared" si="11"/>
        <v>309</v>
      </c>
      <c r="BF41" s="24"/>
    </row>
    <row r="42" spans="1:58" ht="14.1" customHeight="1" x14ac:dyDescent="0.2">
      <c r="A42" s="27"/>
      <c r="B42" s="35" t="s">
        <v>14</v>
      </c>
      <c r="C42" s="173">
        <f>C59+C66+C83</f>
        <v>0</v>
      </c>
      <c r="D42" s="173">
        <f t="shared" ref="D42:BC42" si="14">D59+D66+D83</f>
        <v>0</v>
      </c>
      <c r="E42" s="173">
        <f t="shared" si="14"/>
        <v>0</v>
      </c>
      <c r="F42" s="173">
        <f t="shared" si="14"/>
        <v>0</v>
      </c>
      <c r="G42" s="173">
        <f t="shared" si="14"/>
        <v>0</v>
      </c>
      <c r="H42" s="173">
        <f t="shared" si="14"/>
        <v>0</v>
      </c>
      <c r="I42" s="173">
        <f t="shared" si="14"/>
        <v>0</v>
      </c>
      <c r="J42" s="173">
        <f t="shared" si="14"/>
        <v>0</v>
      </c>
      <c r="K42" s="173">
        <f t="shared" si="14"/>
        <v>0</v>
      </c>
      <c r="L42" s="173">
        <f t="shared" si="14"/>
        <v>0</v>
      </c>
      <c r="M42" s="173">
        <f t="shared" si="14"/>
        <v>0</v>
      </c>
      <c r="N42" s="173">
        <f t="shared" si="14"/>
        <v>0</v>
      </c>
      <c r="O42" s="173">
        <f t="shared" si="14"/>
        <v>7</v>
      </c>
      <c r="P42" s="173">
        <f t="shared" si="14"/>
        <v>20</v>
      </c>
      <c r="Q42" s="173">
        <f t="shared" si="14"/>
        <v>32</v>
      </c>
      <c r="R42" s="173">
        <f t="shared" si="14"/>
        <v>31</v>
      </c>
      <c r="S42" s="173">
        <f t="shared" si="14"/>
        <v>34</v>
      </c>
      <c r="T42" s="173">
        <f t="shared" si="14"/>
        <v>32</v>
      </c>
      <c r="U42" s="173">
        <f t="shared" si="14"/>
        <v>31</v>
      </c>
      <c r="V42" s="173">
        <f t="shared" si="14"/>
        <v>17</v>
      </c>
      <c r="W42" s="173">
        <f t="shared" si="14"/>
        <v>12</v>
      </c>
      <c r="X42" s="173">
        <f t="shared" si="14"/>
        <v>3</v>
      </c>
      <c r="Y42" s="173">
        <f t="shared" si="14"/>
        <v>4</v>
      </c>
      <c r="Z42" s="173">
        <f t="shared" si="14"/>
        <v>5</v>
      </c>
      <c r="AA42" s="173">
        <f t="shared" si="14"/>
        <v>4</v>
      </c>
      <c r="AB42" s="173">
        <f t="shared" si="14"/>
        <v>3</v>
      </c>
      <c r="AC42" s="173">
        <f t="shared" si="14"/>
        <v>1</v>
      </c>
      <c r="AD42" s="173">
        <f t="shared" si="14"/>
        <v>0</v>
      </c>
      <c r="AE42" s="173">
        <f t="shared" si="14"/>
        <v>2</v>
      </c>
      <c r="AF42" s="173">
        <f t="shared" si="14"/>
        <v>0</v>
      </c>
      <c r="AG42" s="173">
        <f t="shared" si="14"/>
        <v>2</v>
      </c>
      <c r="AH42" s="173">
        <f t="shared" si="14"/>
        <v>1</v>
      </c>
      <c r="AI42" s="173">
        <f t="shared" si="14"/>
        <v>0</v>
      </c>
      <c r="AJ42" s="173">
        <f t="shared" si="14"/>
        <v>1</v>
      </c>
      <c r="AK42" s="173">
        <f t="shared" si="14"/>
        <v>0</v>
      </c>
      <c r="AL42" s="173">
        <f t="shared" si="14"/>
        <v>0</v>
      </c>
      <c r="AM42" s="173">
        <f t="shared" si="14"/>
        <v>0</v>
      </c>
      <c r="AN42" s="173">
        <f t="shared" si="14"/>
        <v>0</v>
      </c>
      <c r="AO42" s="173">
        <f t="shared" si="14"/>
        <v>1</v>
      </c>
      <c r="AP42" s="173">
        <f t="shared" si="14"/>
        <v>1</v>
      </c>
      <c r="AQ42" s="173">
        <f t="shared" si="14"/>
        <v>0</v>
      </c>
      <c r="AR42" s="173">
        <f t="shared" si="14"/>
        <v>2</v>
      </c>
      <c r="AS42" s="173">
        <f t="shared" si="14"/>
        <v>2</v>
      </c>
      <c r="AT42" s="173">
        <f t="shared" si="14"/>
        <v>2</v>
      </c>
      <c r="AU42" s="173">
        <f t="shared" si="14"/>
        <v>15</v>
      </c>
      <c r="AV42" s="173">
        <f t="shared" si="14"/>
        <v>16</v>
      </c>
      <c r="AW42" s="173">
        <f t="shared" si="14"/>
        <v>15</v>
      </c>
      <c r="AX42" s="173">
        <f t="shared" si="14"/>
        <v>13</v>
      </c>
      <c r="AY42" s="173">
        <f t="shared" si="14"/>
        <v>8</v>
      </c>
      <c r="AZ42" s="173">
        <f t="shared" si="14"/>
        <v>6</v>
      </c>
      <c r="BA42" s="173">
        <f t="shared" si="14"/>
        <v>7</v>
      </c>
      <c r="BB42" s="173">
        <f t="shared" si="14"/>
        <v>13</v>
      </c>
      <c r="BC42" s="173">
        <f t="shared" si="14"/>
        <v>6</v>
      </c>
      <c r="BD42" s="172"/>
      <c r="BE42" s="173">
        <f t="shared" si="11"/>
        <v>349</v>
      </c>
      <c r="BF42" s="24"/>
    </row>
    <row r="43" spans="1:58" ht="14.1" customHeight="1" x14ac:dyDescent="0.2">
      <c r="A43" s="27"/>
      <c r="B43" s="35" t="s">
        <v>15</v>
      </c>
      <c r="C43" s="173">
        <f>C54+C55+C72</f>
        <v>0</v>
      </c>
      <c r="D43" s="173">
        <f t="shared" ref="D43:BC43" si="15">D54+D55+D72</f>
        <v>0</v>
      </c>
      <c r="E43" s="173">
        <f t="shared" si="15"/>
        <v>0</v>
      </c>
      <c r="F43" s="173">
        <f t="shared" si="15"/>
        <v>0</v>
      </c>
      <c r="G43" s="173">
        <f t="shared" si="15"/>
        <v>0</v>
      </c>
      <c r="H43" s="173">
        <f t="shared" si="15"/>
        <v>0</v>
      </c>
      <c r="I43" s="173">
        <f t="shared" si="15"/>
        <v>0</v>
      </c>
      <c r="J43" s="173">
        <f t="shared" si="15"/>
        <v>0</v>
      </c>
      <c r="K43" s="173">
        <f t="shared" si="15"/>
        <v>0</v>
      </c>
      <c r="L43" s="173">
        <f t="shared" si="15"/>
        <v>0</v>
      </c>
      <c r="M43" s="173">
        <f t="shared" si="15"/>
        <v>0</v>
      </c>
      <c r="N43" s="173">
        <f t="shared" si="15"/>
        <v>2</v>
      </c>
      <c r="O43" s="173">
        <f t="shared" si="15"/>
        <v>3</v>
      </c>
      <c r="P43" s="173">
        <f t="shared" si="15"/>
        <v>6</v>
      </c>
      <c r="Q43" s="173">
        <f t="shared" si="15"/>
        <v>35</v>
      </c>
      <c r="R43" s="173">
        <f t="shared" si="15"/>
        <v>43</v>
      </c>
      <c r="S43" s="173">
        <f t="shared" si="15"/>
        <v>40</v>
      </c>
      <c r="T43" s="173">
        <f t="shared" si="15"/>
        <v>30</v>
      </c>
      <c r="U43" s="173">
        <f t="shared" si="15"/>
        <v>28</v>
      </c>
      <c r="V43" s="173">
        <f t="shared" si="15"/>
        <v>27</v>
      </c>
      <c r="W43" s="173">
        <f t="shared" si="15"/>
        <v>17</v>
      </c>
      <c r="X43" s="173">
        <f t="shared" si="15"/>
        <v>9</v>
      </c>
      <c r="Y43" s="173">
        <f t="shared" si="15"/>
        <v>5</v>
      </c>
      <c r="Z43" s="173">
        <f t="shared" si="15"/>
        <v>6</v>
      </c>
      <c r="AA43" s="173">
        <f t="shared" si="15"/>
        <v>4</v>
      </c>
      <c r="AB43" s="173">
        <f t="shared" si="15"/>
        <v>3</v>
      </c>
      <c r="AC43" s="173">
        <f t="shared" si="15"/>
        <v>0</v>
      </c>
      <c r="AD43" s="173">
        <f t="shared" si="15"/>
        <v>1</v>
      </c>
      <c r="AE43" s="173">
        <f t="shared" si="15"/>
        <v>1</v>
      </c>
      <c r="AF43" s="173">
        <f t="shared" si="15"/>
        <v>0</v>
      </c>
      <c r="AG43" s="173">
        <f t="shared" si="15"/>
        <v>0</v>
      </c>
      <c r="AH43" s="173">
        <f t="shared" si="15"/>
        <v>0</v>
      </c>
      <c r="AI43" s="173">
        <f t="shared" si="15"/>
        <v>0</v>
      </c>
      <c r="AJ43" s="173">
        <f t="shared" si="15"/>
        <v>1</v>
      </c>
      <c r="AK43" s="173">
        <f t="shared" si="15"/>
        <v>1</v>
      </c>
      <c r="AL43" s="173">
        <f t="shared" si="15"/>
        <v>0</v>
      </c>
      <c r="AM43" s="173">
        <f t="shared" si="15"/>
        <v>1</v>
      </c>
      <c r="AN43" s="173">
        <f t="shared" si="15"/>
        <v>1</v>
      </c>
      <c r="AO43" s="173">
        <f t="shared" si="15"/>
        <v>0</v>
      </c>
      <c r="AP43" s="173">
        <f t="shared" si="15"/>
        <v>0</v>
      </c>
      <c r="AQ43" s="173">
        <f t="shared" si="15"/>
        <v>0</v>
      </c>
      <c r="AR43" s="173">
        <f t="shared" si="15"/>
        <v>1</v>
      </c>
      <c r="AS43" s="173">
        <f t="shared" si="15"/>
        <v>5</v>
      </c>
      <c r="AT43" s="173">
        <f t="shared" si="15"/>
        <v>5</v>
      </c>
      <c r="AU43" s="173">
        <f t="shared" si="15"/>
        <v>3</v>
      </c>
      <c r="AV43" s="173">
        <f t="shared" si="15"/>
        <v>4</v>
      </c>
      <c r="AW43" s="173">
        <f t="shared" si="15"/>
        <v>7</v>
      </c>
      <c r="AX43" s="173">
        <f t="shared" si="15"/>
        <v>7</v>
      </c>
      <c r="AY43" s="173">
        <f t="shared" si="15"/>
        <v>10</v>
      </c>
      <c r="AZ43" s="173">
        <f t="shared" si="15"/>
        <v>18</v>
      </c>
      <c r="BA43" s="173">
        <f t="shared" si="15"/>
        <v>20</v>
      </c>
      <c r="BB43" s="173">
        <f t="shared" si="15"/>
        <v>15</v>
      </c>
      <c r="BC43" s="173">
        <f t="shared" si="15"/>
        <v>15</v>
      </c>
      <c r="BD43" s="172"/>
      <c r="BE43" s="173">
        <f t="shared" si="11"/>
        <v>374</v>
      </c>
      <c r="BF43" s="24"/>
    </row>
    <row r="44" spans="1:58" ht="14.1" customHeight="1" x14ac:dyDescent="0.2">
      <c r="A44" s="27"/>
      <c r="B44" s="35" t="s">
        <v>53</v>
      </c>
      <c r="C44" s="173">
        <f>C63+C65+C68+C70+C78+C84</f>
        <v>0</v>
      </c>
      <c r="D44" s="173">
        <f t="shared" ref="D44:BC44" si="16">D63+D65+D68+D70+D78+D84</f>
        <v>0</v>
      </c>
      <c r="E44" s="173">
        <f t="shared" si="16"/>
        <v>0</v>
      </c>
      <c r="F44" s="173">
        <f t="shared" si="16"/>
        <v>0</v>
      </c>
      <c r="G44" s="173">
        <f t="shared" si="16"/>
        <v>0</v>
      </c>
      <c r="H44" s="173">
        <f t="shared" si="16"/>
        <v>0</v>
      </c>
      <c r="I44" s="173">
        <f t="shared" si="16"/>
        <v>0</v>
      </c>
      <c r="J44" s="173">
        <f t="shared" si="16"/>
        <v>0</v>
      </c>
      <c r="K44" s="173">
        <f t="shared" si="16"/>
        <v>0</v>
      </c>
      <c r="L44" s="173">
        <f t="shared" si="16"/>
        <v>0</v>
      </c>
      <c r="M44" s="173">
        <f t="shared" si="16"/>
        <v>0</v>
      </c>
      <c r="N44" s="173">
        <f t="shared" si="16"/>
        <v>3</v>
      </c>
      <c r="O44" s="173">
        <f t="shared" si="16"/>
        <v>13</v>
      </c>
      <c r="P44" s="173">
        <f t="shared" si="16"/>
        <v>107</v>
      </c>
      <c r="Q44" s="173">
        <f t="shared" si="16"/>
        <v>194</v>
      </c>
      <c r="R44" s="173">
        <f t="shared" si="16"/>
        <v>197</v>
      </c>
      <c r="S44" s="173">
        <f t="shared" si="16"/>
        <v>232</v>
      </c>
      <c r="T44" s="173">
        <f t="shared" si="16"/>
        <v>171</v>
      </c>
      <c r="U44" s="173">
        <f t="shared" si="16"/>
        <v>126</v>
      </c>
      <c r="V44" s="173">
        <f t="shared" si="16"/>
        <v>118</v>
      </c>
      <c r="W44" s="173">
        <f t="shared" si="16"/>
        <v>75</v>
      </c>
      <c r="X44" s="173">
        <f t="shared" si="16"/>
        <v>30</v>
      </c>
      <c r="Y44" s="173">
        <f t="shared" si="16"/>
        <v>21</v>
      </c>
      <c r="Z44" s="173">
        <f t="shared" si="16"/>
        <v>17</v>
      </c>
      <c r="AA44" s="173">
        <f t="shared" si="16"/>
        <v>15</v>
      </c>
      <c r="AB44" s="173">
        <f t="shared" si="16"/>
        <v>8</v>
      </c>
      <c r="AC44" s="173">
        <f t="shared" si="16"/>
        <v>4</v>
      </c>
      <c r="AD44" s="173">
        <f t="shared" si="16"/>
        <v>1</v>
      </c>
      <c r="AE44" s="173">
        <f t="shared" si="16"/>
        <v>0</v>
      </c>
      <c r="AF44" s="173">
        <f t="shared" si="16"/>
        <v>3</v>
      </c>
      <c r="AG44" s="173">
        <f t="shared" si="16"/>
        <v>2</v>
      </c>
      <c r="AH44" s="173">
        <f t="shared" si="16"/>
        <v>3</v>
      </c>
      <c r="AI44" s="173">
        <f t="shared" si="16"/>
        <v>1</v>
      </c>
      <c r="AJ44" s="173">
        <f t="shared" si="16"/>
        <v>1</v>
      </c>
      <c r="AK44" s="173">
        <f t="shared" si="16"/>
        <v>2</v>
      </c>
      <c r="AL44" s="173">
        <f t="shared" si="16"/>
        <v>1</v>
      </c>
      <c r="AM44" s="173">
        <f t="shared" si="16"/>
        <v>3</v>
      </c>
      <c r="AN44" s="173">
        <f t="shared" si="16"/>
        <v>3</v>
      </c>
      <c r="AO44" s="173">
        <f t="shared" si="16"/>
        <v>3</v>
      </c>
      <c r="AP44" s="173">
        <f t="shared" si="16"/>
        <v>6</v>
      </c>
      <c r="AQ44" s="173">
        <f t="shared" si="16"/>
        <v>7</v>
      </c>
      <c r="AR44" s="173">
        <f t="shared" si="16"/>
        <v>31</v>
      </c>
      <c r="AS44" s="173">
        <f t="shared" si="16"/>
        <v>44</v>
      </c>
      <c r="AT44" s="173">
        <f t="shared" si="16"/>
        <v>51</v>
      </c>
      <c r="AU44" s="173">
        <f t="shared" si="16"/>
        <v>85</v>
      </c>
      <c r="AV44" s="173">
        <f t="shared" si="16"/>
        <v>106</v>
      </c>
      <c r="AW44" s="173">
        <f t="shared" si="16"/>
        <v>81</v>
      </c>
      <c r="AX44" s="173">
        <f t="shared" si="16"/>
        <v>82</v>
      </c>
      <c r="AY44" s="173">
        <f t="shared" si="16"/>
        <v>73</v>
      </c>
      <c r="AZ44" s="173">
        <f t="shared" si="16"/>
        <v>60</v>
      </c>
      <c r="BA44" s="173">
        <f t="shared" si="16"/>
        <v>60</v>
      </c>
      <c r="BB44" s="173">
        <f t="shared" si="16"/>
        <v>50</v>
      </c>
      <c r="BC44" s="173">
        <f t="shared" si="16"/>
        <v>44</v>
      </c>
      <c r="BD44" s="172"/>
      <c r="BE44" s="173">
        <f t="shared" si="11"/>
        <v>2134</v>
      </c>
      <c r="BF44" s="24"/>
    </row>
    <row r="45" spans="1:58" ht="14.1" customHeight="1" x14ac:dyDescent="0.2">
      <c r="A45" s="27"/>
      <c r="B45" s="35" t="s">
        <v>19</v>
      </c>
      <c r="C45" s="173">
        <f>C57+C69</f>
        <v>0</v>
      </c>
      <c r="D45" s="173">
        <f t="shared" ref="D45:BC45" si="17">D57+D69</f>
        <v>0</v>
      </c>
      <c r="E45" s="173">
        <f t="shared" si="17"/>
        <v>0</v>
      </c>
      <c r="F45" s="173">
        <f t="shared" si="17"/>
        <v>0</v>
      </c>
      <c r="G45" s="173">
        <f t="shared" si="17"/>
        <v>0</v>
      </c>
      <c r="H45" s="173">
        <f t="shared" si="17"/>
        <v>0</v>
      </c>
      <c r="I45" s="173">
        <f t="shared" si="17"/>
        <v>0</v>
      </c>
      <c r="J45" s="173">
        <f t="shared" si="17"/>
        <v>0</v>
      </c>
      <c r="K45" s="173">
        <f t="shared" si="17"/>
        <v>0</v>
      </c>
      <c r="L45" s="173">
        <f t="shared" si="17"/>
        <v>0</v>
      </c>
      <c r="M45" s="173">
        <f t="shared" si="17"/>
        <v>0</v>
      </c>
      <c r="N45" s="173">
        <f t="shared" si="17"/>
        <v>1</v>
      </c>
      <c r="O45" s="173">
        <f t="shared" si="17"/>
        <v>5</v>
      </c>
      <c r="P45" s="173">
        <f t="shared" si="17"/>
        <v>11</v>
      </c>
      <c r="Q45" s="173">
        <f t="shared" si="17"/>
        <v>13</v>
      </c>
      <c r="R45" s="173">
        <f t="shared" si="17"/>
        <v>21</v>
      </c>
      <c r="S45" s="173">
        <f t="shared" si="17"/>
        <v>22</v>
      </c>
      <c r="T45" s="173">
        <f t="shared" si="17"/>
        <v>16</v>
      </c>
      <c r="U45" s="173">
        <f t="shared" si="17"/>
        <v>9</v>
      </c>
      <c r="V45" s="173">
        <f t="shared" si="17"/>
        <v>6</v>
      </c>
      <c r="W45" s="173">
        <f t="shared" si="17"/>
        <v>4</v>
      </c>
      <c r="X45" s="173">
        <f t="shared" si="17"/>
        <v>4</v>
      </c>
      <c r="Y45" s="173">
        <f t="shared" si="17"/>
        <v>2</v>
      </c>
      <c r="Z45" s="173">
        <f t="shared" si="17"/>
        <v>0</v>
      </c>
      <c r="AA45" s="173">
        <f t="shared" si="17"/>
        <v>0</v>
      </c>
      <c r="AB45" s="173">
        <f t="shared" si="17"/>
        <v>0</v>
      </c>
      <c r="AC45" s="173">
        <f t="shared" si="17"/>
        <v>0</v>
      </c>
      <c r="AD45" s="173">
        <f t="shared" si="17"/>
        <v>1</v>
      </c>
      <c r="AE45" s="173">
        <f t="shared" si="17"/>
        <v>0</v>
      </c>
      <c r="AF45" s="173">
        <f t="shared" si="17"/>
        <v>0</v>
      </c>
      <c r="AG45" s="173">
        <f t="shared" si="17"/>
        <v>0</v>
      </c>
      <c r="AH45" s="173">
        <f t="shared" si="17"/>
        <v>0</v>
      </c>
      <c r="AI45" s="173">
        <f t="shared" si="17"/>
        <v>0</v>
      </c>
      <c r="AJ45" s="173">
        <f t="shared" si="17"/>
        <v>0</v>
      </c>
      <c r="AK45" s="173">
        <f t="shared" si="17"/>
        <v>0</v>
      </c>
      <c r="AL45" s="173">
        <f t="shared" si="17"/>
        <v>0</v>
      </c>
      <c r="AM45" s="173">
        <f t="shared" si="17"/>
        <v>0</v>
      </c>
      <c r="AN45" s="173">
        <f t="shared" si="17"/>
        <v>1</v>
      </c>
      <c r="AO45" s="173">
        <f t="shared" si="17"/>
        <v>1</v>
      </c>
      <c r="AP45" s="173">
        <f t="shared" si="17"/>
        <v>1</v>
      </c>
      <c r="AQ45" s="173">
        <f t="shared" si="17"/>
        <v>0</v>
      </c>
      <c r="AR45" s="173">
        <f t="shared" si="17"/>
        <v>1</v>
      </c>
      <c r="AS45" s="173">
        <f t="shared" si="17"/>
        <v>3</v>
      </c>
      <c r="AT45" s="173">
        <f t="shared" si="17"/>
        <v>0</v>
      </c>
      <c r="AU45" s="173">
        <f t="shared" si="17"/>
        <v>5</v>
      </c>
      <c r="AV45" s="173">
        <f t="shared" si="17"/>
        <v>0</v>
      </c>
      <c r="AW45" s="173">
        <f t="shared" si="17"/>
        <v>2</v>
      </c>
      <c r="AX45" s="173">
        <f t="shared" si="17"/>
        <v>0</v>
      </c>
      <c r="AY45" s="173">
        <f t="shared" si="17"/>
        <v>2</v>
      </c>
      <c r="AZ45" s="173">
        <f t="shared" si="17"/>
        <v>2</v>
      </c>
      <c r="BA45" s="173">
        <f t="shared" si="17"/>
        <v>2</v>
      </c>
      <c r="BB45" s="173">
        <f t="shared" si="17"/>
        <v>3</v>
      </c>
      <c r="BC45" s="173">
        <f t="shared" si="17"/>
        <v>2</v>
      </c>
      <c r="BD45" s="172"/>
      <c r="BE45" s="173">
        <f t="shared" si="11"/>
        <v>140</v>
      </c>
      <c r="BF45" s="24"/>
    </row>
    <row r="46" spans="1:58" ht="14.1" customHeight="1" x14ac:dyDescent="0.2">
      <c r="A46" s="27"/>
      <c r="B46" s="35" t="s">
        <v>16</v>
      </c>
      <c r="C46" s="173">
        <f>C75+C82</f>
        <v>0</v>
      </c>
      <c r="D46" s="173">
        <f t="shared" ref="D46:BC46" si="18">D75+D82</f>
        <v>0</v>
      </c>
      <c r="E46" s="173">
        <f t="shared" si="18"/>
        <v>0</v>
      </c>
      <c r="F46" s="173">
        <f t="shared" si="18"/>
        <v>0</v>
      </c>
      <c r="G46" s="173">
        <f t="shared" si="18"/>
        <v>0</v>
      </c>
      <c r="H46" s="173">
        <f t="shared" si="18"/>
        <v>0</v>
      </c>
      <c r="I46" s="173">
        <f t="shared" si="18"/>
        <v>0</v>
      </c>
      <c r="J46" s="173">
        <f t="shared" si="18"/>
        <v>0</v>
      </c>
      <c r="K46" s="173">
        <f t="shared" si="18"/>
        <v>0</v>
      </c>
      <c r="L46" s="173">
        <f t="shared" si="18"/>
        <v>0</v>
      </c>
      <c r="M46" s="173">
        <f t="shared" si="18"/>
        <v>0</v>
      </c>
      <c r="N46" s="173">
        <f t="shared" si="18"/>
        <v>0</v>
      </c>
      <c r="O46" s="173">
        <f t="shared" si="18"/>
        <v>8</v>
      </c>
      <c r="P46" s="173">
        <f t="shared" si="18"/>
        <v>40</v>
      </c>
      <c r="Q46" s="173">
        <f t="shared" si="18"/>
        <v>90</v>
      </c>
      <c r="R46" s="173">
        <f t="shared" si="18"/>
        <v>90</v>
      </c>
      <c r="S46" s="173">
        <f t="shared" si="18"/>
        <v>83</v>
      </c>
      <c r="T46" s="173">
        <f t="shared" si="18"/>
        <v>74</v>
      </c>
      <c r="U46" s="173">
        <f t="shared" si="18"/>
        <v>51</v>
      </c>
      <c r="V46" s="173">
        <f t="shared" si="18"/>
        <v>46</v>
      </c>
      <c r="W46" s="173">
        <f t="shared" si="18"/>
        <v>30</v>
      </c>
      <c r="X46" s="173">
        <f t="shared" si="18"/>
        <v>22</v>
      </c>
      <c r="Y46" s="173">
        <f t="shared" si="18"/>
        <v>18</v>
      </c>
      <c r="Z46" s="173">
        <f t="shared" si="18"/>
        <v>8</v>
      </c>
      <c r="AA46" s="173">
        <f t="shared" si="18"/>
        <v>8</v>
      </c>
      <c r="AB46" s="173">
        <f t="shared" si="18"/>
        <v>12</v>
      </c>
      <c r="AC46" s="173">
        <f t="shared" si="18"/>
        <v>3</v>
      </c>
      <c r="AD46" s="173">
        <f t="shared" si="18"/>
        <v>1</v>
      </c>
      <c r="AE46" s="173">
        <f t="shared" si="18"/>
        <v>1</v>
      </c>
      <c r="AF46" s="173">
        <f t="shared" si="18"/>
        <v>2</v>
      </c>
      <c r="AG46" s="173">
        <f t="shared" si="18"/>
        <v>1</v>
      </c>
      <c r="AH46" s="173">
        <f t="shared" si="18"/>
        <v>0</v>
      </c>
      <c r="AI46" s="173">
        <f t="shared" si="18"/>
        <v>0</v>
      </c>
      <c r="AJ46" s="173">
        <f t="shared" si="18"/>
        <v>1</v>
      </c>
      <c r="AK46" s="173">
        <f t="shared" si="18"/>
        <v>1</v>
      </c>
      <c r="AL46" s="173">
        <f t="shared" si="18"/>
        <v>0</v>
      </c>
      <c r="AM46" s="173">
        <f t="shared" si="18"/>
        <v>0</v>
      </c>
      <c r="AN46" s="173">
        <f t="shared" si="18"/>
        <v>4</v>
      </c>
      <c r="AO46" s="173">
        <f t="shared" si="18"/>
        <v>3</v>
      </c>
      <c r="AP46" s="173">
        <f t="shared" si="18"/>
        <v>5</v>
      </c>
      <c r="AQ46" s="173">
        <f t="shared" si="18"/>
        <v>9</v>
      </c>
      <c r="AR46" s="173">
        <f t="shared" si="18"/>
        <v>8</v>
      </c>
      <c r="AS46" s="173">
        <f t="shared" si="18"/>
        <v>20</v>
      </c>
      <c r="AT46" s="173">
        <f t="shared" si="18"/>
        <v>52</v>
      </c>
      <c r="AU46" s="173">
        <f t="shared" si="18"/>
        <v>43</v>
      </c>
      <c r="AV46" s="173">
        <f t="shared" si="18"/>
        <v>63</v>
      </c>
      <c r="AW46" s="173">
        <f t="shared" si="18"/>
        <v>49</v>
      </c>
      <c r="AX46" s="173">
        <f t="shared" si="18"/>
        <v>54</v>
      </c>
      <c r="AY46" s="173">
        <f t="shared" si="18"/>
        <v>53</v>
      </c>
      <c r="AZ46" s="173">
        <f t="shared" si="18"/>
        <v>48</v>
      </c>
      <c r="BA46" s="173">
        <f t="shared" si="18"/>
        <v>37</v>
      </c>
      <c r="BB46" s="173">
        <f t="shared" si="18"/>
        <v>37</v>
      </c>
      <c r="BC46" s="173">
        <f t="shared" si="18"/>
        <v>28</v>
      </c>
      <c r="BD46" s="172"/>
      <c r="BE46" s="173">
        <f t="shared" si="11"/>
        <v>1103</v>
      </c>
      <c r="BF46" s="24"/>
    </row>
    <row r="47" spans="1:58" ht="14.1" customHeight="1" x14ac:dyDescent="0.2">
      <c r="A47" s="27"/>
      <c r="B47" s="35" t="s">
        <v>17</v>
      </c>
      <c r="C47" s="173">
        <f>C58+C64+C71+C85</f>
        <v>0</v>
      </c>
      <c r="D47" s="173">
        <f t="shared" ref="D47:BC47" si="19">D58+D64+D71+D85</f>
        <v>0</v>
      </c>
      <c r="E47" s="173">
        <f t="shared" si="19"/>
        <v>0</v>
      </c>
      <c r="F47" s="173">
        <f t="shared" si="19"/>
        <v>0</v>
      </c>
      <c r="G47" s="173">
        <f t="shared" si="19"/>
        <v>0</v>
      </c>
      <c r="H47" s="173">
        <f t="shared" si="19"/>
        <v>0</v>
      </c>
      <c r="I47" s="173">
        <f t="shared" si="19"/>
        <v>0</v>
      </c>
      <c r="J47" s="173">
        <f t="shared" si="19"/>
        <v>0</v>
      </c>
      <c r="K47" s="173">
        <f t="shared" si="19"/>
        <v>0</v>
      </c>
      <c r="L47" s="173">
        <f t="shared" si="19"/>
        <v>0</v>
      </c>
      <c r="M47" s="173">
        <f t="shared" si="19"/>
        <v>0</v>
      </c>
      <c r="N47" s="173">
        <f t="shared" si="19"/>
        <v>2</v>
      </c>
      <c r="O47" s="173">
        <f t="shared" si="19"/>
        <v>7</v>
      </c>
      <c r="P47" s="173">
        <f t="shared" si="19"/>
        <v>32</v>
      </c>
      <c r="Q47" s="173">
        <f t="shared" si="19"/>
        <v>108</v>
      </c>
      <c r="R47" s="173">
        <f t="shared" si="19"/>
        <v>109</v>
      </c>
      <c r="S47" s="173">
        <f t="shared" si="19"/>
        <v>114</v>
      </c>
      <c r="T47" s="173">
        <f t="shared" si="19"/>
        <v>99</v>
      </c>
      <c r="U47" s="173">
        <f t="shared" si="19"/>
        <v>81</v>
      </c>
      <c r="V47" s="173">
        <f t="shared" si="19"/>
        <v>54</v>
      </c>
      <c r="W47" s="173">
        <f t="shared" si="19"/>
        <v>44</v>
      </c>
      <c r="X47" s="173">
        <f t="shared" si="19"/>
        <v>24</v>
      </c>
      <c r="Y47" s="173">
        <f t="shared" si="19"/>
        <v>15</v>
      </c>
      <c r="Z47" s="173">
        <f t="shared" si="19"/>
        <v>11</v>
      </c>
      <c r="AA47" s="173">
        <f t="shared" si="19"/>
        <v>9</v>
      </c>
      <c r="AB47" s="173">
        <f t="shared" si="19"/>
        <v>4</v>
      </c>
      <c r="AC47" s="173">
        <f t="shared" si="19"/>
        <v>7</v>
      </c>
      <c r="AD47" s="173">
        <f t="shared" si="19"/>
        <v>5</v>
      </c>
      <c r="AE47" s="173">
        <f t="shared" si="19"/>
        <v>2</v>
      </c>
      <c r="AF47" s="173">
        <f t="shared" si="19"/>
        <v>0</v>
      </c>
      <c r="AG47" s="173">
        <f t="shared" si="19"/>
        <v>1</v>
      </c>
      <c r="AH47" s="173">
        <f t="shared" si="19"/>
        <v>0</v>
      </c>
      <c r="AI47" s="173">
        <f t="shared" si="19"/>
        <v>2</v>
      </c>
      <c r="AJ47" s="173">
        <f t="shared" si="19"/>
        <v>1</v>
      </c>
      <c r="AK47" s="173">
        <f t="shared" si="19"/>
        <v>1</v>
      </c>
      <c r="AL47" s="173">
        <f t="shared" si="19"/>
        <v>0</v>
      </c>
      <c r="AM47" s="173">
        <f t="shared" si="19"/>
        <v>0</v>
      </c>
      <c r="AN47" s="173">
        <f t="shared" si="19"/>
        <v>0</v>
      </c>
      <c r="AO47" s="173">
        <f t="shared" si="19"/>
        <v>0</v>
      </c>
      <c r="AP47" s="173">
        <f t="shared" si="19"/>
        <v>3</v>
      </c>
      <c r="AQ47" s="173">
        <f t="shared" si="19"/>
        <v>8</v>
      </c>
      <c r="AR47" s="173">
        <f t="shared" si="19"/>
        <v>17</v>
      </c>
      <c r="AS47" s="173">
        <f t="shared" si="19"/>
        <v>14</v>
      </c>
      <c r="AT47" s="173">
        <f t="shared" si="19"/>
        <v>16</v>
      </c>
      <c r="AU47" s="173">
        <f t="shared" si="19"/>
        <v>18</v>
      </c>
      <c r="AV47" s="173">
        <f t="shared" si="19"/>
        <v>31</v>
      </c>
      <c r="AW47" s="173">
        <f t="shared" si="19"/>
        <v>31</v>
      </c>
      <c r="AX47" s="173">
        <f t="shared" si="19"/>
        <v>28</v>
      </c>
      <c r="AY47" s="173">
        <f t="shared" si="19"/>
        <v>29</v>
      </c>
      <c r="AZ47" s="173">
        <f t="shared" si="19"/>
        <v>40</v>
      </c>
      <c r="BA47" s="173">
        <f t="shared" si="19"/>
        <v>32</v>
      </c>
      <c r="BB47" s="173">
        <f t="shared" si="19"/>
        <v>24</v>
      </c>
      <c r="BC47" s="173">
        <f t="shared" si="19"/>
        <v>32</v>
      </c>
      <c r="BD47" s="172"/>
      <c r="BE47" s="173">
        <f t="shared" si="11"/>
        <v>1055</v>
      </c>
      <c r="BF47" s="24"/>
    </row>
    <row r="48" spans="1:58" ht="14.1" customHeight="1" x14ac:dyDescent="0.2">
      <c r="A48" s="27"/>
      <c r="B48" s="35" t="s">
        <v>68</v>
      </c>
      <c r="C48" s="173">
        <f>C76</f>
        <v>0</v>
      </c>
      <c r="D48" s="173">
        <f t="shared" ref="D48:BC48" si="20">D76</f>
        <v>0</v>
      </c>
      <c r="E48" s="173">
        <f t="shared" si="20"/>
        <v>0</v>
      </c>
      <c r="F48" s="173">
        <f t="shared" si="20"/>
        <v>0</v>
      </c>
      <c r="G48" s="173">
        <f t="shared" si="20"/>
        <v>0</v>
      </c>
      <c r="H48" s="173">
        <f t="shared" si="20"/>
        <v>0</v>
      </c>
      <c r="I48" s="173">
        <f t="shared" si="20"/>
        <v>0</v>
      </c>
      <c r="J48" s="173">
        <f t="shared" si="20"/>
        <v>0</v>
      </c>
      <c r="K48" s="173">
        <f t="shared" si="20"/>
        <v>0</v>
      </c>
      <c r="L48" s="173">
        <f t="shared" si="20"/>
        <v>0</v>
      </c>
      <c r="M48" s="173">
        <f t="shared" si="20"/>
        <v>0</v>
      </c>
      <c r="N48" s="173">
        <f t="shared" si="20"/>
        <v>0</v>
      </c>
      <c r="O48" s="173">
        <f t="shared" si="20"/>
        <v>0</v>
      </c>
      <c r="P48" s="173">
        <f t="shared" si="20"/>
        <v>0</v>
      </c>
      <c r="Q48" s="173">
        <f t="shared" si="20"/>
        <v>2</v>
      </c>
      <c r="R48" s="173">
        <f t="shared" si="20"/>
        <v>0</v>
      </c>
      <c r="S48" s="173">
        <f t="shared" si="20"/>
        <v>0</v>
      </c>
      <c r="T48" s="173">
        <f t="shared" si="20"/>
        <v>0</v>
      </c>
      <c r="U48" s="173">
        <f t="shared" si="20"/>
        <v>0</v>
      </c>
      <c r="V48" s="173">
        <f t="shared" si="20"/>
        <v>0</v>
      </c>
      <c r="W48" s="173">
        <f t="shared" si="20"/>
        <v>0</v>
      </c>
      <c r="X48" s="173">
        <f t="shared" si="20"/>
        <v>0</v>
      </c>
      <c r="Y48" s="173">
        <f t="shared" si="20"/>
        <v>0</v>
      </c>
      <c r="Z48" s="173">
        <f t="shared" si="20"/>
        <v>0</v>
      </c>
      <c r="AA48" s="173">
        <f t="shared" si="20"/>
        <v>0</v>
      </c>
      <c r="AB48" s="173">
        <f t="shared" si="20"/>
        <v>0</v>
      </c>
      <c r="AC48" s="173">
        <f t="shared" si="20"/>
        <v>0</v>
      </c>
      <c r="AD48" s="173">
        <f t="shared" si="20"/>
        <v>0</v>
      </c>
      <c r="AE48" s="173">
        <f t="shared" si="20"/>
        <v>0</v>
      </c>
      <c r="AF48" s="173">
        <f t="shared" si="20"/>
        <v>0</v>
      </c>
      <c r="AG48" s="173">
        <f t="shared" si="20"/>
        <v>0</v>
      </c>
      <c r="AH48" s="173">
        <f t="shared" si="20"/>
        <v>0</v>
      </c>
      <c r="AI48" s="173">
        <f t="shared" si="20"/>
        <v>0</v>
      </c>
      <c r="AJ48" s="173">
        <f t="shared" si="20"/>
        <v>0</v>
      </c>
      <c r="AK48" s="173">
        <f t="shared" si="20"/>
        <v>0</v>
      </c>
      <c r="AL48" s="173">
        <f t="shared" si="20"/>
        <v>0</v>
      </c>
      <c r="AM48" s="173">
        <f t="shared" si="20"/>
        <v>0</v>
      </c>
      <c r="AN48" s="173">
        <f t="shared" si="20"/>
        <v>0</v>
      </c>
      <c r="AO48" s="173">
        <f t="shared" si="20"/>
        <v>0</v>
      </c>
      <c r="AP48" s="173">
        <f t="shared" si="20"/>
        <v>0</v>
      </c>
      <c r="AQ48" s="173">
        <f t="shared" si="20"/>
        <v>0</v>
      </c>
      <c r="AR48" s="173">
        <f t="shared" si="20"/>
        <v>0</v>
      </c>
      <c r="AS48" s="173">
        <f t="shared" si="20"/>
        <v>0</v>
      </c>
      <c r="AT48" s="173">
        <f t="shared" si="20"/>
        <v>0</v>
      </c>
      <c r="AU48" s="173">
        <f t="shared" si="20"/>
        <v>0</v>
      </c>
      <c r="AV48" s="173">
        <f t="shared" si="20"/>
        <v>1</v>
      </c>
      <c r="AW48" s="173">
        <f t="shared" si="20"/>
        <v>0</v>
      </c>
      <c r="AX48" s="173">
        <f t="shared" si="20"/>
        <v>0</v>
      </c>
      <c r="AY48" s="173">
        <f t="shared" si="20"/>
        <v>0</v>
      </c>
      <c r="AZ48" s="173">
        <f t="shared" si="20"/>
        <v>0</v>
      </c>
      <c r="BA48" s="173">
        <f t="shared" si="20"/>
        <v>0</v>
      </c>
      <c r="BB48" s="173">
        <f t="shared" si="20"/>
        <v>0</v>
      </c>
      <c r="BC48" s="173">
        <f t="shared" si="20"/>
        <v>0</v>
      </c>
      <c r="BD48" s="172"/>
      <c r="BE48" s="173">
        <f t="shared" si="11"/>
        <v>3</v>
      </c>
      <c r="BF48" s="24"/>
    </row>
    <row r="49" spans="1:71" ht="14.1" customHeight="1" x14ac:dyDescent="0.2">
      <c r="A49" s="27"/>
      <c r="B49" s="35" t="s">
        <v>69</v>
      </c>
      <c r="C49" s="173">
        <f>C80</f>
        <v>0</v>
      </c>
      <c r="D49" s="173">
        <f t="shared" ref="D49:BC49" si="21">D80</f>
        <v>0</v>
      </c>
      <c r="E49" s="173">
        <f t="shared" si="21"/>
        <v>0</v>
      </c>
      <c r="F49" s="173">
        <f t="shared" si="21"/>
        <v>0</v>
      </c>
      <c r="G49" s="173">
        <f t="shared" si="21"/>
        <v>0</v>
      </c>
      <c r="H49" s="173">
        <f t="shared" si="21"/>
        <v>0</v>
      </c>
      <c r="I49" s="173">
        <f t="shared" si="21"/>
        <v>0</v>
      </c>
      <c r="J49" s="173">
        <f t="shared" si="21"/>
        <v>0</v>
      </c>
      <c r="K49" s="173">
        <f t="shared" si="21"/>
        <v>0</v>
      </c>
      <c r="L49" s="173">
        <f t="shared" si="21"/>
        <v>0</v>
      </c>
      <c r="M49" s="173">
        <f t="shared" si="21"/>
        <v>0</v>
      </c>
      <c r="N49" s="173">
        <f t="shared" si="21"/>
        <v>0</v>
      </c>
      <c r="O49" s="173">
        <f t="shared" si="21"/>
        <v>0</v>
      </c>
      <c r="P49" s="173">
        <f t="shared" si="21"/>
        <v>1</v>
      </c>
      <c r="Q49" s="173">
        <f t="shared" si="21"/>
        <v>4</v>
      </c>
      <c r="R49" s="173">
        <f t="shared" si="21"/>
        <v>1</v>
      </c>
      <c r="S49" s="173">
        <f t="shared" si="21"/>
        <v>0</v>
      </c>
      <c r="T49" s="173">
        <f t="shared" si="21"/>
        <v>1</v>
      </c>
      <c r="U49" s="173">
        <f t="shared" si="21"/>
        <v>0</v>
      </c>
      <c r="V49" s="173">
        <f t="shared" si="21"/>
        <v>0</v>
      </c>
      <c r="W49" s="173">
        <f t="shared" si="21"/>
        <v>0</v>
      </c>
      <c r="X49" s="173">
        <f t="shared" si="21"/>
        <v>0</v>
      </c>
      <c r="Y49" s="173">
        <f t="shared" si="21"/>
        <v>0</v>
      </c>
      <c r="Z49" s="173">
        <f t="shared" si="21"/>
        <v>0</v>
      </c>
      <c r="AA49" s="173">
        <f t="shared" si="21"/>
        <v>0</v>
      </c>
      <c r="AB49" s="173">
        <f t="shared" si="21"/>
        <v>0</v>
      </c>
      <c r="AC49" s="173">
        <f t="shared" si="21"/>
        <v>0</v>
      </c>
      <c r="AD49" s="173">
        <f t="shared" si="21"/>
        <v>0</v>
      </c>
      <c r="AE49" s="173">
        <f t="shared" si="21"/>
        <v>0</v>
      </c>
      <c r="AF49" s="173">
        <f t="shared" si="21"/>
        <v>0</v>
      </c>
      <c r="AG49" s="173">
        <f t="shared" si="21"/>
        <v>0</v>
      </c>
      <c r="AH49" s="173">
        <f t="shared" si="21"/>
        <v>0</v>
      </c>
      <c r="AI49" s="173">
        <f t="shared" si="21"/>
        <v>0</v>
      </c>
      <c r="AJ49" s="173">
        <f t="shared" si="21"/>
        <v>0</v>
      </c>
      <c r="AK49" s="173">
        <f t="shared" si="21"/>
        <v>0</v>
      </c>
      <c r="AL49" s="173">
        <f t="shared" si="21"/>
        <v>0</v>
      </c>
      <c r="AM49" s="173">
        <f t="shared" si="21"/>
        <v>0</v>
      </c>
      <c r="AN49" s="173">
        <f t="shared" si="21"/>
        <v>0</v>
      </c>
      <c r="AO49" s="173">
        <f t="shared" si="21"/>
        <v>0</v>
      </c>
      <c r="AP49" s="173">
        <f t="shared" si="21"/>
        <v>0</v>
      </c>
      <c r="AQ49" s="173">
        <f t="shared" si="21"/>
        <v>0</v>
      </c>
      <c r="AR49" s="173">
        <f t="shared" si="21"/>
        <v>0</v>
      </c>
      <c r="AS49" s="173">
        <f t="shared" si="21"/>
        <v>0</v>
      </c>
      <c r="AT49" s="173">
        <f t="shared" si="21"/>
        <v>0</v>
      </c>
      <c r="AU49" s="173">
        <f t="shared" si="21"/>
        <v>0</v>
      </c>
      <c r="AV49" s="173">
        <f t="shared" si="21"/>
        <v>1</v>
      </c>
      <c r="AW49" s="173">
        <f t="shared" si="21"/>
        <v>0</v>
      </c>
      <c r="AX49" s="173">
        <f t="shared" si="21"/>
        <v>0</v>
      </c>
      <c r="AY49" s="173">
        <f t="shared" si="21"/>
        <v>0</v>
      </c>
      <c r="AZ49" s="173">
        <f t="shared" si="21"/>
        <v>0</v>
      </c>
      <c r="BA49" s="173">
        <f t="shared" si="21"/>
        <v>0</v>
      </c>
      <c r="BB49" s="173">
        <f t="shared" si="21"/>
        <v>0</v>
      </c>
      <c r="BC49" s="173">
        <f t="shared" si="21"/>
        <v>0</v>
      </c>
      <c r="BD49" s="172"/>
      <c r="BE49" s="173">
        <f t="shared" si="11"/>
        <v>8</v>
      </c>
      <c r="BF49" s="24"/>
    </row>
    <row r="50" spans="1:71" ht="14.1" customHeight="1" x14ac:dyDescent="0.2">
      <c r="A50" s="36"/>
      <c r="B50" s="35" t="s">
        <v>18</v>
      </c>
      <c r="C50" s="173">
        <f>C56+C61+C77</f>
        <v>0</v>
      </c>
      <c r="D50" s="173">
        <f t="shared" ref="D50:BC50" si="22">D56+D61+D77</f>
        <v>0</v>
      </c>
      <c r="E50" s="173">
        <f t="shared" si="22"/>
        <v>0</v>
      </c>
      <c r="F50" s="173">
        <f t="shared" si="22"/>
        <v>0</v>
      </c>
      <c r="G50" s="173">
        <f t="shared" si="22"/>
        <v>0</v>
      </c>
      <c r="H50" s="173">
        <f t="shared" si="22"/>
        <v>0</v>
      </c>
      <c r="I50" s="173">
        <f t="shared" si="22"/>
        <v>0</v>
      </c>
      <c r="J50" s="173">
        <f t="shared" si="22"/>
        <v>0</v>
      </c>
      <c r="K50" s="173">
        <f t="shared" si="22"/>
        <v>0</v>
      </c>
      <c r="L50" s="173">
        <f t="shared" si="22"/>
        <v>0</v>
      </c>
      <c r="M50" s="173">
        <f t="shared" si="22"/>
        <v>0</v>
      </c>
      <c r="N50" s="173">
        <f t="shared" si="22"/>
        <v>0</v>
      </c>
      <c r="O50" s="173">
        <f t="shared" si="22"/>
        <v>3</v>
      </c>
      <c r="P50" s="173">
        <f t="shared" si="22"/>
        <v>14</v>
      </c>
      <c r="Q50" s="173">
        <f t="shared" si="22"/>
        <v>37</v>
      </c>
      <c r="R50" s="173">
        <f t="shared" si="22"/>
        <v>51</v>
      </c>
      <c r="S50" s="173">
        <f t="shared" si="22"/>
        <v>59</v>
      </c>
      <c r="T50" s="173">
        <f t="shared" si="22"/>
        <v>34</v>
      </c>
      <c r="U50" s="173">
        <f t="shared" si="22"/>
        <v>33</v>
      </c>
      <c r="V50" s="173">
        <f t="shared" si="22"/>
        <v>25</v>
      </c>
      <c r="W50" s="173">
        <f t="shared" si="22"/>
        <v>19</v>
      </c>
      <c r="X50" s="173">
        <f t="shared" si="22"/>
        <v>13</v>
      </c>
      <c r="Y50" s="173">
        <f t="shared" si="22"/>
        <v>9</v>
      </c>
      <c r="Z50" s="173">
        <f t="shared" si="22"/>
        <v>9</v>
      </c>
      <c r="AA50" s="173">
        <f t="shared" si="22"/>
        <v>2</v>
      </c>
      <c r="AB50" s="173">
        <f t="shared" si="22"/>
        <v>2</v>
      </c>
      <c r="AC50" s="173">
        <f t="shared" si="22"/>
        <v>3</v>
      </c>
      <c r="AD50" s="173">
        <f t="shared" si="22"/>
        <v>2</v>
      </c>
      <c r="AE50" s="173">
        <f t="shared" si="22"/>
        <v>0</v>
      </c>
      <c r="AF50" s="173">
        <f t="shared" si="22"/>
        <v>0</v>
      </c>
      <c r="AG50" s="173">
        <f t="shared" si="22"/>
        <v>0</v>
      </c>
      <c r="AH50" s="173">
        <f t="shared" si="22"/>
        <v>1</v>
      </c>
      <c r="AI50" s="173">
        <f t="shared" si="22"/>
        <v>0</v>
      </c>
      <c r="AJ50" s="173">
        <f t="shared" si="22"/>
        <v>0</v>
      </c>
      <c r="AK50" s="173">
        <f t="shared" si="22"/>
        <v>0</v>
      </c>
      <c r="AL50" s="173">
        <f t="shared" si="22"/>
        <v>1</v>
      </c>
      <c r="AM50" s="173">
        <f t="shared" si="22"/>
        <v>0</v>
      </c>
      <c r="AN50" s="173">
        <f t="shared" si="22"/>
        <v>0</v>
      </c>
      <c r="AO50" s="173">
        <f t="shared" si="22"/>
        <v>1</v>
      </c>
      <c r="AP50" s="173">
        <f t="shared" si="22"/>
        <v>0</v>
      </c>
      <c r="AQ50" s="173">
        <f t="shared" si="22"/>
        <v>0</v>
      </c>
      <c r="AR50" s="173">
        <f t="shared" si="22"/>
        <v>2</v>
      </c>
      <c r="AS50" s="173">
        <f t="shared" si="22"/>
        <v>3</v>
      </c>
      <c r="AT50" s="173">
        <f t="shared" si="22"/>
        <v>8</v>
      </c>
      <c r="AU50" s="173">
        <f t="shared" si="22"/>
        <v>12</v>
      </c>
      <c r="AV50" s="173">
        <f t="shared" si="22"/>
        <v>13</v>
      </c>
      <c r="AW50" s="173">
        <f t="shared" si="22"/>
        <v>10</v>
      </c>
      <c r="AX50" s="173">
        <f t="shared" si="22"/>
        <v>19</v>
      </c>
      <c r="AY50" s="173">
        <f t="shared" si="22"/>
        <v>18</v>
      </c>
      <c r="AZ50" s="173">
        <f t="shared" si="22"/>
        <v>10</v>
      </c>
      <c r="BA50" s="173">
        <f t="shared" si="22"/>
        <v>11</v>
      </c>
      <c r="BB50" s="173">
        <f t="shared" si="22"/>
        <v>13</v>
      </c>
      <c r="BC50" s="173">
        <f t="shared" si="22"/>
        <v>16</v>
      </c>
      <c r="BD50" s="172"/>
      <c r="BE50" s="173">
        <f t="shared" si="11"/>
        <v>453</v>
      </c>
      <c r="BF50" s="24"/>
    </row>
    <row r="51" spans="1:71" ht="14.1" customHeight="1" x14ac:dyDescent="0.2">
      <c r="A51" s="36"/>
      <c r="B51" s="35" t="s">
        <v>20</v>
      </c>
      <c r="C51" s="173">
        <f>C73</f>
        <v>0</v>
      </c>
      <c r="D51" s="173">
        <f t="shared" ref="D51:BC51" si="23">D73</f>
        <v>0</v>
      </c>
      <c r="E51" s="173">
        <f t="shared" si="23"/>
        <v>0</v>
      </c>
      <c r="F51" s="173">
        <f t="shared" si="23"/>
        <v>0</v>
      </c>
      <c r="G51" s="173">
        <f t="shared" si="23"/>
        <v>0</v>
      </c>
      <c r="H51" s="173">
        <f t="shared" si="23"/>
        <v>0</v>
      </c>
      <c r="I51" s="173">
        <f t="shared" si="23"/>
        <v>0</v>
      </c>
      <c r="J51" s="173">
        <f t="shared" si="23"/>
        <v>0</v>
      </c>
      <c r="K51" s="173">
        <f t="shared" si="23"/>
        <v>0</v>
      </c>
      <c r="L51" s="173">
        <f t="shared" si="23"/>
        <v>0</v>
      </c>
      <c r="M51" s="173">
        <f t="shared" si="23"/>
        <v>0</v>
      </c>
      <c r="N51" s="173">
        <f t="shared" si="23"/>
        <v>0</v>
      </c>
      <c r="O51" s="173">
        <f t="shared" si="23"/>
        <v>0</v>
      </c>
      <c r="P51" s="173">
        <f t="shared" si="23"/>
        <v>0</v>
      </c>
      <c r="Q51" s="173">
        <f t="shared" si="23"/>
        <v>0</v>
      </c>
      <c r="R51" s="173">
        <f t="shared" si="23"/>
        <v>0</v>
      </c>
      <c r="S51" s="173">
        <f t="shared" si="23"/>
        <v>0</v>
      </c>
      <c r="T51" s="173">
        <f t="shared" si="23"/>
        <v>0</v>
      </c>
      <c r="U51" s="173">
        <f t="shared" si="23"/>
        <v>0</v>
      </c>
      <c r="V51" s="173">
        <f t="shared" si="23"/>
        <v>0</v>
      </c>
      <c r="W51" s="173">
        <f t="shared" si="23"/>
        <v>0</v>
      </c>
      <c r="X51" s="173">
        <f t="shared" si="23"/>
        <v>0</v>
      </c>
      <c r="Y51" s="173">
        <f t="shared" si="23"/>
        <v>0</v>
      </c>
      <c r="Z51" s="173">
        <f t="shared" si="23"/>
        <v>0</v>
      </c>
      <c r="AA51" s="173">
        <f t="shared" si="23"/>
        <v>0</v>
      </c>
      <c r="AB51" s="173">
        <f t="shared" si="23"/>
        <v>0</v>
      </c>
      <c r="AC51" s="173">
        <f t="shared" si="23"/>
        <v>0</v>
      </c>
      <c r="AD51" s="173">
        <f t="shared" si="23"/>
        <v>0</v>
      </c>
      <c r="AE51" s="173">
        <f t="shared" si="23"/>
        <v>0</v>
      </c>
      <c r="AF51" s="173">
        <f t="shared" si="23"/>
        <v>0</v>
      </c>
      <c r="AG51" s="173">
        <f t="shared" si="23"/>
        <v>0</v>
      </c>
      <c r="AH51" s="173">
        <f t="shared" si="23"/>
        <v>0</v>
      </c>
      <c r="AI51" s="173">
        <f t="shared" si="23"/>
        <v>0</v>
      </c>
      <c r="AJ51" s="173">
        <f t="shared" si="23"/>
        <v>0</v>
      </c>
      <c r="AK51" s="173">
        <f t="shared" si="23"/>
        <v>0</v>
      </c>
      <c r="AL51" s="173">
        <f t="shared" si="23"/>
        <v>0</v>
      </c>
      <c r="AM51" s="173">
        <f t="shared" si="23"/>
        <v>0</v>
      </c>
      <c r="AN51" s="173">
        <f t="shared" si="23"/>
        <v>0</v>
      </c>
      <c r="AO51" s="173">
        <f t="shared" si="23"/>
        <v>0</v>
      </c>
      <c r="AP51" s="173">
        <f t="shared" si="23"/>
        <v>0</v>
      </c>
      <c r="AQ51" s="173">
        <f t="shared" si="23"/>
        <v>0</v>
      </c>
      <c r="AR51" s="173">
        <f t="shared" si="23"/>
        <v>1</v>
      </c>
      <c r="AS51" s="173">
        <f t="shared" si="23"/>
        <v>0</v>
      </c>
      <c r="AT51" s="173">
        <f t="shared" si="23"/>
        <v>0</v>
      </c>
      <c r="AU51" s="173">
        <f t="shared" si="23"/>
        <v>0</v>
      </c>
      <c r="AV51" s="173">
        <f t="shared" si="23"/>
        <v>0</v>
      </c>
      <c r="AW51" s="173">
        <f t="shared" si="23"/>
        <v>0</v>
      </c>
      <c r="AX51" s="173">
        <f t="shared" si="23"/>
        <v>0</v>
      </c>
      <c r="AY51" s="173">
        <f t="shared" si="23"/>
        <v>0</v>
      </c>
      <c r="AZ51" s="173">
        <f t="shared" si="23"/>
        <v>0</v>
      </c>
      <c r="BA51" s="173">
        <f t="shared" si="23"/>
        <v>0</v>
      </c>
      <c r="BB51" s="173">
        <f t="shared" si="23"/>
        <v>0</v>
      </c>
      <c r="BC51" s="173">
        <f t="shared" si="23"/>
        <v>0</v>
      </c>
      <c r="BD51" s="174"/>
      <c r="BE51" s="173">
        <f t="shared" si="11"/>
        <v>1</v>
      </c>
      <c r="BF51" s="24"/>
    </row>
    <row r="52" spans="1:71" ht="14.1" customHeight="1" x14ac:dyDescent="0.2">
      <c r="A52" s="36"/>
      <c r="B52" s="35"/>
      <c r="C52" s="173"/>
      <c r="D52" s="173"/>
      <c r="E52" s="173"/>
      <c r="F52" s="173"/>
      <c r="G52" s="173"/>
      <c r="H52" s="173"/>
      <c r="I52" s="17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4"/>
      <c r="BE52" s="173"/>
      <c r="BF52" s="24"/>
    </row>
    <row r="53" spans="1:71" ht="32.25" customHeight="1" x14ac:dyDescent="0.2">
      <c r="A53" s="296" t="s">
        <v>70</v>
      </c>
      <c r="B53" s="296"/>
      <c r="C53" s="168" t="s">
        <v>175</v>
      </c>
      <c r="D53" s="169" t="s">
        <v>176</v>
      </c>
      <c r="E53" s="169" t="s">
        <v>177</v>
      </c>
      <c r="F53" s="169" t="s">
        <v>178</v>
      </c>
      <c r="G53" s="169" t="s">
        <v>179</v>
      </c>
      <c r="H53" s="169" t="s">
        <v>180</v>
      </c>
      <c r="I53" s="169" t="s">
        <v>181</v>
      </c>
      <c r="J53" s="169" t="s">
        <v>182</v>
      </c>
      <c r="K53" s="169" t="s">
        <v>183</v>
      </c>
      <c r="L53" s="169" t="s">
        <v>184</v>
      </c>
      <c r="M53" s="169" t="s">
        <v>185</v>
      </c>
      <c r="N53" s="169" t="s">
        <v>186</v>
      </c>
      <c r="O53" s="169" t="s">
        <v>187</v>
      </c>
      <c r="P53" s="169" t="s">
        <v>188</v>
      </c>
      <c r="Q53" s="169" t="s">
        <v>189</v>
      </c>
      <c r="R53" s="169" t="s">
        <v>190</v>
      </c>
      <c r="S53" s="169" t="s">
        <v>191</v>
      </c>
      <c r="T53" s="169" t="s">
        <v>192</v>
      </c>
      <c r="U53" s="169" t="s">
        <v>193</v>
      </c>
      <c r="V53" s="169" t="s">
        <v>194</v>
      </c>
      <c r="W53" s="169" t="s">
        <v>195</v>
      </c>
      <c r="X53" s="169" t="s">
        <v>196</v>
      </c>
      <c r="Y53" s="169" t="s">
        <v>197</v>
      </c>
      <c r="Z53" s="169" t="s">
        <v>198</v>
      </c>
      <c r="AA53" s="169" t="s">
        <v>199</v>
      </c>
      <c r="AB53" s="169" t="s">
        <v>200</v>
      </c>
      <c r="AC53" s="169" t="s">
        <v>201</v>
      </c>
      <c r="AD53" s="169" t="s">
        <v>202</v>
      </c>
      <c r="AE53" s="169" t="s">
        <v>203</v>
      </c>
      <c r="AF53" s="169" t="s">
        <v>204</v>
      </c>
      <c r="AG53" s="169" t="s">
        <v>205</v>
      </c>
      <c r="AH53" s="169" t="s">
        <v>206</v>
      </c>
      <c r="AI53" s="169" t="s">
        <v>207</v>
      </c>
      <c r="AJ53" s="169" t="s">
        <v>208</v>
      </c>
      <c r="AK53" s="169" t="s">
        <v>209</v>
      </c>
      <c r="AL53" s="169" t="s">
        <v>210</v>
      </c>
      <c r="AM53" s="169" t="s">
        <v>211</v>
      </c>
      <c r="AN53" s="169" t="s">
        <v>212</v>
      </c>
      <c r="AO53" s="169" t="s">
        <v>213</v>
      </c>
      <c r="AP53" s="169" t="s">
        <v>214</v>
      </c>
      <c r="AQ53" s="169" t="s">
        <v>215</v>
      </c>
      <c r="AR53" s="169" t="s">
        <v>216</v>
      </c>
      <c r="AS53" s="169" t="s">
        <v>217</v>
      </c>
      <c r="AT53" s="169" t="s">
        <v>218</v>
      </c>
      <c r="AU53" s="169" t="s">
        <v>219</v>
      </c>
      <c r="AV53" s="169" t="s">
        <v>220</v>
      </c>
      <c r="AW53" s="169" t="s">
        <v>221</v>
      </c>
      <c r="AX53" s="169" t="s">
        <v>222</v>
      </c>
      <c r="AY53" s="169" t="s">
        <v>223</v>
      </c>
      <c r="AZ53" s="169" t="s">
        <v>224</v>
      </c>
      <c r="BA53" s="169" t="s">
        <v>225</v>
      </c>
      <c r="BB53" s="169" t="s">
        <v>226</v>
      </c>
      <c r="BC53" s="169" t="s">
        <v>227</v>
      </c>
      <c r="BD53" s="174"/>
      <c r="BE53" s="173"/>
      <c r="BF53" s="24"/>
    </row>
    <row r="54" spans="1:71" ht="14.1" customHeight="1" x14ac:dyDescent="0.2">
      <c r="A54" s="36"/>
      <c r="B54" s="37" t="s">
        <v>21</v>
      </c>
      <c r="C54" s="175">
        <v>0</v>
      </c>
      <c r="D54" s="175">
        <v>0</v>
      </c>
      <c r="E54" s="173">
        <v>0</v>
      </c>
      <c r="F54" s="173">
        <v>0</v>
      </c>
      <c r="G54" s="173">
        <v>0</v>
      </c>
      <c r="H54" s="173">
        <v>0</v>
      </c>
      <c r="I54" s="173">
        <v>0</v>
      </c>
      <c r="J54" s="173">
        <v>0</v>
      </c>
      <c r="K54" s="173">
        <v>0</v>
      </c>
      <c r="L54" s="173">
        <v>0</v>
      </c>
      <c r="M54" s="173">
        <v>0</v>
      </c>
      <c r="N54" s="176">
        <v>1</v>
      </c>
      <c r="O54" s="176">
        <v>0</v>
      </c>
      <c r="P54" s="176">
        <v>2</v>
      </c>
      <c r="Q54" s="176">
        <v>12</v>
      </c>
      <c r="R54" s="176">
        <v>18</v>
      </c>
      <c r="S54" s="176">
        <v>15</v>
      </c>
      <c r="T54" s="176">
        <v>15</v>
      </c>
      <c r="U54" s="176">
        <v>15</v>
      </c>
      <c r="V54" s="176">
        <v>16</v>
      </c>
      <c r="W54" s="176">
        <v>13</v>
      </c>
      <c r="X54" s="176">
        <v>3</v>
      </c>
      <c r="Y54" s="176">
        <v>5</v>
      </c>
      <c r="Z54" s="176">
        <v>5</v>
      </c>
      <c r="AA54" s="176">
        <v>1</v>
      </c>
      <c r="AB54" s="176">
        <v>1</v>
      </c>
      <c r="AC54" s="176">
        <v>0</v>
      </c>
      <c r="AD54" s="176">
        <v>0</v>
      </c>
      <c r="AE54" s="176">
        <v>1</v>
      </c>
      <c r="AF54" s="176">
        <v>0</v>
      </c>
      <c r="AG54" s="176">
        <v>0</v>
      </c>
      <c r="AH54" s="176">
        <v>0</v>
      </c>
      <c r="AI54" s="176">
        <v>0</v>
      </c>
      <c r="AJ54" s="176">
        <v>0</v>
      </c>
      <c r="AK54" s="176">
        <v>0</v>
      </c>
      <c r="AL54" s="176">
        <v>0</v>
      </c>
      <c r="AM54" s="176">
        <v>1</v>
      </c>
      <c r="AN54" s="176">
        <v>1</v>
      </c>
      <c r="AO54" s="176">
        <v>0</v>
      </c>
      <c r="AP54" s="176">
        <v>0</v>
      </c>
      <c r="AQ54" s="176">
        <v>0</v>
      </c>
      <c r="AR54" s="176">
        <v>1</v>
      </c>
      <c r="AS54" s="176">
        <v>3</v>
      </c>
      <c r="AT54" s="176">
        <v>4</v>
      </c>
      <c r="AU54" s="176">
        <v>1</v>
      </c>
      <c r="AV54" s="176">
        <v>3</v>
      </c>
      <c r="AW54" s="176">
        <v>5</v>
      </c>
      <c r="AX54" s="176">
        <v>7</v>
      </c>
      <c r="AY54" s="176">
        <v>9</v>
      </c>
      <c r="AZ54" s="176">
        <v>7</v>
      </c>
      <c r="BA54" s="176">
        <v>12</v>
      </c>
      <c r="BB54" s="176">
        <v>6</v>
      </c>
      <c r="BC54" s="176">
        <v>8</v>
      </c>
      <c r="BD54" s="174"/>
      <c r="BE54" s="173">
        <f t="shared" si="11"/>
        <v>191</v>
      </c>
      <c r="BF54" s="24"/>
    </row>
    <row r="55" spans="1:71" ht="14.1" customHeight="1" x14ac:dyDescent="0.2">
      <c r="A55" s="36"/>
      <c r="B55" s="37" t="s">
        <v>22</v>
      </c>
      <c r="C55" s="173">
        <v>0</v>
      </c>
      <c r="D55" s="173">
        <v>0</v>
      </c>
      <c r="E55" s="173">
        <v>0</v>
      </c>
      <c r="F55" s="173">
        <v>0</v>
      </c>
      <c r="G55" s="173">
        <v>0</v>
      </c>
      <c r="H55" s="173">
        <v>0</v>
      </c>
      <c r="I55" s="173">
        <v>0</v>
      </c>
      <c r="J55" s="173">
        <v>0</v>
      </c>
      <c r="K55" s="173">
        <v>0</v>
      </c>
      <c r="L55" s="173">
        <v>0</v>
      </c>
      <c r="M55" s="173">
        <v>0</v>
      </c>
      <c r="N55" s="173">
        <v>1</v>
      </c>
      <c r="O55" s="173">
        <v>1</v>
      </c>
      <c r="P55" s="173">
        <v>4</v>
      </c>
      <c r="Q55" s="173">
        <v>21</v>
      </c>
      <c r="R55" s="173">
        <v>25</v>
      </c>
      <c r="S55" s="173">
        <v>23</v>
      </c>
      <c r="T55" s="173">
        <v>13</v>
      </c>
      <c r="U55" s="173">
        <v>11</v>
      </c>
      <c r="V55" s="173">
        <v>8</v>
      </c>
      <c r="W55" s="173">
        <v>3</v>
      </c>
      <c r="X55" s="173">
        <v>1</v>
      </c>
      <c r="Y55" s="173">
        <v>0</v>
      </c>
      <c r="Z55" s="173">
        <v>0</v>
      </c>
      <c r="AA55" s="173">
        <v>3</v>
      </c>
      <c r="AB55" s="173">
        <v>2</v>
      </c>
      <c r="AC55" s="173">
        <v>0</v>
      </c>
      <c r="AD55" s="173">
        <v>1</v>
      </c>
      <c r="AE55" s="173">
        <v>0</v>
      </c>
      <c r="AF55" s="173">
        <v>0</v>
      </c>
      <c r="AG55" s="173">
        <v>0</v>
      </c>
      <c r="AH55" s="173">
        <v>0</v>
      </c>
      <c r="AI55" s="173">
        <v>0</v>
      </c>
      <c r="AJ55" s="173">
        <v>0</v>
      </c>
      <c r="AK55" s="173">
        <v>1</v>
      </c>
      <c r="AL55" s="173">
        <v>0</v>
      </c>
      <c r="AM55" s="173">
        <v>0</v>
      </c>
      <c r="AN55" s="173">
        <v>0</v>
      </c>
      <c r="AO55" s="173">
        <v>0</v>
      </c>
      <c r="AP55" s="173">
        <v>0</v>
      </c>
      <c r="AQ55" s="173">
        <v>0</v>
      </c>
      <c r="AR55" s="173">
        <v>0</v>
      </c>
      <c r="AS55" s="173">
        <v>1</v>
      </c>
      <c r="AT55" s="173">
        <v>1</v>
      </c>
      <c r="AU55" s="173">
        <v>2</v>
      </c>
      <c r="AV55" s="173">
        <v>1</v>
      </c>
      <c r="AW55" s="173">
        <v>2</v>
      </c>
      <c r="AX55" s="173">
        <v>0</v>
      </c>
      <c r="AY55" s="173">
        <v>1</v>
      </c>
      <c r="AZ55" s="173">
        <v>11</v>
      </c>
      <c r="BA55" s="173">
        <v>8</v>
      </c>
      <c r="BB55" s="173">
        <v>9</v>
      </c>
      <c r="BC55" s="173">
        <v>7</v>
      </c>
      <c r="BD55" s="173"/>
      <c r="BE55" s="173">
        <f t="shared" si="11"/>
        <v>161</v>
      </c>
      <c r="BF55" s="24"/>
    </row>
    <row r="56" spans="1:71" ht="14.1" customHeight="1" x14ac:dyDescent="0.2">
      <c r="A56" s="36"/>
      <c r="B56" s="37" t="s">
        <v>23</v>
      </c>
      <c r="C56" s="173">
        <v>0</v>
      </c>
      <c r="D56" s="173">
        <v>0</v>
      </c>
      <c r="E56" s="173">
        <v>0</v>
      </c>
      <c r="F56" s="173">
        <v>0</v>
      </c>
      <c r="G56" s="173">
        <v>0</v>
      </c>
      <c r="H56" s="173">
        <v>0</v>
      </c>
      <c r="I56" s="173">
        <v>0</v>
      </c>
      <c r="J56" s="173">
        <v>0</v>
      </c>
      <c r="K56" s="173">
        <v>0</v>
      </c>
      <c r="L56" s="173">
        <v>0</v>
      </c>
      <c r="M56" s="173">
        <v>0</v>
      </c>
      <c r="N56" s="173">
        <v>0</v>
      </c>
      <c r="O56" s="173">
        <v>1</v>
      </c>
      <c r="P56" s="173">
        <v>2</v>
      </c>
      <c r="Q56" s="173">
        <v>7</v>
      </c>
      <c r="R56" s="173">
        <v>12</v>
      </c>
      <c r="S56" s="173">
        <v>19</v>
      </c>
      <c r="T56" s="173">
        <v>7</v>
      </c>
      <c r="U56" s="173">
        <v>5</v>
      </c>
      <c r="V56" s="173">
        <v>5</v>
      </c>
      <c r="W56" s="173">
        <v>3</v>
      </c>
      <c r="X56" s="173">
        <v>4</v>
      </c>
      <c r="Y56" s="173">
        <v>6</v>
      </c>
      <c r="Z56" s="173">
        <v>3</v>
      </c>
      <c r="AA56" s="173">
        <v>1</v>
      </c>
      <c r="AB56" s="173">
        <v>0</v>
      </c>
      <c r="AC56" s="173">
        <v>1</v>
      </c>
      <c r="AD56" s="173">
        <v>0</v>
      </c>
      <c r="AE56" s="173">
        <v>0</v>
      </c>
      <c r="AF56" s="173">
        <v>0</v>
      </c>
      <c r="AG56" s="173">
        <v>0</v>
      </c>
      <c r="AH56" s="173">
        <v>0</v>
      </c>
      <c r="AI56" s="173">
        <v>0</v>
      </c>
      <c r="AJ56" s="173">
        <v>0</v>
      </c>
      <c r="AK56" s="173">
        <v>0</v>
      </c>
      <c r="AL56" s="173">
        <v>0</v>
      </c>
      <c r="AM56" s="173">
        <v>0</v>
      </c>
      <c r="AN56" s="173">
        <v>0</v>
      </c>
      <c r="AO56" s="173">
        <v>1</v>
      </c>
      <c r="AP56" s="173">
        <v>0</v>
      </c>
      <c r="AQ56" s="173">
        <v>0</v>
      </c>
      <c r="AR56" s="173">
        <v>0</v>
      </c>
      <c r="AS56" s="173">
        <v>2</v>
      </c>
      <c r="AT56" s="173">
        <v>0</v>
      </c>
      <c r="AU56" s="173">
        <v>2</v>
      </c>
      <c r="AV56" s="173">
        <v>3</v>
      </c>
      <c r="AW56" s="173">
        <v>3</v>
      </c>
      <c r="AX56" s="173">
        <v>3</v>
      </c>
      <c r="AY56" s="173">
        <v>1</v>
      </c>
      <c r="AZ56" s="173">
        <v>3</v>
      </c>
      <c r="BA56" s="173">
        <v>1</v>
      </c>
      <c r="BB56" s="173">
        <v>2</v>
      </c>
      <c r="BC56" s="173">
        <v>2</v>
      </c>
      <c r="BD56" s="173"/>
      <c r="BE56" s="173">
        <f t="shared" si="11"/>
        <v>99</v>
      </c>
      <c r="BF56" s="24"/>
      <c r="BG56" s="236"/>
      <c r="BH56" s="236"/>
      <c r="BI56" s="236"/>
      <c r="BJ56" s="236"/>
      <c r="BK56" s="236"/>
      <c r="BL56" s="236"/>
      <c r="BN56" s="39"/>
      <c r="BO56" s="39"/>
      <c r="BP56" s="39"/>
      <c r="BQ56" s="39"/>
      <c r="BR56" s="39"/>
      <c r="BS56" s="39"/>
    </row>
    <row r="57" spans="1:71" ht="14.1" customHeight="1" x14ac:dyDescent="0.2">
      <c r="A57" s="36"/>
      <c r="B57" s="37" t="s">
        <v>49</v>
      </c>
      <c r="C57" s="173">
        <v>0</v>
      </c>
      <c r="D57" s="173">
        <v>0</v>
      </c>
      <c r="E57" s="173">
        <v>0</v>
      </c>
      <c r="F57" s="173">
        <v>0</v>
      </c>
      <c r="G57" s="173">
        <v>0</v>
      </c>
      <c r="H57" s="173">
        <v>0</v>
      </c>
      <c r="I57" s="173">
        <v>0</v>
      </c>
      <c r="J57" s="173">
        <v>0</v>
      </c>
      <c r="K57" s="173">
        <v>0</v>
      </c>
      <c r="L57" s="173">
        <v>0</v>
      </c>
      <c r="M57" s="173">
        <v>0</v>
      </c>
      <c r="N57" s="173">
        <v>0</v>
      </c>
      <c r="O57" s="173">
        <v>5</v>
      </c>
      <c r="P57" s="173">
        <v>4</v>
      </c>
      <c r="Q57" s="173">
        <v>7</v>
      </c>
      <c r="R57" s="173">
        <v>12</v>
      </c>
      <c r="S57" s="173">
        <v>14</v>
      </c>
      <c r="T57" s="173">
        <v>13</v>
      </c>
      <c r="U57" s="173">
        <v>3</v>
      </c>
      <c r="V57" s="173">
        <v>1</v>
      </c>
      <c r="W57" s="173">
        <v>2</v>
      </c>
      <c r="X57" s="173">
        <v>3</v>
      </c>
      <c r="Y57" s="173">
        <v>0</v>
      </c>
      <c r="Z57" s="173">
        <v>0</v>
      </c>
      <c r="AA57" s="173">
        <v>0</v>
      </c>
      <c r="AB57" s="173">
        <v>0</v>
      </c>
      <c r="AC57" s="173">
        <v>0</v>
      </c>
      <c r="AD57" s="173">
        <v>0</v>
      </c>
      <c r="AE57" s="173">
        <v>0</v>
      </c>
      <c r="AF57" s="173">
        <v>0</v>
      </c>
      <c r="AG57" s="173">
        <v>0</v>
      </c>
      <c r="AH57" s="173">
        <v>0</v>
      </c>
      <c r="AI57" s="173">
        <v>0</v>
      </c>
      <c r="AJ57" s="173">
        <v>0</v>
      </c>
      <c r="AK57" s="173">
        <v>0</v>
      </c>
      <c r="AL57" s="173">
        <v>0</v>
      </c>
      <c r="AM57" s="173">
        <v>0</v>
      </c>
      <c r="AN57" s="173">
        <v>1</v>
      </c>
      <c r="AO57" s="173">
        <v>1</v>
      </c>
      <c r="AP57" s="173">
        <v>1</v>
      </c>
      <c r="AQ57" s="173">
        <v>0</v>
      </c>
      <c r="AR57" s="173">
        <v>1</v>
      </c>
      <c r="AS57" s="173">
        <v>2</v>
      </c>
      <c r="AT57" s="173">
        <v>0</v>
      </c>
      <c r="AU57" s="173">
        <v>4</v>
      </c>
      <c r="AV57" s="173">
        <v>0</v>
      </c>
      <c r="AW57" s="173">
        <v>1</v>
      </c>
      <c r="AX57" s="173">
        <v>0</v>
      </c>
      <c r="AY57" s="173">
        <v>2</v>
      </c>
      <c r="AZ57" s="173">
        <v>2</v>
      </c>
      <c r="BA57" s="173">
        <v>2</v>
      </c>
      <c r="BB57" s="173">
        <v>3</v>
      </c>
      <c r="BC57" s="173">
        <v>2</v>
      </c>
      <c r="BD57" s="173"/>
      <c r="BE57" s="173">
        <f t="shared" si="11"/>
        <v>86</v>
      </c>
      <c r="BF57" s="24"/>
      <c r="BG57" s="236"/>
      <c r="BH57" s="236"/>
      <c r="BI57" s="236"/>
      <c r="BJ57" s="236"/>
      <c r="BK57" s="236"/>
      <c r="BL57" s="236"/>
      <c r="BN57" s="39"/>
      <c r="BO57" s="39"/>
      <c r="BP57" s="39"/>
      <c r="BQ57" s="39"/>
      <c r="BR57" s="39"/>
      <c r="BS57" s="39"/>
    </row>
    <row r="58" spans="1:71" ht="14.1" customHeight="1" x14ac:dyDescent="0.2">
      <c r="A58" s="36"/>
      <c r="B58" s="37" t="s">
        <v>24</v>
      </c>
      <c r="C58" s="173">
        <v>0</v>
      </c>
      <c r="D58" s="173">
        <v>0</v>
      </c>
      <c r="E58" s="173">
        <v>0</v>
      </c>
      <c r="F58" s="173">
        <v>0</v>
      </c>
      <c r="G58" s="173">
        <v>0</v>
      </c>
      <c r="H58" s="173">
        <v>0</v>
      </c>
      <c r="I58" s="173">
        <v>0</v>
      </c>
      <c r="J58" s="173">
        <v>0</v>
      </c>
      <c r="K58" s="173">
        <v>0</v>
      </c>
      <c r="L58" s="173">
        <v>0</v>
      </c>
      <c r="M58" s="173">
        <v>0</v>
      </c>
      <c r="N58" s="173">
        <v>1</v>
      </c>
      <c r="O58" s="173">
        <v>3</v>
      </c>
      <c r="P58" s="173">
        <v>17</v>
      </c>
      <c r="Q58" s="173">
        <v>61</v>
      </c>
      <c r="R58" s="173">
        <v>64</v>
      </c>
      <c r="S58" s="173">
        <v>72</v>
      </c>
      <c r="T58" s="173">
        <v>61</v>
      </c>
      <c r="U58" s="173">
        <v>43</v>
      </c>
      <c r="V58" s="173">
        <v>39</v>
      </c>
      <c r="W58" s="173">
        <v>26</v>
      </c>
      <c r="X58" s="173">
        <v>13</v>
      </c>
      <c r="Y58" s="173">
        <v>8</v>
      </c>
      <c r="Z58" s="173">
        <v>6</v>
      </c>
      <c r="AA58" s="173">
        <v>6</v>
      </c>
      <c r="AB58" s="173">
        <v>2</v>
      </c>
      <c r="AC58" s="173">
        <v>1</v>
      </c>
      <c r="AD58" s="173">
        <v>3</v>
      </c>
      <c r="AE58" s="173">
        <v>1</v>
      </c>
      <c r="AF58" s="173">
        <v>0</v>
      </c>
      <c r="AG58" s="173">
        <v>1</v>
      </c>
      <c r="AH58" s="173">
        <v>0</v>
      </c>
      <c r="AI58" s="173">
        <v>0</v>
      </c>
      <c r="AJ58" s="173">
        <v>1</v>
      </c>
      <c r="AK58" s="173">
        <v>0</v>
      </c>
      <c r="AL58" s="173">
        <v>0</v>
      </c>
      <c r="AM58" s="173">
        <v>0</v>
      </c>
      <c r="AN58" s="173">
        <v>0</v>
      </c>
      <c r="AO58" s="173">
        <v>0</v>
      </c>
      <c r="AP58" s="173">
        <v>0</v>
      </c>
      <c r="AQ58" s="173">
        <v>3</v>
      </c>
      <c r="AR58" s="173">
        <v>5</v>
      </c>
      <c r="AS58" s="173">
        <v>6</v>
      </c>
      <c r="AT58" s="173">
        <v>4</v>
      </c>
      <c r="AU58" s="173">
        <v>12</v>
      </c>
      <c r="AV58" s="173">
        <v>8</v>
      </c>
      <c r="AW58" s="173">
        <v>10</v>
      </c>
      <c r="AX58" s="173">
        <v>6</v>
      </c>
      <c r="AY58" s="173">
        <v>7</v>
      </c>
      <c r="AZ58" s="173">
        <v>19</v>
      </c>
      <c r="BA58" s="173">
        <v>12</v>
      </c>
      <c r="BB58" s="173">
        <v>11</v>
      </c>
      <c r="BC58" s="173">
        <v>24</v>
      </c>
      <c r="BD58" s="173"/>
      <c r="BE58" s="173">
        <f t="shared" si="11"/>
        <v>556</v>
      </c>
      <c r="BF58" s="24"/>
      <c r="BG58" s="236"/>
      <c r="BH58" s="236"/>
      <c r="BI58" s="236"/>
      <c r="BJ58" s="236"/>
      <c r="BK58" s="236"/>
      <c r="BL58" s="236"/>
      <c r="BN58" s="39"/>
      <c r="BO58" s="39"/>
      <c r="BP58" s="39"/>
      <c r="BQ58" s="39"/>
      <c r="BR58" s="39"/>
      <c r="BS58" s="39"/>
    </row>
    <row r="59" spans="1:71" ht="14.1" customHeight="1" x14ac:dyDescent="0.2">
      <c r="A59" s="36"/>
      <c r="B59" s="37" t="s">
        <v>25</v>
      </c>
      <c r="C59" s="173">
        <v>0</v>
      </c>
      <c r="D59" s="173">
        <v>0</v>
      </c>
      <c r="E59" s="173">
        <v>0</v>
      </c>
      <c r="F59" s="173">
        <v>0</v>
      </c>
      <c r="G59" s="173">
        <v>0</v>
      </c>
      <c r="H59" s="173">
        <v>0</v>
      </c>
      <c r="I59" s="173">
        <v>0</v>
      </c>
      <c r="J59" s="173">
        <v>0</v>
      </c>
      <c r="K59" s="173">
        <v>0</v>
      </c>
      <c r="L59" s="173">
        <v>0</v>
      </c>
      <c r="M59" s="173">
        <v>0</v>
      </c>
      <c r="N59" s="173">
        <v>0</v>
      </c>
      <c r="O59" s="173">
        <v>1</v>
      </c>
      <c r="P59" s="173">
        <v>3</v>
      </c>
      <c r="Q59" s="173">
        <v>3</v>
      </c>
      <c r="R59" s="173">
        <v>4</v>
      </c>
      <c r="S59" s="173">
        <v>4</v>
      </c>
      <c r="T59" s="173">
        <v>11</v>
      </c>
      <c r="U59" s="173">
        <v>9</v>
      </c>
      <c r="V59" s="173">
        <v>6</v>
      </c>
      <c r="W59" s="173">
        <v>2</v>
      </c>
      <c r="X59" s="173">
        <v>0</v>
      </c>
      <c r="Y59" s="173">
        <v>0</v>
      </c>
      <c r="Z59" s="173">
        <v>2</v>
      </c>
      <c r="AA59" s="173">
        <v>2</v>
      </c>
      <c r="AB59" s="173">
        <v>0</v>
      </c>
      <c r="AC59" s="173">
        <v>1</v>
      </c>
      <c r="AD59" s="173">
        <v>0</v>
      </c>
      <c r="AE59" s="173">
        <v>0</v>
      </c>
      <c r="AF59" s="173">
        <v>0</v>
      </c>
      <c r="AG59" s="173">
        <v>0</v>
      </c>
      <c r="AH59" s="173">
        <v>0</v>
      </c>
      <c r="AI59" s="173">
        <v>0</v>
      </c>
      <c r="AJ59" s="173">
        <v>0</v>
      </c>
      <c r="AK59" s="173">
        <v>0</v>
      </c>
      <c r="AL59" s="173">
        <v>0</v>
      </c>
      <c r="AM59" s="173">
        <v>0</v>
      </c>
      <c r="AN59" s="173">
        <v>0</v>
      </c>
      <c r="AO59" s="173">
        <v>0</v>
      </c>
      <c r="AP59" s="173">
        <v>0</v>
      </c>
      <c r="AQ59" s="173">
        <v>0</v>
      </c>
      <c r="AR59" s="173">
        <v>0</v>
      </c>
      <c r="AS59" s="173">
        <v>0</v>
      </c>
      <c r="AT59" s="173">
        <v>0</v>
      </c>
      <c r="AU59" s="173">
        <v>4</v>
      </c>
      <c r="AV59" s="173">
        <v>0</v>
      </c>
      <c r="AW59" s="173">
        <v>1</v>
      </c>
      <c r="AX59" s="173">
        <v>0</v>
      </c>
      <c r="AY59" s="173">
        <v>2</v>
      </c>
      <c r="AZ59" s="173">
        <v>1</v>
      </c>
      <c r="BA59" s="173">
        <v>1</v>
      </c>
      <c r="BB59" s="173">
        <v>7</v>
      </c>
      <c r="BC59" s="173">
        <v>2</v>
      </c>
      <c r="BD59" s="173"/>
      <c r="BE59" s="173">
        <f t="shared" si="11"/>
        <v>66</v>
      </c>
      <c r="BF59" s="24"/>
      <c r="BG59" s="236"/>
      <c r="BH59" s="236"/>
      <c r="BI59" s="236"/>
      <c r="BJ59" s="236"/>
      <c r="BK59" s="236"/>
      <c r="BL59" s="236"/>
      <c r="BN59" s="39"/>
      <c r="BO59" s="39"/>
      <c r="BP59" s="39"/>
      <c r="BQ59" s="39"/>
      <c r="BR59" s="39"/>
      <c r="BS59" s="39"/>
    </row>
    <row r="60" spans="1:71" ht="14.1" customHeight="1" x14ac:dyDescent="0.2">
      <c r="A60" s="36"/>
      <c r="B60" s="37" t="s">
        <v>50</v>
      </c>
      <c r="C60" s="173">
        <v>0</v>
      </c>
      <c r="D60" s="173">
        <v>0</v>
      </c>
      <c r="E60" s="173">
        <v>0</v>
      </c>
      <c r="F60" s="173">
        <v>0</v>
      </c>
      <c r="G60" s="173">
        <v>0</v>
      </c>
      <c r="H60" s="173">
        <v>0</v>
      </c>
      <c r="I60" s="173">
        <v>0</v>
      </c>
      <c r="J60" s="173">
        <v>0</v>
      </c>
      <c r="K60" s="173">
        <v>0</v>
      </c>
      <c r="L60" s="173">
        <v>0</v>
      </c>
      <c r="M60" s="173">
        <v>0</v>
      </c>
      <c r="N60" s="173">
        <v>0</v>
      </c>
      <c r="O60" s="173">
        <v>0</v>
      </c>
      <c r="P60" s="173">
        <v>12</v>
      </c>
      <c r="Q60" s="173">
        <v>9</v>
      </c>
      <c r="R60" s="173">
        <v>10</v>
      </c>
      <c r="S60" s="173">
        <v>3</v>
      </c>
      <c r="T60" s="173">
        <v>6</v>
      </c>
      <c r="U60" s="173">
        <v>6</v>
      </c>
      <c r="V60" s="173">
        <v>1</v>
      </c>
      <c r="W60" s="173">
        <v>0</v>
      </c>
      <c r="X60" s="173">
        <v>0</v>
      </c>
      <c r="Y60" s="173">
        <v>0</v>
      </c>
      <c r="Z60" s="173">
        <v>0</v>
      </c>
      <c r="AA60" s="173">
        <v>0</v>
      </c>
      <c r="AB60" s="173">
        <v>0</v>
      </c>
      <c r="AC60" s="173">
        <v>0</v>
      </c>
      <c r="AD60" s="173">
        <v>0</v>
      </c>
      <c r="AE60" s="173">
        <v>0</v>
      </c>
      <c r="AF60" s="173">
        <v>0</v>
      </c>
      <c r="AG60" s="173">
        <v>0</v>
      </c>
      <c r="AH60" s="173">
        <v>0</v>
      </c>
      <c r="AI60" s="173">
        <v>0</v>
      </c>
      <c r="AJ60" s="173">
        <v>0</v>
      </c>
      <c r="AK60" s="173">
        <v>1</v>
      </c>
      <c r="AL60" s="173">
        <v>0</v>
      </c>
      <c r="AM60" s="173">
        <v>0</v>
      </c>
      <c r="AN60" s="173">
        <v>0</v>
      </c>
      <c r="AO60" s="173">
        <v>0</v>
      </c>
      <c r="AP60" s="173">
        <v>1</v>
      </c>
      <c r="AQ60" s="173">
        <v>0</v>
      </c>
      <c r="AR60" s="173">
        <v>1</v>
      </c>
      <c r="AS60" s="173">
        <v>4</v>
      </c>
      <c r="AT60" s="173">
        <v>10</v>
      </c>
      <c r="AU60" s="173">
        <v>2</v>
      </c>
      <c r="AV60" s="173">
        <v>3</v>
      </c>
      <c r="AW60" s="173">
        <v>4</v>
      </c>
      <c r="AX60" s="173">
        <v>5</v>
      </c>
      <c r="AY60" s="173">
        <v>0</v>
      </c>
      <c r="AZ60" s="173">
        <v>1</v>
      </c>
      <c r="BA60" s="173">
        <v>0</v>
      </c>
      <c r="BB60" s="173">
        <v>0</v>
      </c>
      <c r="BC60" s="173">
        <v>0</v>
      </c>
      <c r="BD60" s="173"/>
      <c r="BE60" s="173">
        <f t="shared" si="11"/>
        <v>79</v>
      </c>
      <c r="BF60" s="24"/>
      <c r="BG60" s="236"/>
      <c r="BH60" s="236"/>
      <c r="BI60" s="236"/>
      <c r="BJ60" s="236"/>
      <c r="BK60" s="236"/>
      <c r="BL60" s="236"/>
      <c r="BN60" s="39"/>
      <c r="BO60" s="39"/>
      <c r="BP60" s="39"/>
      <c r="BQ60" s="39"/>
      <c r="BR60" s="39"/>
      <c r="BS60" s="39"/>
    </row>
    <row r="61" spans="1:71" ht="14.1" customHeight="1" x14ac:dyDescent="0.2">
      <c r="A61" s="36"/>
      <c r="B61" s="37" t="s">
        <v>26</v>
      </c>
      <c r="C61" s="173">
        <v>0</v>
      </c>
      <c r="D61" s="173">
        <v>0</v>
      </c>
      <c r="E61" s="173">
        <v>0</v>
      </c>
      <c r="F61" s="173">
        <v>0</v>
      </c>
      <c r="G61" s="173">
        <v>0</v>
      </c>
      <c r="H61" s="173">
        <v>0</v>
      </c>
      <c r="I61" s="173">
        <v>0</v>
      </c>
      <c r="J61" s="173">
        <v>0</v>
      </c>
      <c r="K61" s="173">
        <v>0</v>
      </c>
      <c r="L61" s="173">
        <v>0</v>
      </c>
      <c r="M61" s="173">
        <v>0</v>
      </c>
      <c r="N61" s="173">
        <v>0</v>
      </c>
      <c r="O61" s="173">
        <v>0</v>
      </c>
      <c r="P61" s="173">
        <v>8</v>
      </c>
      <c r="Q61" s="173">
        <v>21</v>
      </c>
      <c r="R61" s="173">
        <v>29</v>
      </c>
      <c r="S61" s="173">
        <v>27</v>
      </c>
      <c r="T61" s="173">
        <v>22</v>
      </c>
      <c r="U61" s="173">
        <v>17</v>
      </c>
      <c r="V61" s="173">
        <v>12</v>
      </c>
      <c r="W61" s="173">
        <v>13</v>
      </c>
      <c r="X61" s="173">
        <v>8</v>
      </c>
      <c r="Y61" s="173">
        <v>3</v>
      </c>
      <c r="Z61" s="173">
        <v>4</v>
      </c>
      <c r="AA61" s="173">
        <v>1</v>
      </c>
      <c r="AB61" s="173">
        <v>1</v>
      </c>
      <c r="AC61" s="173">
        <v>2</v>
      </c>
      <c r="AD61" s="173">
        <v>1</v>
      </c>
      <c r="AE61" s="173">
        <v>0</v>
      </c>
      <c r="AF61" s="173">
        <v>0</v>
      </c>
      <c r="AG61" s="173">
        <v>0</v>
      </c>
      <c r="AH61" s="173">
        <v>1</v>
      </c>
      <c r="AI61" s="173">
        <v>0</v>
      </c>
      <c r="AJ61" s="173">
        <v>0</v>
      </c>
      <c r="AK61" s="173">
        <v>0</v>
      </c>
      <c r="AL61" s="173">
        <v>0</v>
      </c>
      <c r="AM61" s="173">
        <v>0</v>
      </c>
      <c r="AN61" s="173">
        <v>0</v>
      </c>
      <c r="AO61" s="173">
        <v>0</v>
      </c>
      <c r="AP61" s="173">
        <v>0</v>
      </c>
      <c r="AQ61" s="173">
        <v>0</v>
      </c>
      <c r="AR61" s="173">
        <v>1</v>
      </c>
      <c r="AS61" s="173">
        <v>1</v>
      </c>
      <c r="AT61" s="173">
        <v>4</v>
      </c>
      <c r="AU61" s="173">
        <v>7</v>
      </c>
      <c r="AV61" s="173">
        <v>7</v>
      </c>
      <c r="AW61" s="173">
        <v>6</v>
      </c>
      <c r="AX61" s="173">
        <v>9</v>
      </c>
      <c r="AY61" s="173">
        <v>9</v>
      </c>
      <c r="AZ61" s="173">
        <v>0</v>
      </c>
      <c r="BA61" s="173">
        <v>2</v>
      </c>
      <c r="BB61" s="173">
        <v>0</v>
      </c>
      <c r="BC61" s="173">
        <v>5</v>
      </c>
      <c r="BD61" s="173"/>
      <c r="BE61" s="173">
        <f t="shared" si="11"/>
        <v>221</v>
      </c>
      <c r="BF61" s="24"/>
      <c r="BG61" s="236"/>
      <c r="BH61" s="236"/>
      <c r="BI61" s="236"/>
      <c r="BJ61" s="236"/>
      <c r="BK61" s="236"/>
      <c r="BL61" s="236"/>
      <c r="BN61" s="39"/>
      <c r="BO61" s="39"/>
      <c r="BP61" s="39"/>
      <c r="BQ61" s="39"/>
      <c r="BR61" s="39"/>
      <c r="BS61" s="39"/>
    </row>
    <row r="62" spans="1:71" ht="14.1" customHeight="1" x14ac:dyDescent="0.2">
      <c r="A62" s="36"/>
      <c r="B62" s="37" t="s">
        <v>27</v>
      </c>
      <c r="C62" s="173">
        <v>0</v>
      </c>
      <c r="D62" s="173">
        <v>0</v>
      </c>
      <c r="E62" s="173">
        <v>0</v>
      </c>
      <c r="F62" s="173">
        <v>0</v>
      </c>
      <c r="G62" s="173">
        <v>0</v>
      </c>
      <c r="H62" s="173">
        <v>0</v>
      </c>
      <c r="I62" s="173">
        <v>0</v>
      </c>
      <c r="J62" s="173">
        <v>0</v>
      </c>
      <c r="K62" s="173">
        <v>0</v>
      </c>
      <c r="L62" s="173">
        <v>0</v>
      </c>
      <c r="M62" s="173">
        <v>0</v>
      </c>
      <c r="N62" s="173">
        <v>0</v>
      </c>
      <c r="O62" s="173">
        <v>3</v>
      </c>
      <c r="P62" s="173">
        <v>3</v>
      </c>
      <c r="Q62" s="173">
        <v>10</v>
      </c>
      <c r="R62" s="173">
        <v>12</v>
      </c>
      <c r="S62" s="173">
        <v>11</v>
      </c>
      <c r="T62" s="173">
        <v>10</v>
      </c>
      <c r="U62" s="173">
        <v>12</v>
      </c>
      <c r="V62" s="173">
        <v>4</v>
      </c>
      <c r="W62" s="173">
        <v>3</v>
      </c>
      <c r="X62" s="173">
        <v>2</v>
      </c>
      <c r="Y62" s="173">
        <v>2</v>
      </c>
      <c r="Z62" s="173">
        <v>3</v>
      </c>
      <c r="AA62" s="173">
        <v>0</v>
      </c>
      <c r="AB62" s="173">
        <v>0</v>
      </c>
      <c r="AC62" s="173">
        <v>0</v>
      </c>
      <c r="AD62" s="173">
        <v>0</v>
      </c>
      <c r="AE62" s="173">
        <v>0</v>
      </c>
      <c r="AF62" s="173">
        <v>0</v>
      </c>
      <c r="AG62" s="173">
        <v>0</v>
      </c>
      <c r="AH62" s="173">
        <v>0</v>
      </c>
      <c r="AI62" s="173">
        <v>0</v>
      </c>
      <c r="AJ62" s="173">
        <v>0</v>
      </c>
      <c r="AK62" s="173">
        <v>0</v>
      </c>
      <c r="AL62" s="173">
        <v>0</v>
      </c>
      <c r="AM62" s="173">
        <v>0</v>
      </c>
      <c r="AN62" s="173">
        <v>0</v>
      </c>
      <c r="AO62" s="173">
        <v>0</v>
      </c>
      <c r="AP62" s="173">
        <v>1</v>
      </c>
      <c r="AQ62" s="173">
        <v>1</v>
      </c>
      <c r="AR62" s="173">
        <v>6</v>
      </c>
      <c r="AS62" s="173">
        <v>4</v>
      </c>
      <c r="AT62" s="173">
        <v>8</v>
      </c>
      <c r="AU62" s="173">
        <v>8</v>
      </c>
      <c r="AV62" s="173">
        <v>9</v>
      </c>
      <c r="AW62" s="173">
        <v>7</v>
      </c>
      <c r="AX62" s="173">
        <v>5</v>
      </c>
      <c r="AY62" s="173">
        <v>8</v>
      </c>
      <c r="AZ62" s="173">
        <v>7</v>
      </c>
      <c r="BA62" s="173">
        <v>7</v>
      </c>
      <c r="BB62" s="173">
        <v>7</v>
      </c>
      <c r="BC62" s="173">
        <v>6</v>
      </c>
      <c r="BD62" s="173"/>
      <c r="BE62" s="173">
        <f t="shared" si="11"/>
        <v>159</v>
      </c>
      <c r="BF62" s="24"/>
      <c r="BG62" s="236"/>
      <c r="BH62" s="236"/>
      <c r="BI62" s="236"/>
      <c r="BJ62" s="236"/>
      <c r="BK62" s="236"/>
      <c r="BL62" s="236"/>
      <c r="BN62" s="39"/>
      <c r="BO62" s="39"/>
      <c r="BP62" s="39"/>
      <c r="BQ62" s="39"/>
      <c r="BR62" s="39"/>
      <c r="BS62" s="39"/>
    </row>
    <row r="63" spans="1:71" ht="14.1" customHeight="1" x14ac:dyDescent="0.2">
      <c r="A63" s="36"/>
      <c r="B63" s="37" t="s">
        <v>28</v>
      </c>
      <c r="C63" s="173">
        <v>0</v>
      </c>
      <c r="D63" s="173">
        <v>0</v>
      </c>
      <c r="E63" s="173">
        <v>0</v>
      </c>
      <c r="F63" s="173">
        <v>0</v>
      </c>
      <c r="G63" s="173">
        <v>0</v>
      </c>
      <c r="H63" s="173">
        <v>0</v>
      </c>
      <c r="I63" s="173">
        <v>0</v>
      </c>
      <c r="J63" s="173">
        <v>0</v>
      </c>
      <c r="K63" s="173">
        <v>0</v>
      </c>
      <c r="L63" s="173">
        <v>0</v>
      </c>
      <c r="M63" s="173">
        <v>0</v>
      </c>
      <c r="N63" s="173">
        <v>0</v>
      </c>
      <c r="O63" s="173">
        <v>0</v>
      </c>
      <c r="P63" s="173">
        <v>7</v>
      </c>
      <c r="Q63" s="173">
        <v>9</v>
      </c>
      <c r="R63" s="173">
        <v>12</v>
      </c>
      <c r="S63" s="173">
        <v>18</v>
      </c>
      <c r="T63" s="173">
        <v>20</v>
      </c>
      <c r="U63" s="173">
        <v>22</v>
      </c>
      <c r="V63" s="173">
        <v>16</v>
      </c>
      <c r="W63" s="173">
        <v>18</v>
      </c>
      <c r="X63" s="173">
        <v>6</v>
      </c>
      <c r="Y63" s="173">
        <v>6</v>
      </c>
      <c r="Z63" s="173">
        <v>2</v>
      </c>
      <c r="AA63" s="173">
        <v>0</v>
      </c>
      <c r="AB63" s="173">
        <v>1</v>
      </c>
      <c r="AC63" s="173">
        <v>0</v>
      </c>
      <c r="AD63" s="173">
        <v>0</v>
      </c>
      <c r="AE63" s="173">
        <v>0</v>
      </c>
      <c r="AF63" s="173">
        <v>0</v>
      </c>
      <c r="AG63" s="173">
        <v>0</v>
      </c>
      <c r="AH63" s="173">
        <v>0</v>
      </c>
      <c r="AI63" s="173">
        <v>0</v>
      </c>
      <c r="AJ63" s="173">
        <v>0</v>
      </c>
      <c r="AK63" s="173">
        <v>1</v>
      </c>
      <c r="AL63" s="173">
        <v>0</v>
      </c>
      <c r="AM63" s="173">
        <v>0</v>
      </c>
      <c r="AN63" s="173">
        <v>0</v>
      </c>
      <c r="AO63" s="173">
        <v>1</v>
      </c>
      <c r="AP63" s="173">
        <v>0</v>
      </c>
      <c r="AQ63" s="173">
        <v>0</v>
      </c>
      <c r="AR63" s="173">
        <v>3</v>
      </c>
      <c r="AS63" s="173">
        <v>4</v>
      </c>
      <c r="AT63" s="173">
        <v>5</v>
      </c>
      <c r="AU63" s="173">
        <v>6</v>
      </c>
      <c r="AV63" s="173">
        <v>15</v>
      </c>
      <c r="AW63" s="173">
        <v>12</v>
      </c>
      <c r="AX63" s="173">
        <v>6</v>
      </c>
      <c r="AY63" s="173">
        <v>5</v>
      </c>
      <c r="AZ63" s="173">
        <v>2</v>
      </c>
      <c r="BA63" s="173">
        <v>4</v>
      </c>
      <c r="BB63" s="173">
        <v>1</v>
      </c>
      <c r="BC63" s="173">
        <v>6</v>
      </c>
      <c r="BD63" s="173"/>
      <c r="BE63" s="173">
        <f t="shared" si="11"/>
        <v>208</v>
      </c>
      <c r="BF63" s="24"/>
      <c r="BG63" s="236"/>
      <c r="BH63" s="236"/>
      <c r="BI63" s="236"/>
      <c r="BJ63" s="236"/>
      <c r="BK63" s="236"/>
      <c r="BL63" s="236"/>
      <c r="BN63" s="39"/>
      <c r="BO63" s="39"/>
      <c r="BP63" s="39"/>
      <c r="BQ63" s="39"/>
      <c r="BR63" s="39"/>
      <c r="BS63" s="39"/>
    </row>
    <row r="64" spans="1:71" ht="14.1" customHeight="1" x14ac:dyDescent="0.2">
      <c r="A64" s="36"/>
      <c r="B64" s="37" t="s">
        <v>29</v>
      </c>
      <c r="C64" s="173">
        <v>0</v>
      </c>
      <c r="D64" s="173">
        <v>0</v>
      </c>
      <c r="E64" s="173">
        <v>0</v>
      </c>
      <c r="F64" s="173">
        <v>0</v>
      </c>
      <c r="G64" s="173">
        <v>0</v>
      </c>
      <c r="H64" s="173">
        <v>0</v>
      </c>
      <c r="I64" s="173">
        <v>0</v>
      </c>
      <c r="J64" s="173">
        <v>0</v>
      </c>
      <c r="K64" s="173">
        <v>0</v>
      </c>
      <c r="L64" s="173">
        <v>0</v>
      </c>
      <c r="M64" s="173">
        <v>0</v>
      </c>
      <c r="N64" s="173">
        <v>0</v>
      </c>
      <c r="O64" s="173">
        <v>0</v>
      </c>
      <c r="P64" s="173">
        <v>2</v>
      </c>
      <c r="Q64" s="173">
        <v>21</v>
      </c>
      <c r="R64" s="173">
        <v>21</v>
      </c>
      <c r="S64" s="173">
        <v>15</v>
      </c>
      <c r="T64" s="173">
        <v>5</v>
      </c>
      <c r="U64" s="173">
        <v>7</v>
      </c>
      <c r="V64" s="173">
        <v>3</v>
      </c>
      <c r="W64" s="173">
        <v>2</v>
      </c>
      <c r="X64" s="173">
        <v>1</v>
      </c>
      <c r="Y64" s="173">
        <v>1</v>
      </c>
      <c r="Z64" s="173">
        <v>2</v>
      </c>
      <c r="AA64" s="173">
        <v>0</v>
      </c>
      <c r="AB64" s="173">
        <v>0</v>
      </c>
      <c r="AC64" s="173">
        <v>1</v>
      </c>
      <c r="AD64" s="173">
        <v>0</v>
      </c>
      <c r="AE64" s="173">
        <v>1</v>
      </c>
      <c r="AF64" s="173">
        <v>0</v>
      </c>
      <c r="AG64" s="173">
        <v>0</v>
      </c>
      <c r="AH64" s="173">
        <v>0</v>
      </c>
      <c r="AI64" s="173">
        <v>0</v>
      </c>
      <c r="AJ64" s="173">
        <v>0</v>
      </c>
      <c r="AK64" s="173">
        <v>0</v>
      </c>
      <c r="AL64" s="173">
        <v>0</v>
      </c>
      <c r="AM64" s="173">
        <v>0</v>
      </c>
      <c r="AN64" s="173">
        <v>0</v>
      </c>
      <c r="AO64" s="173">
        <v>0</v>
      </c>
      <c r="AP64" s="173">
        <v>0</v>
      </c>
      <c r="AQ64" s="173">
        <v>0</v>
      </c>
      <c r="AR64" s="173">
        <v>1</v>
      </c>
      <c r="AS64" s="173">
        <v>1</v>
      </c>
      <c r="AT64" s="173">
        <v>2</v>
      </c>
      <c r="AU64" s="173">
        <v>0</v>
      </c>
      <c r="AV64" s="173">
        <v>1</v>
      </c>
      <c r="AW64" s="173">
        <v>2</v>
      </c>
      <c r="AX64" s="173">
        <v>0</v>
      </c>
      <c r="AY64" s="173">
        <v>1</v>
      </c>
      <c r="AZ64" s="173">
        <v>0</v>
      </c>
      <c r="BA64" s="173">
        <v>0</v>
      </c>
      <c r="BB64" s="173">
        <v>3</v>
      </c>
      <c r="BC64" s="173">
        <v>2</v>
      </c>
      <c r="BD64" s="173"/>
      <c r="BE64" s="173">
        <f t="shared" si="11"/>
        <v>95</v>
      </c>
      <c r="BF64" s="24"/>
      <c r="BG64" s="236"/>
      <c r="BH64" s="236"/>
      <c r="BI64" s="236"/>
      <c r="BJ64" s="236"/>
      <c r="BK64" s="236"/>
      <c r="BL64" s="236"/>
      <c r="BN64" s="39"/>
      <c r="BO64" s="39"/>
      <c r="BP64" s="39"/>
      <c r="BQ64" s="39"/>
      <c r="BR64" s="39"/>
      <c r="BS64" s="39"/>
    </row>
    <row r="65" spans="1:71" ht="14.1" customHeight="1" x14ac:dyDescent="0.2">
      <c r="A65" s="36"/>
      <c r="B65" s="37" t="s">
        <v>30</v>
      </c>
      <c r="C65" s="173">
        <v>0</v>
      </c>
      <c r="D65" s="173">
        <v>0</v>
      </c>
      <c r="E65" s="173">
        <v>0</v>
      </c>
      <c r="F65" s="173">
        <v>0</v>
      </c>
      <c r="G65" s="173">
        <v>0</v>
      </c>
      <c r="H65" s="173">
        <v>0</v>
      </c>
      <c r="I65" s="173">
        <v>0</v>
      </c>
      <c r="J65" s="173">
        <v>0</v>
      </c>
      <c r="K65" s="173">
        <v>0</v>
      </c>
      <c r="L65" s="173">
        <v>0</v>
      </c>
      <c r="M65" s="173">
        <v>0</v>
      </c>
      <c r="N65" s="173">
        <v>0</v>
      </c>
      <c r="O65" s="173">
        <v>1</v>
      </c>
      <c r="P65" s="173">
        <v>5</v>
      </c>
      <c r="Q65" s="173">
        <v>15</v>
      </c>
      <c r="R65" s="173">
        <v>14</v>
      </c>
      <c r="S65" s="173">
        <v>13</v>
      </c>
      <c r="T65" s="173">
        <v>10</v>
      </c>
      <c r="U65" s="173">
        <v>20</v>
      </c>
      <c r="V65" s="173">
        <v>11</v>
      </c>
      <c r="W65" s="173">
        <v>5</v>
      </c>
      <c r="X65" s="173">
        <v>1</v>
      </c>
      <c r="Y65" s="173">
        <v>3</v>
      </c>
      <c r="Z65" s="173">
        <v>1</v>
      </c>
      <c r="AA65" s="173">
        <v>1</v>
      </c>
      <c r="AB65" s="173">
        <v>0</v>
      </c>
      <c r="AC65" s="173">
        <v>0</v>
      </c>
      <c r="AD65" s="173">
        <v>0</v>
      </c>
      <c r="AE65" s="173">
        <v>0</v>
      </c>
      <c r="AF65" s="173">
        <v>0</v>
      </c>
      <c r="AG65" s="173">
        <v>1</v>
      </c>
      <c r="AH65" s="173">
        <v>0</v>
      </c>
      <c r="AI65" s="173">
        <v>0</v>
      </c>
      <c r="AJ65" s="173">
        <v>0</v>
      </c>
      <c r="AK65" s="173">
        <v>0</v>
      </c>
      <c r="AL65" s="173">
        <v>0</v>
      </c>
      <c r="AM65" s="173">
        <v>0</v>
      </c>
      <c r="AN65" s="173">
        <v>2</v>
      </c>
      <c r="AO65" s="173">
        <v>1</v>
      </c>
      <c r="AP65" s="173">
        <v>0</v>
      </c>
      <c r="AQ65" s="173">
        <v>1</v>
      </c>
      <c r="AR65" s="173">
        <v>2</v>
      </c>
      <c r="AS65" s="173">
        <v>3</v>
      </c>
      <c r="AT65" s="173">
        <v>2</v>
      </c>
      <c r="AU65" s="173">
        <v>6</v>
      </c>
      <c r="AV65" s="173">
        <v>13</v>
      </c>
      <c r="AW65" s="173">
        <v>5</v>
      </c>
      <c r="AX65" s="173">
        <v>3</v>
      </c>
      <c r="AY65" s="173">
        <v>4</v>
      </c>
      <c r="AZ65" s="173">
        <v>5</v>
      </c>
      <c r="BA65" s="173">
        <v>7</v>
      </c>
      <c r="BB65" s="173">
        <v>6</v>
      </c>
      <c r="BC65" s="173">
        <v>5</v>
      </c>
      <c r="BD65" s="173"/>
      <c r="BE65" s="173">
        <f t="shared" si="11"/>
        <v>166</v>
      </c>
      <c r="BF65" s="24"/>
      <c r="BG65" s="236"/>
      <c r="BH65" s="236"/>
      <c r="BI65" s="236"/>
      <c r="BJ65" s="236"/>
      <c r="BK65" s="236"/>
      <c r="BL65" s="236"/>
      <c r="BN65" s="39"/>
      <c r="BO65" s="39"/>
      <c r="BP65" s="39"/>
      <c r="BQ65" s="39"/>
      <c r="BR65" s="39"/>
      <c r="BS65" s="39"/>
    </row>
    <row r="66" spans="1:71" ht="14.1" customHeight="1" x14ac:dyDescent="0.2">
      <c r="A66" s="36"/>
      <c r="B66" s="37" t="s">
        <v>31</v>
      </c>
      <c r="C66" s="173">
        <v>0</v>
      </c>
      <c r="D66" s="173">
        <v>0</v>
      </c>
      <c r="E66" s="173">
        <v>0</v>
      </c>
      <c r="F66" s="173">
        <v>0</v>
      </c>
      <c r="G66" s="173">
        <v>0</v>
      </c>
      <c r="H66" s="173">
        <v>0</v>
      </c>
      <c r="I66" s="173">
        <v>0</v>
      </c>
      <c r="J66" s="173">
        <v>0</v>
      </c>
      <c r="K66" s="173">
        <v>0</v>
      </c>
      <c r="L66" s="173">
        <v>0</v>
      </c>
      <c r="M66" s="173">
        <v>0</v>
      </c>
      <c r="N66" s="173">
        <v>0</v>
      </c>
      <c r="O66" s="173">
        <v>6</v>
      </c>
      <c r="P66" s="173">
        <v>6</v>
      </c>
      <c r="Q66" s="173">
        <v>17</v>
      </c>
      <c r="R66" s="173">
        <v>16</v>
      </c>
      <c r="S66" s="173">
        <v>25</v>
      </c>
      <c r="T66" s="173">
        <v>16</v>
      </c>
      <c r="U66" s="173">
        <v>17</v>
      </c>
      <c r="V66" s="173">
        <v>9</v>
      </c>
      <c r="W66" s="173">
        <v>8</v>
      </c>
      <c r="X66" s="173">
        <v>3</v>
      </c>
      <c r="Y66" s="173">
        <v>3</v>
      </c>
      <c r="Z66" s="173">
        <v>2</v>
      </c>
      <c r="AA66" s="173">
        <v>2</v>
      </c>
      <c r="AB66" s="173">
        <v>3</v>
      </c>
      <c r="AC66" s="173">
        <v>0</v>
      </c>
      <c r="AD66" s="173">
        <v>0</v>
      </c>
      <c r="AE66" s="173">
        <v>2</v>
      </c>
      <c r="AF66" s="173">
        <v>0</v>
      </c>
      <c r="AG66" s="173">
        <v>2</v>
      </c>
      <c r="AH66" s="173">
        <v>1</v>
      </c>
      <c r="AI66" s="173">
        <v>0</v>
      </c>
      <c r="AJ66" s="173">
        <v>1</v>
      </c>
      <c r="AK66" s="173">
        <v>0</v>
      </c>
      <c r="AL66" s="173">
        <v>0</v>
      </c>
      <c r="AM66" s="173">
        <v>0</v>
      </c>
      <c r="AN66" s="173">
        <v>0</v>
      </c>
      <c r="AO66" s="173">
        <v>1</v>
      </c>
      <c r="AP66" s="173">
        <v>1</v>
      </c>
      <c r="AQ66" s="173">
        <v>0</v>
      </c>
      <c r="AR66" s="173">
        <v>2</v>
      </c>
      <c r="AS66" s="173">
        <v>1</v>
      </c>
      <c r="AT66" s="173">
        <v>2</v>
      </c>
      <c r="AU66" s="173">
        <v>8</v>
      </c>
      <c r="AV66" s="173">
        <v>9</v>
      </c>
      <c r="AW66" s="173">
        <v>5</v>
      </c>
      <c r="AX66" s="173">
        <v>5</v>
      </c>
      <c r="AY66" s="173">
        <v>2</v>
      </c>
      <c r="AZ66" s="173">
        <v>1</v>
      </c>
      <c r="BA66" s="173">
        <v>1</v>
      </c>
      <c r="BB66" s="173">
        <v>2</v>
      </c>
      <c r="BC66" s="173">
        <v>2</v>
      </c>
      <c r="BD66" s="173"/>
      <c r="BE66" s="173">
        <f t="shared" si="11"/>
        <v>181</v>
      </c>
      <c r="BF66" s="24"/>
      <c r="BG66" s="236"/>
      <c r="BH66" s="236"/>
      <c r="BI66" s="236"/>
      <c r="BJ66" s="236"/>
      <c r="BK66" s="236"/>
      <c r="BL66" s="236"/>
      <c r="BN66" s="39"/>
      <c r="BO66" s="39"/>
      <c r="BP66" s="39"/>
      <c r="BQ66" s="39"/>
      <c r="BR66" s="39"/>
      <c r="BS66" s="39"/>
    </row>
    <row r="67" spans="1:71" ht="14.1" customHeight="1" x14ac:dyDescent="0.2">
      <c r="A67" s="36"/>
      <c r="B67" s="37" t="s">
        <v>32</v>
      </c>
      <c r="C67" s="173">
        <v>0</v>
      </c>
      <c r="D67" s="173">
        <v>0</v>
      </c>
      <c r="E67" s="173">
        <v>0</v>
      </c>
      <c r="F67" s="173">
        <v>0</v>
      </c>
      <c r="G67" s="173">
        <v>0</v>
      </c>
      <c r="H67" s="173">
        <v>0</v>
      </c>
      <c r="I67" s="173">
        <v>0</v>
      </c>
      <c r="J67" s="173">
        <v>0</v>
      </c>
      <c r="K67" s="173">
        <v>0</v>
      </c>
      <c r="L67" s="173">
        <v>0</v>
      </c>
      <c r="M67" s="173">
        <v>0</v>
      </c>
      <c r="N67" s="173">
        <v>2</v>
      </c>
      <c r="O67" s="173">
        <v>4</v>
      </c>
      <c r="P67" s="173">
        <v>9</v>
      </c>
      <c r="Q67" s="173">
        <v>31</v>
      </c>
      <c r="R67" s="173">
        <v>39</v>
      </c>
      <c r="S67" s="173">
        <v>33</v>
      </c>
      <c r="T67" s="173">
        <v>25</v>
      </c>
      <c r="U67" s="173">
        <v>19</v>
      </c>
      <c r="V67" s="173">
        <v>15</v>
      </c>
      <c r="W67" s="173">
        <v>4</v>
      </c>
      <c r="X67" s="173">
        <v>8</v>
      </c>
      <c r="Y67" s="173">
        <v>3</v>
      </c>
      <c r="Z67" s="173">
        <v>3</v>
      </c>
      <c r="AA67" s="173">
        <v>2</v>
      </c>
      <c r="AB67" s="173">
        <v>3</v>
      </c>
      <c r="AC67" s="173">
        <v>0</v>
      </c>
      <c r="AD67" s="173">
        <v>1</v>
      </c>
      <c r="AE67" s="173">
        <v>0</v>
      </c>
      <c r="AF67" s="173">
        <v>2</v>
      </c>
      <c r="AG67" s="173">
        <v>0</v>
      </c>
      <c r="AH67" s="173">
        <v>0</v>
      </c>
      <c r="AI67" s="173">
        <v>0</v>
      </c>
      <c r="AJ67" s="173">
        <v>0</v>
      </c>
      <c r="AK67" s="173">
        <v>0</v>
      </c>
      <c r="AL67" s="173">
        <v>0</v>
      </c>
      <c r="AM67" s="173">
        <v>1</v>
      </c>
      <c r="AN67" s="173">
        <v>1</v>
      </c>
      <c r="AO67" s="173">
        <v>1</v>
      </c>
      <c r="AP67" s="173">
        <v>0</v>
      </c>
      <c r="AQ67" s="173">
        <v>0</v>
      </c>
      <c r="AR67" s="173">
        <v>2</v>
      </c>
      <c r="AS67" s="173">
        <v>1</v>
      </c>
      <c r="AT67" s="173">
        <v>4</v>
      </c>
      <c r="AU67" s="173">
        <v>1</v>
      </c>
      <c r="AV67" s="173">
        <v>10</v>
      </c>
      <c r="AW67" s="173">
        <v>8</v>
      </c>
      <c r="AX67" s="173">
        <v>11</v>
      </c>
      <c r="AY67" s="173">
        <v>4</v>
      </c>
      <c r="AZ67" s="173">
        <v>11</v>
      </c>
      <c r="BA67" s="173">
        <v>12</v>
      </c>
      <c r="BB67" s="173">
        <v>23</v>
      </c>
      <c r="BC67" s="173">
        <v>16</v>
      </c>
      <c r="BD67" s="173"/>
      <c r="BE67" s="173">
        <f t="shared" si="11"/>
        <v>309</v>
      </c>
      <c r="BF67" s="24"/>
      <c r="BG67" s="236"/>
      <c r="BH67" s="236"/>
      <c r="BI67" s="236"/>
      <c r="BJ67" s="236"/>
      <c r="BK67" s="236"/>
      <c r="BL67" s="236"/>
      <c r="BN67" s="39"/>
      <c r="BO67" s="39"/>
      <c r="BP67" s="39"/>
      <c r="BQ67" s="39"/>
      <c r="BR67" s="39"/>
      <c r="BS67" s="39"/>
    </row>
    <row r="68" spans="1:71" ht="14.1" customHeight="1" x14ac:dyDescent="0.2">
      <c r="A68" s="36"/>
      <c r="B68" s="37" t="s">
        <v>33</v>
      </c>
      <c r="C68" s="173">
        <v>0</v>
      </c>
      <c r="D68" s="173">
        <v>0</v>
      </c>
      <c r="E68" s="173">
        <v>0</v>
      </c>
      <c r="F68" s="173">
        <v>0</v>
      </c>
      <c r="G68" s="173">
        <v>0</v>
      </c>
      <c r="H68" s="173">
        <v>0</v>
      </c>
      <c r="I68" s="173">
        <v>0</v>
      </c>
      <c r="J68" s="173">
        <v>0</v>
      </c>
      <c r="K68" s="173">
        <v>0</v>
      </c>
      <c r="L68" s="173">
        <v>0</v>
      </c>
      <c r="M68" s="173">
        <v>0</v>
      </c>
      <c r="N68" s="173">
        <v>1</v>
      </c>
      <c r="O68" s="173">
        <v>7</v>
      </c>
      <c r="P68" s="173">
        <v>46</v>
      </c>
      <c r="Q68" s="173">
        <v>98</v>
      </c>
      <c r="R68" s="173">
        <v>95</v>
      </c>
      <c r="S68" s="173">
        <v>125</v>
      </c>
      <c r="T68" s="173">
        <v>85</v>
      </c>
      <c r="U68" s="173">
        <v>58</v>
      </c>
      <c r="V68" s="173">
        <v>59</v>
      </c>
      <c r="W68" s="173">
        <v>32</v>
      </c>
      <c r="X68" s="173">
        <v>13</v>
      </c>
      <c r="Y68" s="173">
        <v>5</v>
      </c>
      <c r="Z68" s="173">
        <v>10</v>
      </c>
      <c r="AA68" s="173">
        <v>9</v>
      </c>
      <c r="AB68" s="173">
        <v>3</v>
      </c>
      <c r="AC68" s="173">
        <v>2</v>
      </c>
      <c r="AD68" s="173">
        <v>1</v>
      </c>
      <c r="AE68" s="173">
        <v>0</v>
      </c>
      <c r="AF68" s="173">
        <v>1</v>
      </c>
      <c r="AG68" s="173">
        <v>0</v>
      </c>
      <c r="AH68" s="173">
        <v>2</v>
      </c>
      <c r="AI68" s="173">
        <v>0</v>
      </c>
      <c r="AJ68" s="173">
        <v>0</v>
      </c>
      <c r="AK68" s="173">
        <v>1</v>
      </c>
      <c r="AL68" s="173">
        <v>1</v>
      </c>
      <c r="AM68" s="173">
        <v>2</v>
      </c>
      <c r="AN68" s="173">
        <v>1</v>
      </c>
      <c r="AO68" s="173">
        <v>0</v>
      </c>
      <c r="AP68" s="173">
        <v>5</v>
      </c>
      <c r="AQ68" s="173">
        <v>6</v>
      </c>
      <c r="AR68" s="173">
        <v>18</v>
      </c>
      <c r="AS68" s="173">
        <v>29</v>
      </c>
      <c r="AT68" s="173">
        <v>34</v>
      </c>
      <c r="AU68" s="173">
        <v>61</v>
      </c>
      <c r="AV68" s="173">
        <v>64</v>
      </c>
      <c r="AW68" s="173">
        <v>38</v>
      </c>
      <c r="AX68" s="173">
        <v>51</v>
      </c>
      <c r="AY68" s="173">
        <v>38</v>
      </c>
      <c r="AZ68" s="173">
        <v>30</v>
      </c>
      <c r="BA68" s="173">
        <v>32</v>
      </c>
      <c r="BB68" s="173">
        <v>25</v>
      </c>
      <c r="BC68" s="173">
        <v>21</v>
      </c>
      <c r="BD68" s="173"/>
      <c r="BE68" s="173">
        <f t="shared" si="11"/>
        <v>1109</v>
      </c>
      <c r="BF68" s="24"/>
      <c r="BG68" s="236"/>
      <c r="BH68" s="236"/>
      <c r="BI68" s="236"/>
      <c r="BJ68" s="236"/>
      <c r="BK68" s="236"/>
      <c r="BL68" s="236"/>
      <c r="BN68" s="39"/>
      <c r="BO68" s="39"/>
      <c r="BP68" s="39"/>
      <c r="BQ68" s="39"/>
      <c r="BR68" s="39"/>
      <c r="BS68" s="39"/>
    </row>
    <row r="69" spans="1:71" ht="14.1" customHeight="1" x14ac:dyDescent="0.2">
      <c r="A69" s="36"/>
      <c r="B69" s="37" t="s">
        <v>19</v>
      </c>
      <c r="C69" s="173">
        <v>0</v>
      </c>
      <c r="D69" s="173">
        <v>0</v>
      </c>
      <c r="E69" s="173">
        <v>0</v>
      </c>
      <c r="F69" s="173">
        <v>0</v>
      </c>
      <c r="G69" s="173">
        <v>0</v>
      </c>
      <c r="H69" s="173">
        <v>0</v>
      </c>
      <c r="I69" s="173">
        <v>0</v>
      </c>
      <c r="J69" s="173">
        <v>0</v>
      </c>
      <c r="K69" s="173">
        <v>0</v>
      </c>
      <c r="L69" s="173">
        <v>0</v>
      </c>
      <c r="M69" s="173">
        <v>0</v>
      </c>
      <c r="N69" s="173">
        <v>1</v>
      </c>
      <c r="O69" s="173">
        <v>0</v>
      </c>
      <c r="P69" s="173">
        <v>7</v>
      </c>
      <c r="Q69" s="173">
        <v>6</v>
      </c>
      <c r="R69" s="173">
        <v>9</v>
      </c>
      <c r="S69" s="173">
        <v>8</v>
      </c>
      <c r="T69" s="173">
        <v>3</v>
      </c>
      <c r="U69" s="173">
        <v>6</v>
      </c>
      <c r="V69" s="173">
        <v>5</v>
      </c>
      <c r="W69" s="173">
        <v>2</v>
      </c>
      <c r="X69" s="173">
        <v>1</v>
      </c>
      <c r="Y69" s="173">
        <v>2</v>
      </c>
      <c r="Z69" s="173">
        <v>0</v>
      </c>
      <c r="AA69" s="173">
        <v>0</v>
      </c>
      <c r="AB69" s="173">
        <v>0</v>
      </c>
      <c r="AC69" s="173">
        <v>0</v>
      </c>
      <c r="AD69" s="173">
        <v>1</v>
      </c>
      <c r="AE69" s="173">
        <v>0</v>
      </c>
      <c r="AF69" s="173">
        <v>0</v>
      </c>
      <c r="AG69" s="173">
        <v>0</v>
      </c>
      <c r="AH69" s="173">
        <v>0</v>
      </c>
      <c r="AI69" s="173">
        <v>0</v>
      </c>
      <c r="AJ69" s="173">
        <v>0</v>
      </c>
      <c r="AK69" s="173">
        <v>0</v>
      </c>
      <c r="AL69" s="173">
        <v>0</v>
      </c>
      <c r="AM69" s="173">
        <v>0</v>
      </c>
      <c r="AN69" s="173">
        <v>0</v>
      </c>
      <c r="AO69" s="173">
        <v>0</v>
      </c>
      <c r="AP69" s="173">
        <v>0</v>
      </c>
      <c r="AQ69" s="173">
        <v>0</v>
      </c>
      <c r="AR69" s="173">
        <v>0</v>
      </c>
      <c r="AS69" s="173">
        <v>1</v>
      </c>
      <c r="AT69" s="173">
        <v>0</v>
      </c>
      <c r="AU69" s="173">
        <v>1</v>
      </c>
      <c r="AV69" s="173">
        <v>0</v>
      </c>
      <c r="AW69" s="173">
        <v>1</v>
      </c>
      <c r="AX69" s="173">
        <v>0</v>
      </c>
      <c r="AY69" s="173">
        <v>0</v>
      </c>
      <c r="AZ69" s="173">
        <v>0</v>
      </c>
      <c r="BA69" s="173">
        <v>0</v>
      </c>
      <c r="BB69" s="173">
        <v>0</v>
      </c>
      <c r="BC69" s="173">
        <v>0</v>
      </c>
      <c r="BD69" s="173"/>
      <c r="BE69" s="173">
        <f t="shared" si="11"/>
        <v>54</v>
      </c>
      <c r="BF69" s="40"/>
      <c r="BG69" s="41"/>
      <c r="BH69" s="236"/>
      <c r="BI69" s="41"/>
      <c r="BJ69" s="236"/>
      <c r="BK69" s="236"/>
      <c r="BL69" s="236"/>
      <c r="BN69" s="39"/>
      <c r="BO69" s="39"/>
      <c r="BP69" s="39"/>
      <c r="BQ69" s="39"/>
      <c r="BR69" s="39"/>
      <c r="BS69" s="39"/>
    </row>
    <row r="70" spans="1:71" ht="14.1" customHeight="1" x14ac:dyDescent="0.2">
      <c r="A70" s="36"/>
      <c r="B70" s="37" t="s">
        <v>34</v>
      </c>
      <c r="C70" s="173">
        <v>0</v>
      </c>
      <c r="D70" s="173">
        <v>0</v>
      </c>
      <c r="E70" s="173">
        <v>0</v>
      </c>
      <c r="F70" s="173">
        <v>0</v>
      </c>
      <c r="G70" s="173">
        <v>0</v>
      </c>
      <c r="H70" s="173">
        <v>0</v>
      </c>
      <c r="I70" s="173">
        <v>0</v>
      </c>
      <c r="J70" s="173">
        <v>0</v>
      </c>
      <c r="K70" s="173">
        <v>0</v>
      </c>
      <c r="L70" s="173">
        <v>0</v>
      </c>
      <c r="M70" s="173">
        <v>0</v>
      </c>
      <c r="N70" s="173">
        <v>0</v>
      </c>
      <c r="O70" s="173">
        <v>3</v>
      </c>
      <c r="P70" s="173">
        <v>18</v>
      </c>
      <c r="Q70" s="173">
        <v>29</v>
      </c>
      <c r="R70" s="173">
        <v>26</v>
      </c>
      <c r="S70" s="173">
        <v>17</v>
      </c>
      <c r="T70" s="173">
        <v>6</v>
      </c>
      <c r="U70" s="173">
        <v>4</v>
      </c>
      <c r="V70" s="173">
        <v>3</v>
      </c>
      <c r="W70" s="173">
        <v>3</v>
      </c>
      <c r="X70" s="173">
        <v>1</v>
      </c>
      <c r="Y70" s="173">
        <v>2</v>
      </c>
      <c r="Z70" s="173">
        <v>0</v>
      </c>
      <c r="AA70" s="173">
        <v>2</v>
      </c>
      <c r="AB70" s="173">
        <v>2</v>
      </c>
      <c r="AC70" s="173">
        <v>0</v>
      </c>
      <c r="AD70" s="173">
        <v>0</v>
      </c>
      <c r="AE70" s="173">
        <v>0</v>
      </c>
      <c r="AF70" s="173">
        <v>2</v>
      </c>
      <c r="AG70" s="173">
        <v>1</v>
      </c>
      <c r="AH70" s="173">
        <v>1</v>
      </c>
      <c r="AI70" s="173">
        <v>1</v>
      </c>
      <c r="AJ70" s="173">
        <v>0</v>
      </c>
      <c r="AK70" s="173">
        <v>0</v>
      </c>
      <c r="AL70" s="173">
        <v>0</v>
      </c>
      <c r="AM70" s="173">
        <v>0</v>
      </c>
      <c r="AN70" s="173">
        <v>0</v>
      </c>
      <c r="AO70" s="173">
        <v>0</v>
      </c>
      <c r="AP70" s="173">
        <v>0</v>
      </c>
      <c r="AQ70" s="173">
        <v>0</v>
      </c>
      <c r="AR70" s="173">
        <v>0</v>
      </c>
      <c r="AS70" s="173">
        <v>0</v>
      </c>
      <c r="AT70" s="173">
        <v>0</v>
      </c>
      <c r="AU70" s="173">
        <v>1</v>
      </c>
      <c r="AV70" s="173">
        <v>1</v>
      </c>
      <c r="AW70" s="173">
        <v>2</v>
      </c>
      <c r="AX70" s="173">
        <v>1</v>
      </c>
      <c r="AY70" s="173">
        <v>0</v>
      </c>
      <c r="AZ70" s="173">
        <v>3</v>
      </c>
      <c r="BA70" s="173">
        <v>1</v>
      </c>
      <c r="BB70" s="173">
        <v>1</v>
      </c>
      <c r="BC70" s="173">
        <v>1</v>
      </c>
      <c r="BD70" s="173"/>
      <c r="BE70" s="173">
        <f t="shared" si="11"/>
        <v>132</v>
      </c>
      <c r="BF70" s="24"/>
      <c r="BG70" s="41"/>
      <c r="BH70" s="236"/>
      <c r="BI70" s="236"/>
      <c r="BJ70" s="236"/>
      <c r="BK70" s="236"/>
      <c r="BL70" s="236"/>
      <c r="BN70" s="39"/>
      <c r="BO70" s="39"/>
      <c r="BP70" s="39"/>
      <c r="BQ70" s="39"/>
      <c r="BR70" s="39"/>
      <c r="BS70" s="39"/>
    </row>
    <row r="71" spans="1:71" ht="14.1" customHeight="1" x14ac:dyDescent="0.2">
      <c r="A71" s="36"/>
      <c r="B71" s="37" t="s">
        <v>35</v>
      </c>
      <c r="C71" s="173">
        <v>0</v>
      </c>
      <c r="D71" s="173">
        <v>0</v>
      </c>
      <c r="E71" s="173">
        <v>0</v>
      </c>
      <c r="F71" s="173">
        <v>0</v>
      </c>
      <c r="G71" s="173">
        <v>0</v>
      </c>
      <c r="H71" s="173">
        <v>0</v>
      </c>
      <c r="I71" s="173">
        <v>0</v>
      </c>
      <c r="J71" s="173">
        <v>0</v>
      </c>
      <c r="K71" s="173">
        <v>0</v>
      </c>
      <c r="L71" s="173">
        <v>0</v>
      </c>
      <c r="M71" s="173">
        <v>0</v>
      </c>
      <c r="N71" s="173">
        <v>0</v>
      </c>
      <c r="O71" s="173">
        <v>2</v>
      </c>
      <c r="P71" s="173">
        <v>5</v>
      </c>
      <c r="Q71" s="173">
        <v>11</v>
      </c>
      <c r="R71" s="173">
        <v>16</v>
      </c>
      <c r="S71" s="173">
        <v>15</v>
      </c>
      <c r="T71" s="173">
        <v>27</v>
      </c>
      <c r="U71" s="173">
        <v>18</v>
      </c>
      <c r="V71" s="173">
        <v>9</v>
      </c>
      <c r="W71" s="173">
        <v>7</v>
      </c>
      <c r="X71" s="173">
        <v>4</v>
      </c>
      <c r="Y71" s="173">
        <v>2</v>
      </c>
      <c r="Z71" s="173">
        <v>0</v>
      </c>
      <c r="AA71" s="173">
        <v>1</v>
      </c>
      <c r="AB71" s="173">
        <v>0</v>
      </c>
      <c r="AC71" s="173">
        <v>1</v>
      </c>
      <c r="AD71" s="173">
        <v>0</v>
      </c>
      <c r="AE71" s="173">
        <v>0</v>
      </c>
      <c r="AF71" s="173">
        <v>0</v>
      </c>
      <c r="AG71" s="173">
        <v>0</v>
      </c>
      <c r="AH71" s="173">
        <v>0</v>
      </c>
      <c r="AI71" s="173">
        <v>2</v>
      </c>
      <c r="AJ71" s="173">
        <v>0</v>
      </c>
      <c r="AK71" s="173">
        <v>1</v>
      </c>
      <c r="AL71" s="173">
        <v>0</v>
      </c>
      <c r="AM71" s="173">
        <v>0</v>
      </c>
      <c r="AN71" s="173">
        <v>0</v>
      </c>
      <c r="AO71" s="173">
        <v>0</v>
      </c>
      <c r="AP71" s="173">
        <v>0</v>
      </c>
      <c r="AQ71" s="173">
        <v>1</v>
      </c>
      <c r="AR71" s="173">
        <v>0</v>
      </c>
      <c r="AS71" s="173">
        <v>1</v>
      </c>
      <c r="AT71" s="173">
        <v>1</v>
      </c>
      <c r="AU71" s="173">
        <v>1</v>
      </c>
      <c r="AV71" s="173">
        <v>3</v>
      </c>
      <c r="AW71" s="173">
        <v>5</v>
      </c>
      <c r="AX71" s="173">
        <v>3</v>
      </c>
      <c r="AY71" s="173">
        <v>1</v>
      </c>
      <c r="AZ71" s="173">
        <v>9</v>
      </c>
      <c r="BA71" s="173">
        <v>10</v>
      </c>
      <c r="BB71" s="173">
        <v>4</v>
      </c>
      <c r="BC71" s="173">
        <v>1</v>
      </c>
      <c r="BD71" s="173"/>
      <c r="BE71" s="173">
        <f t="shared" si="11"/>
        <v>161</v>
      </c>
      <c r="BF71" s="40"/>
      <c r="BG71" s="41"/>
      <c r="BH71" s="236"/>
      <c r="BI71" s="41"/>
      <c r="BJ71" s="236"/>
      <c r="BK71" s="236"/>
      <c r="BL71" s="236"/>
      <c r="BN71" s="39"/>
      <c r="BO71" s="39"/>
      <c r="BP71" s="39"/>
      <c r="BQ71" s="39"/>
      <c r="BR71" s="39"/>
      <c r="BS71" s="39"/>
    </row>
    <row r="72" spans="1:71" ht="14.1" customHeight="1" x14ac:dyDescent="0.2">
      <c r="A72" s="36"/>
      <c r="B72" s="37" t="s">
        <v>36</v>
      </c>
      <c r="C72" s="173">
        <v>0</v>
      </c>
      <c r="D72" s="173">
        <v>0</v>
      </c>
      <c r="E72" s="173">
        <v>0</v>
      </c>
      <c r="F72" s="173">
        <v>0</v>
      </c>
      <c r="G72" s="173">
        <v>0</v>
      </c>
      <c r="H72" s="173">
        <v>0</v>
      </c>
      <c r="I72" s="173">
        <v>0</v>
      </c>
      <c r="J72" s="173">
        <v>0</v>
      </c>
      <c r="K72" s="173">
        <v>0</v>
      </c>
      <c r="L72" s="173">
        <v>0</v>
      </c>
      <c r="M72" s="173">
        <v>0</v>
      </c>
      <c r="N72" s="173">
        <v>0</v>
      </c>
      <c r="O72" s="173">
        <v>2</v>
      </c>
      <c r="P72" s="173">
        <v>0</v>
      </c>
      <c r="Q72" s="173">
        <v>2</v>
      </c>
      <c r="R72" s="173">
        <v>0</v>
      </c>
      <c r="S72" s="173">
        <v>2</v>
      </c>
      <c r="T72" s="173">
        <v>2</v>
      </c>
      <c r="U72" s="173">
        <v>2</v>
      </c>
      <c r="V72" s="173">
        <v>3</v>
      </c>
      <c r="W72" s="173">
        <v>1</v>
      </c>
      <c r="X72" s="173">
        <v>5</v>
      </c>
      <c r="Y72" s="173">
        <v>0</v>
      </c>
      <c r="Z72" s="173">
        <v>1</v>
      </c>
      <c r="AA72" s="173">
        <v>0</v>
      </c>
      <c r="AB72" s="173">
        <v>0</v>
      </c>
      <c r="AC72" s="173">
        <v>0</v>
      </c>
      <c r="AD72" s="173">
        <v>0</v>
      </c>
      <c r="AE72" s="173">
        <v>0</v>
      </c>
      <c r="AF72" s="173">
        <v>0</v>
      </c>
      <c r="AG72" s="173">
        <v>0</v>
      </c>
      <c r="AH72" s="173">
        <v>0</v>
      </c>
      <c r="AI72" s="173">
        <v>0</v>
      </c>
      <c r="AJ72" s="173">
        <v>1</v>
      </c>
      <c r="AK72" s="173">
        <v>0</v>
      </c>
      <c r="AL72" s="173">
        <v>0</v>
      </c>
      <c r="AM72" s="173">
        <v>0</v>
      </c>
      <c r="AN72" s="173">
        <v>0</v>
      </c>
      <c r="AO72" s="173">
        <v>0</v>
      </c>
      <c r="AP72" s="173">
        <v>0</v>
      </c>
      <c r="AQ72" s="173">
        <v>0</v>
      </c>
      <c r="AR72" s="173">
        <v>0</v>
      </c>
      <c r="AS72" s="173">
        <v>1</v>
      </c>
      <c r="AT72" s="173">
        <v>0</v>
      </c>
      <c r="AU72" s="173">
        <v>0</v>
      </c>
      <c r="AV72" s="173">
        <v>0</v>
      </c>
      <c r="AW72" s="173">
        <v>0</v>
      </c>
      <c r="AX72" s="173">
        <v>0</v>
      </c>
      <c r="AY72" s="173">
        <v>0</v>
      </c>
      <c r="AZ72" s="173">
        <v>0</v>
      </c>
      <c r="BA72" s="173">
        <v>0</v>
      </c>
      <c r="BB72" s="173">
        <v>0</v>
      </c>
      <c r="BC72" s="173">
        <v>0</v>
      </c>
      <c r="BD72" s="173"/>
      <c r="BE72" s="173">
        <f t="shared" si="11"/>
        <v>22</v>
      </c>
      <c r="BF72" s="24"/>
      <c r="BG72" s="236"/>
      <c r="BH72" s="236"/>
      <c r="BI72" s="236"/>
      <c r="BJ72" s="236"/>
      <c r="BK72" s="236"/>
      <c r="BL72" s="236"/>
      <c r="BN72" s="39"/>
      <c r="BO72" s="39"/>
      <c r="BP72" s="39"/>
      <c r="BQ72" s="39"/>
      <c r="BR72" s="39"/>
      <c r="BS72" s="39"/>
    </row>
    <row r="73" spans="1:71" ht="14.1" customHeight="1" x14ac:dyDescent="0.2">
      <c r="A73" s="36"/>
      <c r="B73" s="37" t="s">
        <v>48</v>
      </c>
      <c r="C73" s="173">
        <v>0</v>
      </c>
      <c r="D73" s="173">
        <v>0</v>
      </c>
      <c r="E73" s="173">
        <v>0</v>
      </c>
      <c r="F73" s="173">
        <v>0</v>
      </c>
      <c r="G73" s="173">
        <v>0</v>
      </c>
      <c r="H73" s="173">
        <v>0</v>
      </c>
      <c r="I73" s="173">
        <v>0</v>
      </c>
      <c r="J73" s="173">
        <v>0</v>
      </c>
      <c r="K73" s="173">
        <v>0</v>
      </c>
      <c r="L73" s="173">
        <v>0</v>
      </c>
      <c r="M73" s="173">
        <v>0</v>
      </c>
      <c r="N73" s="173">
        <v>0</v>
      </c>
      <c r="O73" s="173">
        <v>0</v>
      </c>
      <c r="P73" s="173">
        <v>0</v>
      </c>
      <c r="Q73" s="173">
        <v>0</v>
      </c>
      <c r="R73" s="173">
        <v>0</v>
      </c>
      <c r="S73" s="173">
        <v>0</v>
      </c>
      <c r="T73" s="173">
        <v>0</v>
      </c>
      <c r="U73" s="173">
        <v>0</v>
      </c>
      <c r="V73" s="173">
        <v>0</v>
      </c>
      <c r="W73" s="173">
        <v>0</v>
      </c>
      <c r="X73" s="173">
        <v>0</v>
      </c>
      <c r="Y73" s="173">
        <v>0</v>
      </c>
      <c r="Z73" s="173">
        <v>0</v>
      </c>
      <c r="AA73" s="173">
        <v>0</v>
      </c>
      <c r="AB73" s="173">
        <v>0</v>
      </c>
      <c r="AC73" s="173">
        <v>0</v>
      </c>
      <c r="AD73" s="173">
        <v>0</v>
      </c>
      <c r="AE73" s="173">
        <v>0</v>
      </c>
      <c r="AF73" s="173">
        <v>0</v>
      </c>
      <c r="AG73" s="173">
        <v>0</v>
      </c>
      <c r="AH73" s="173">
        <v>0</v>
      </c>
      <c r="AI73" s="173">
        <v>0</v>
      </c>
      <c r="AJ73" s="173">
        <v>0</v>
      </c>
      <c r="AK73" s="173">
        <v>0</v>
      </c>
      <c r="AL73" s="173">
        <v>0</v>
      </c>
      <c r="AM73" s="173">
        <v>0</v>
      </c>
      <c r="AN73" s="173">
        <v>0</v>
      </c>
      <c r="AO73" s="173">
        <v>0</v>
      </c>
      <c r="AP73" s="173">
        <v>0</v>
      </c>
      <c r="AQ73" s="173">
        <v>0</v>
      </c>
      <c r="AR73" s="173">
        <v>1</v>
      </c>
      <c r="AS73" s="173">
        <v>0</v>
      </c>
      <c r="AT73" s="173">
        <v>0</v>
      </c>
      <c r="AU73" s="173">
        <v>0</v>
      </c>
      <c r="AV73" s="173">
        <v>0</v>
      </c>
      <c r="AW73" s="173">
        <v>0</v>
      </c>
      <c r="AX73" s="173">
        <v>0</v>
      </c>
      <c r="AY73" s="173">
        <v>0</v>
      </c>
      <c r="AZ73" s="173">
        <v>0</v>
      </c>
      <c r="BA73" s="173">
        <v>0</v>
      </c>
      <c r="BB73" s="173">
        <v>0</v>
      </c>
      <c r="BC73" s="173">
        <v>0</v>
      </c>
      <c r="BD73" s="173"/>
      <c r="BE73" s="173">
        <f t="shared" si="11"/>
        <v>1</v>
      </c>
      <c r="BF73" s="24"/>
      <c r="BG73" s="236"/>
      <c r="BH73" s="236"/>
      <c r="BI73" s="236"/>
      <c r="BJ73" s="236"/>
      <c r="BK73" s="236"/>
      <c r="BL73" s="236"/>
      <c r="BN73" s="39"/>
      <c r="BO73" s="39"/>
      <c r="BP73" s="39"/>
      <c r="BQ73" s="39"/>
      <c r="BR73" s="39"/>
      <c r="BS73" s="39"/>
    </row>
    <row r="74" spans="1:71" ht="14.1" customHeight="1" x14ac:dyDescent="0.2">
      <c r="A74" s="36"/>
      <c r="B74" s="37" t="s">
        <v>37</v>
      </c>
      <c r="C74" s="173">
        <v>0</v>
      </c>
      <c r="D74" s="173">
        <v>0</v>
      </c>
      <c r="E74" s="173">
        <v>0</v>
      </c>
      <c r="F74" s="173">
        <v>0</v>
      </c>
      <c r="G74" s="173">
        <v>0</v>
      </c>
      <c r="H74" s="173">
        <v>0</v>
      </c>
      <c r="I74" s="173">
        <v>0</v>
      </c>
      <c r="J74" s="173">
        <v>0</v>
      </c>
      <c r="K74" s="173">
        <v>0</v>
      </c>
      <c r="L74" s="173">
        <v>0</v>
      </c>
      <c r="M74" s="173">
        <v>0</v>
      </c>
      <c r="N74" s="173">
        <v>1</v>
      </c>
      <c r="O74" s="173">
        <v>5</v>
      </c>
      <c r="P74" s="173">
        <v>10</v>
      </c>
      <c r="Q74" s="173">
        <v>15</v>
      </c>
      <c r="R74" s="173">
        <v>13</v>
      </c>
      <c r="S74" s="173">
        <v>11</v>
      </c>
      <c r="T74" s="173">
        <v>13</v>
      </c>
      <c r="U74" s="173">
        <v>7</v>
      </c>
      <c r="V74" s="173">
        <v>8</v>
      </c>
      <c r="W74" s="173">
        <v>12</v>
      </c>
      <c r="X74" s="173">
        <v>6</v>
      </c>
      <c r="Y74" s="173">
        <v>3</v>
      </c>
      <c r="Z74" s="173">
        <v>1</v>
      </c>
      <c r="AA74" s="173">
        <v>0</v>
      </c>
      <c r="AB74" s="173">
        <v>1</v>
      </c>
      <c r="AC74" s="173">
        <v>0</v>
      </c>
      <c r="AD74" s="173">
        <v>0</v>
      </c>
      <c r="AE74" s="173">
        <v>0</v>
      </c>
      <c r="AF74" s="173">
        <v>1</v>
      </c>
      <c r="AG74" s="173">
        <v>0</v>
      </c>
      <c r="AH74" s="173">
        <v>0</v>
      </c>
      <c r="AI74" s="173">
        <v>0</v>
      </c>
      <c r="AJ74" s="173">
        <v>0</v>
      </c>
      <c r="AK74" s="173">
        <v>0</v>
      </c>
      <c r="AL74" s="173">
        <v>0</v>
      </c>
      <c r="AM74" s="173">
        <v>0</v>
      </c>
      <c r="AN74" s="173">
        <v>1</v>
      </c>
      <c r="AO74" s="173">
        <v>0</v>
      </c>
      <c r="AP74" s="173">
        <v>0</v>
      </c>
      <c r="AQ74" s="173">
        <v>0</v>
      </c>
      <c r="AR74" s="173">
        <v>1</v>
      </c>
      <c r="AS74" s="173">
        <v>4</v>
      </c>
      <c r="AT74" s="173">
        <v>7</v>
      </c>
      <c r="AU74" s="173">
        <v>6</v>
      </c>
      <c r="AV74" s="173">
        <v>13</v>
      </c>
      <c r="AW74" s="173">
        <v>12</v>
      </c>
      <c r="AX74" s="173">
        <v>8</v>
      </c>
      <c r="AY74" s="173">
        <v>12</v>
      </c>
      <c r="AZ74" s="173">
        <v>13</v>
      </c>
      <c r="BA74" s="173">
        <v>11</v>
      </c>
      <c r="BB74" s="173">
        <v>7</v>
      </c>
      <c r="BC74" s="173">
        <v>6</v>
      </c>
      <c r="BD74" s="173"/>
      <c r="BE74" s="173">
        <f t="shared" si="11"/>
        <v>208</v>
      </c>
      <c r="BF74" s="24"/>
      <c r="BG74" s="236"/>
      <c r="BH74" s="236"/>
      <c r="BI74" s="236"/>
      <c r="BJ74" s="236"/>
      <c r="BK74" s="236"/>
      <c r="BL74" s="236"/>
      <c r="BN74" s="39"/>
      <c r="BO74" s="39"/>
      <c r="BP74" s="39"/>
      <c r="BQ74" s="39"/>
      <c r="BR74" s="39"/>
      <c r="BS74" s="39"/>
    </row>
    <row r="75" spans="1:71" ht="14.1" customHeight="1" x14ac:dyDescent="0.2">
      <c r="A75" s="36"/>
      <c r="B75" s="37" t="s">
        <v>38</v>
      </c>
      <c r="C75" s="173">
        <v>0</v>
      </c>
      <c r="D75" s="173">
        <v>0</v>
      </c>
      <c r="E75" s="173">
        <v>0</v>
      </c>
      <c r="F75" s="173">
        <v>0</v>
      </c>
      <c r="G75" s="173">
        <v>0</v>
      </c>
      <c r="H75" s="173">
        <v>0</v>
      </c>
      <c r="I75" s="173">
        <v>0</v>
      </c>
      <c r="J75" s="173">
        <v>0</v>
      </c>
      <c r="K75" s="173">
        <v>0</v>
      </c>
      <c r="L75" s="173">
        <v>0</v>
      </c>
      <c r="M75" s="173">
        <v>0</v>
      </c>
      <c r="N75" s="173">
        <v>0</v>
      </c>
      <c r="O75" s="173">
        <v>5</v>
      </c>
      <c r="P75" s="173">
        <v>28</v>
      </c>
      <c r="Q75" s="173">
        <v>46</v>
      </c>
      <c r="R75" s="173">
        <v>46</v>
      </c>
      <c r="S75" s="173">
        <v>33</v>
      </c>
      <c r="T75" s="173">
        <v>37</v>
      </c>
      <c r="U75" s="173">
        <v>15</v>
      </c>
      <c r="V75" s="173">
        <v>20</v>
      </c>
      <c r="W75" s="173">
        <v>8</v>
      </c>
      <c r="X75" s="173">
        <v>14</v>
      </c>
      <c r="Y75" s="173">
        <v>5</v>
      </c>
      <c r="Z75" s="173">
        <v>3</v>
      </c>
      <c r="AA75" s="173">
        <v>3</v>
      </c>
      <c r="AB75" s="173">
        <v>4</v>
      </c>
      <c r="AC75" s="173">
        <v>0</v>
      </c>
      <c r="AD75" s="173">
        <v>1</v>
      </c>
      <c r="AE75" s="173">
        <v>1</v>
      </c>
      <c r="AF75" s="173">
        <v>1</v>
      </c>
      <c r="AG75" s="173">
        <v>0</v>
      </c>
      <c r="AH75" s="173">
        <v>0</v>
      </c>
      <c r="AI75" s="173">
        <v>0</v>
      </c>
      <c r="AJ75" s="173">
        <v>1</v>
      </c>
      <c r="AK75" s="173">
        <v>1</v>
      </c>
      <c r="AL75" s="173">
        <v>0</v>
      </c>
      <c r="AM75" s="173">
        <v>0</v>
      </c>
      <c r="AN75" s="173">
        <v>4</v>
      </c>
      <c r="AO75" s="173">
        <v>2</v>
      </c>
      <c r="AP75" s="173">
        <v>5</v>
      </c>
      <c r="AQ75" s="173">
        <v>8</v>
      </c>
      <c r="AR75" s="173">
        <v>5</v>
      </c>
      <c r="AS75" s="173">
        <v>6</v>
      </c>
      <c r="AT75" s="173">
        <v>29</v>
      </c>
      <c r="AU75" s="173">
        <v>20</v>
      </c>
      <c r="AV75" s="173">
        <v>32</v>
      </c>
      <c r="AW75" s="173">
        <v>21</v>
      </c>
      <c r="AX75" s="173">
        <v>24</v>
      </c>
      <c r="AY75" s="173">
        <v>22</v>
      </c>
      <c r="AZ75" s="173">
        <v>14</v>
      </c>
      <c r="BA75" s="173">
        <v>12</v>
      </c>
      <c r="BB75" s="173">
        <v>21</v>
      </c>
      <c r="BC75" s="173">
        <v>14</v>
      </c>
      <c r="BD75" s="173"/>
      <c r="BE75" s="173">
        <f t="shared" si="11"/>
        <v>511</v>
      </c>
      <c r="BF75" s="24"/>
      <c r="BG75" s="236"/>
      <c r="BH75" s="236"/>
      <c r="BI75" s="236"/>
      <c r="BJ75" s="236"/>
      <c r="BK75" s="236"/>
      <c r="BL75" s="236"/>
      <c r="BN75" s="39"/>
      <c r="BO75" s="39"/>
      <c r="BP75" s="39"/>
      <c r="BQ75" s="39"/>
      <c r="BR75" s="39"/>
      <c r="BS75" s="39"/>
    </row>
    <row r="76" spans="1:71" ht="14.1" customHeight="1" x14ac:dyDescent="0.2">
      <c r="A76" s="36"/>
      <c r="B76" s="37" t="s">
        <v>39</v>
      </c>
      <c r="C76" s="173">
        <v>0</v>
      </c>
      <c r="D76" s="173">
        <v>0</v>
      </c>
      <c r="E76" s="173">
        <v>0</v>
      </c>
      <c r="F76" s="173">
        <v>0</v>
      </c>
      <c r="G76" s="173">
        <v>0</v>
      </c>
      <c r="H76" s="173">
        <v>0</v>
      </c>
      <c r="I76" s="173">
        <v>0</v>
      </c>
      <c r="J76" s="173">
        <v>0</v>
      </c>
      <c r="K76" s="173">
        <v>0</v>
      </c>
      <c r="L76" s="173">
        <v>0</v>
      </c>
      <c r="M76" s="173">
        <v>0</v>
      </c>
      <c r="N76" s="173">
        <v>0</v>
      </c>
      <c r="O76" s="173">
        <v>0</v>
      </c>
      <c r="P76" s="173">
        <v>0</v>
      </c>
      <c r="Q76" s="173">
        <v>2</v>
      </c>
      <c r="R76" s="173">
        <v>0</v>
      </c>
      <c r="S76" s="173">
        <v>0</v>
      </c>
      <c r="T76" s="173">
        <v>0</v>
      </c>
      <c r="U76" s="173">
        <v>0</v>
      </c>
      <c r="V76" s="173">
        <v>0</v>
      </c>
      <c r="W76" s="173">
        <v>0</v>
      </c>
      <c r="X76" s="173">
        <v>0</v>
      </c>
      <c r="Y76" s="173">
        <v>0</v>
      </c>
      <c r="Z76" s="173">
        <v>0</v>
      </c>
      <c r="AA76" s="173">
        <v>0</v>
      </c>
      <c r="AB76" s="173">
        <v>0</v>
      </c>
      <c r="AC76" s="173">
        <v>0</v>
      </c>
      <c r="AD76" s="173">
        <v>0</v>
      </c>
      <c r="AE76" s="173">
        <v>0</v>
      </c>
      <c r="AF76" s="173">
        <v>0</v>
      </c>
      <c r="AG76" s="173">
        <v>0</v>
      </c>
      <c r="AH76" s="173">
        <v>0</v>
      </c>
      <c r="AI76" s="173">
        <v>0</v>
      </c>
      <c r="AJ76" s="173">
        <v>0</v>
      </c>
      <c r="AK76" s="173">
        <v>0</v>
      </c>
      <c r="AL76" s="173">
        <v>0</v>
      </c>
      <c r="AM76" s="173">
        <v>0</v>
      </c>
      <c r="AN76" s="173">
        <v>0</v>
      </c>
      <c r="AO76" s="173">
        <v>0</v>
      </c>
      <c r="AP76" s="173">
        <v>0</v>
      </c>
      <c r="AQ76" s="173">
        <v>0</v>
      </c>
      <c r="AR76" s="173">
        <v>0</v>
      </c>
      <c r="AS76" s="173">
        <v>0</v>
      </c>
      <c r="AT76" s="173">
        <v>0</v>
      </c>
      <c r="AU76" s="173">
        <v>0</v>
      </c>
      <c r="AV76" s="173">
        <v>1</v>
      </c>
      <c r="AW76" s="173">
        <v>0</v>
      </c>
      <c r="AX76" s="173">
        <v>0</v>
      </c>
      <c r="AY76" s="173">
        <v>0</v>
      </c>
      <c r="AZ76" s="173">
        <v>0</v>
      </c>
      <c r="BA76" s="173">
        <v>0</v>
      </c>
      <c r="BB76" s="173">
        <v>0</v>
      </c>
      <c r="BC76" s="173">
        <v>0</v>
      </c>
      <c r="BD76" s="173"/>
      <c r="BE76" s="173">
        <f t="shared" si="11"/>
        <v>3</v>
      </c>
      <c r="BF76" s="24"/>
      <c r="BG76" s="236"/>
      <c r="BH76" s="236"/>
      <c r="BI76" s="236"/>
      <c r="BJ76" s="236"/>
      <c r="BK76" s="236"/>
      <c r="BL76" s="236"/>
      <c r="BN76" s="39"/>
      <c r="BO76" s="39"/>
      <c r="BP76" s="39"/>
      <c r="BQ76" s="39"/>
      <c r="BR76" s="39"/>
      <c r="BS76" s="39"/>
    </row>
    <row r="77" spans="1:71" ht="14.1" customHeight="1" x14ac:dyDescent="0.2">
      <c r="A77" s="36"/>
      <c r="B77" s="37" t="s">
        <v>51</v>
      </c>
      <c r="C77" s="173">
        <v>0</v>
      </c>
      <c r="D77" s="173">
        <v>0</v>
      </c>
      <c r="E77" s="173">
        <v>0</v>
      </c>
      <c r="F77" s="173">
        <v>0</v>
      </c>
      <c r="G77" s="173">
        <v>0</v>
      </c>
      <c r="H77" s="173">
        <v>0</v>
      </c>
      <c r="I77" s="173">
        <v>0</v>
      </c>
      <c r="J77" s="173">
        <v>0</v>
      </c>
      <c r="K77" s="173">
        <v>0</v>
      </c>
      <c r="L77" s="173">
        <v>0</v>
      </c>
      <c r="M77" s="173">
        <v>0</v>
      </c>
      <c r="N77" s="173">
        <v>0</v>
      </c>
      <c r="O77" s="173">
        <v>2</v>
      </c>
      <c r="P77" s="173">
        <v>4</v>
      </c>
      <c r="Q77" s="173">
        <v>9</v>
      </c>
      <c r="R77" s="173">
        <v>10</v>
      </c>
      <c r="S77" s="173">
        <v>13</v>
      </c>
      <c r="T77" s="173">
        <v>5</v>
      </c>
      <c r="U77" s="173">
        <v>11</v>
      </c>
      <c r="V77" s="173">
        <v>8</v>
      </c>
      <c r="W77" s="173">
        <v>3</v>
      </c>
      <c r="X77" s="173">
        <v>1</v>
      </c>
      <c r="Y77" s="173">
        <v>0</v>
      </c>
      <c r="Z77" s="173">
        <v>2</v>
      </c>
      <c r="AA77" s="173">
        <v>0</v>
      </c>
      <c r="AB77" s="173">
        <v>1</v>
      </c>
      <c r="AC77" s="173">
        <v>0</v>
      </c>
      <c r="AD77" s="173">
        <v>1</v>
      </c>
      <c r="AE77" s="173">
        <v>0</v>
      </c>
      <c r="AF77" s="173">
        <v>0</v>
      </c>
      <c r="AG77" s="173">
        <v>0</v>
      </c>
      <c r="AH77" s="173">
        <v>0</v>
      </c>
      <c r="AI77" s="173">
        <v>0</v>
      </c>
      <c r="AJ77" s="173">
        <v>0</v>
      </c>
      <c r="AK77" s="173">
        <v>0</v>
      </c>
      <c r="AL77" s="173">
        <v>1</v>
      </c>
      <c r="AM77" s="173">
        <v>0</v>
      </c>
      <c r="AN77" s="173">
        <v>0</v>
      </c>
      <c r="AO77" s="173">
        <v>0</v>
      </c>
      <c r="AP77" s="173">
        <v>0</v>
      </c>
      <c r="AQ77" s="173">
        <v>0</v>
      </c>
      <c r="AR77" s="173">
        <v>1</v>
      </c>
      <c r="AS77" s="173">
        <v>0</v>
      </c>
      <c r="AT77" s="173">
        <v>4</v>
      </c>
      <c r="AU77" s="173">
        <v>3</v>
      </c>
      <c r="AV77" s="173">
        <v>3</v>
      </c>
      <c r="AW77" s="173">
        <v>1</v>
      </c>
      <c r="AX77" s="173">
        <v>7</v>
      </c>
      <c r="AY77" s="173">
        <v>8</v>
      </c>
      <c r="AZ77" s="173">
        <v>7</v>
      </c>
      <c r="BA77" s="173">
        <v>8</v>
      </c>
      <c r="BB77" s="173">
        <v>11</v>
      </c>
      <c r="BC77" s="173">
        <v>9</v>
      </c>
      <c r="BD77" s="173"/>
      <c r="BE77" s="173">
        <f t="shared" si="11"/>
        <v>133</v>
      </c>
      <c r="BF77" s="24"/>
      <c r="BG77" s="236"/>
      <c r="BH77" s="236"/>
      <c r="BI77" s="236"/>
      <c r="BJ77" s="236"/>
      <c r="BK77" s="236"/>
      <c r="BL77" s="236"/>
      <c r="BN77" s="39"/>
      <c r="BO77" s="39"/>
      <c r="BP77" s="39"/>
      <c r="BQ77" s="39"/>
      <c r="BR77" s="39"/>
      <c r="BS77" s="39"/>
    </row>
    <row r="78" spans="1:71" ht="14.1" customHeight="1" x14ac:dyDescent="0.2">
      <c r="A78" s="36"/>
      <c r="B78" s="37" t="s">
        <v>40</v>
      </c>
      <c r="C78" s="173">
        <v>0</v>
      </c>
      <c r="D78" s="173">
        <v>0</v>
      </c>
      <c r="E78" s="173">
        <v>0</v>
      </c>
      <c r="F78" s="173">
        <v>0</v>
      </c>
      <c r="G78" s="173">
        <v>0</v>
      </c>
      <c r="H78" s="173">
        <v>0</v>
      </c>
      <c r="I78" s="173">
        <v>0</v>
      </c>
      <c r="J78" s="173">
        <v>0</v>
      </c>
      <c r="K78" s="173">
        <v>0</v>
      </c>
      <c r="L78" s="173">
        <v>0</v>
      </c>
      <c r="M78" s="173">
        <v>0</v>
      </c>
      <c r="N78" s="173">
        <v>2</v>
      </c>
      <c r="O78" s="173">
        <v>0</v>
      </c>
      <c r="P78" s="173">
        <v>15</v>
      </c>
      <c r="Q78" s="173">
        <v>26</v>
      </c>
      <c r="R78" s="173">
        <v>33</v>
      </c>
      <c r="S78" s="173">
        <v>40</v>
      </c>
      <c r="T78" s="173">
        <v>33</v>
      </c>
      <c r="U78" s="173">
        <v>11</v>
      </c>
      <c r="V78" s="173">
        <v>17</v>
      </c>
      <c r="W78" s="173">
        <v>13</v>
      </c>
      <c r="X78" s="173">
        <v>4</v>
      </c>
      <c r="Y78" s="173">
        <v>4</v>
      </c>
      <c r="Z78" s="173">
        <v>3</v>
      </c>
      <c r="AA78" s="173">
        <v>3</v>
      </c>
      <c r="AB78" s="173">
        <v>1</v>
      </c>
      <c r="AC78" s="173">
        <v>1</v>
      </c>
      <c r="AD78" s="173">
        <v>0</v>
      </c>
      <c r="AE78" s="173">
        <v>0</v>
      </c>
      <c r="AF78" s="173">
        <v>0</v>
      </c>
      <c r="AG78" s="173">
        <v>0</v>
      </c>
      <c r="AH78" s="173">
        <v>0</v>
      </c>
      <c r="AI78" s="173">
        <v>0</v>
      </c>
      <c r="AJ78" s="173">
        <v>0</v>
      </c>
      <c r="AK78" s="173">
        <v>0</v>
      </c>
      <c r="AL78" s="173">
        <v>0</v>
      </c>
      <c r="AM78" s="173">
        <v>0</v>
      </c>
      <c r="AN78" s="173">
        <v>0</v>
      </c>
      <c r="AO78" s="173">
        <v>1</v>
      </c>
      <c r="AP78" s="173">
        <v>0</v>
      </c>
      <c r="AQ78" s="173">
        <v>0</v>
      </c>
      <c r="AR78" s="173">
        <v>3</v>
      </c>
      <c r="AS78" s="173">
        <v>6</v>
      </c>
      <c r="AT78" s="173">
        <v>7</v>
      </c>
      <c r="AU78" s="173">
        <v>7</v>
      </c>
      <c r="AV78" s="173">
        <v>7</v>
      </c>
      <c r="AW78" s="173">
        <v>17</v>
      </c>
      <c r="AX78" s="173">
        <v>17</v>
      </c>
      <c r="AY78" s="173">
        <v>22</v>
      </c>
      <c r="AZ78" s="173">
        <v>15</v>
      </c>
      <c r="BA78" s="173">
        <v>12</v>
      </c>
      <c r="BB78" s="173">
        <v>15</v>
      </c>
      <c r="BC78" s="173">
        <v>6</v>
      </c>
      <c r="BD78" s="173"/>
      <c r="BE78" s="173">
        <f t="shared" si="11"/>
        <v>341</v>
      </c>
      <c r="BF78" s="24"/>
      <c r="BG78" s="236"/>
      <c r="BH78" s="236"/>
      <c r="BI78" s="236"/>
      <c r="BJ78" s="236"/>
      <c r="BK78" s="236"/>
      <c r="BL78" s="236"/>
      <c r="BN78" s="39"/>
      <c r="BO78" s="39"/>
      <c r="BP78" s="39"/>
      <c r="BQ78" s="39"/>
      <c r="BR78" s="39"/>
      <c r="BS78" s="39"/>
    </row>
    <row r="79" spans="1:71" ht="14.1" customHeight="1" x14ac:dyDescent="0.2">
      <c r="A79" s="36"/>
      <c r="B79" s="37" t="s">
        <v>41</v>
      </c>
      <c r="C79" s="173">
        <v>0</v>
      </c>
      <c r="D79" s="173">
        <v>0</v>
      </c>
      <c r="E79" s="173">
        <v>0</v>
      </c>
      <c r="F79" s="173">
        <v>0</v>
      </c>
      <c r="G79" s="173">
        <v>0</v>
      </c>
      <c r="H79" s="173">
        <v>0</v>
      </c>
      <c r="I79" s="173">
        <v>0</v>
      </c>
      <c r="J79" s="173">
        <v>0</v>
      </c>
      <c r="K79" s="173">
        <v>0</v>
      </c>
      <c r="L79" s="173">
        <v>0</v>
      </c>
      <c r="M79" s="173">
        <v>0</v>
      </c>
      <c r="N79" s="173">
        <v>0</v>
      </c>
      <c r="O79" s="173">
        <v>3</v>
      </c>
      <c r="P79" s="173">
        <v>13</v>
      </c>
      <c r="Q79" s="173">
        <v>15</v>
      </c>
      <c r="R79" s="173">
        <v>7</v>
      </c>
      <c r="S79" s="173">
        <v>3</v>
      </c>
      <c r="T79" s="173">
        <v>4</v>
      </c>
      <c r="U79" s="173">
        <v>3</v>
      </c>
      <c r="V79" s="173">
        <v>6</v>
      </c>
      <c r="W79" s="173">
        <v>4</v>
      </c>
      <c r="X79" s="173">
        <v>4</v>
      </c>
      <c r="Y79" s="173">
        <v>6</v>
      </c>
      <c r="Z79" s="173">
        <v>3</v>
      </c>
      <c r="AA79" s="173">
        <v>1</v>
      </c>
      <c r="AB79" s="173">
        <v>0</v>
      </c>
      <c r="AC79" s="173">
        <v>1</v>
      </c>
      <c r="AD79" s="173">
        <v>1</v>
      </c>
      <c r="AE79" s="173">
        <v>0</v>
      </c>
      <c r="AF79" s="173">
        <v>0</v>
      </c>
      <c r="AG79" s="173">
        <v>0</v>
      </c>
      <c r="AH79" s="173">
        <v>0</v>
      </c>
      <c r="AI79" s="173">
        <v>0</v>
      </c>
      <c r="AJ79" s="173">
        <v>0</v>
      </c>
      <c r="AK79" s="173">
        <v>1</v>
      </c>
      <c r="AL79" s="173">
        <v>0</v>
      </c>
      <c r="AM79" s="173">
        <v>0</v>
      </c>
      <c r="AN79" s="173">
        <v>0</v>
      </c>
      <c r="AO79" s="173">
        <v>0</v>
      </c>
      <c r="AP79" s="173">
        <v>2</v>
      </c>
      <c r="AQ79" s="173">
        <v>0</v>
      </c>
      <c r="AR79" s="173">
        <v>0</v>
      </c>
      <c r="AS79" s="173">
        <v>1</v>
      </c>
      <c r="AT79" s="173">
        <v>2</v>
      </c>
      <c r="AU79" s="173">
        <v>1</v>
      </c>
      <c r="AV79" s="173">
        <v>2</v>
      </c>
      <c r="AW79" s="173">
        <v>1</v>
      </c>
      <c r="AX79" s="173">
        <v>2</v>
      </c>
      <c r="AY79" s="173">
        <v>1</v>
      </c>
      <c r="AZ79" s="173">
        <v>2</v>
      </c>
      <c r="BA79" s="173">
        <v>5</v>
      </c>
      <c r="BB79" s="173">
        <v>1</v>
      </c>
      <c r="BC79" s="173">
        <v>9</v>
      </c>
      <c r="BD79" s="173"/>
      <c r="BE79" s="173">
        <f t="shared" si="11"/>
        <v>104</v>
      </c>
      <c r="BF79" s="24"/>
      <c r="BG79" s="236"/>
      <c r="BH79" s="236"/>
      <c r="BI79" s="236"/>
      <c r="BJ79" s="236"/>
      <c r="BK79" s="236"/>
      <c r="BL79" s="236"/>
      <c r="BN79" s="39"/>
      <c r="BO79" s="39"/>
      <c r="BP79" s="39"/>
      <c r="BQ79" s="39"/>
      <c r="BR79" s="39"/>
      <c r="BS79" s="39"/>
    </row>
    <row r="80" spans="1:71" ht="14.1" customHeight="1" x14ac:dyDescent="0.2">
      <c r="A80" s="36"/>
      <c r="B80" s="37" t="s">
        <v>42</v>
      </c>
      <c r="C80" s="173">
        <v>0</v>
      </c>
      <c r="D80" s="173">
        <v>0</v>
      </c>
      <c r="E80" s="173">
        <v>0</v>
      </c>
      <c r="F80" s="173">
        <v>0</v>
      </c>
      <c r="G80" s="173">
        <v>0</v>
      </c>
      <c r="H80" s="173">
        <v>0</v>
      </c>
      <c r="I80" s="173">
        <v>0</v>
      </c>
      <c r="J80" s="173">
        <v>0</v>
      </c>
      <c r="K80" s="173">
        <v>0</v>
      </c>
      <c r="L80" s="173">
        <v>0</v>
      </c>
      <c r="M80" s="173">
        <v>0</v>
      </c>
      <c r="N80" s="173">
        <v>0</v>
      </c>
      <c r="O80" s="173">
        <v>0</v>
      </c>
      <c r="P80" s="173">
        <v>1</v>
      </c>
      <c r="Q80" s="173">
        <v>4</v>
      </c>
      <c r="R80" s="173">
        <v>1</v>
      </c>
      <c r="S80" s="173">
        <v>0</v>
      </c>
      <c r="T80" s="173">
        <v>1</v>
      </c>
      <c r="U80" s="173">
        <v>0</v>
      </c>
      <c r="V80" s="173">
        <v>0</v>
      </c>
      <c r="W80" s="173">
        <v>0</v>
      </c>
      <c r="X80" s="173">
        <v>0</v>
      </c>
      <c r="Y80" s="173">
        <v>0</v>
      </c>
      <c r="Z80" s="173">
        <v>0</v>
      </c>
      <c r="AA80" s="173">
        <v>0</v>
      </c>
      <c r="AB80" s="173">
        <v>0</v>
      </c>
      <c r="AC80" s="173">
        <v>0</v>
      </c>
      <c r="AD80" s="173">
        <v>0</v>
      </c>
      <c r="AE80" s="173">
        <v>0</v>
      </c>
      <c r="AF80" s="173">
        <v>0</v>
      </c>
      <c r="AG80" s="173">
        <v>0</v>
      </c>
      <c r="AH80" s="173">
        <v>0</v>
      </c>
      <c r="AI80" s="173">
        <v>0</v>
      </c>
      <c r="AJ80" s="173">
        <v>0</v>
      </c>
      <c r="AK80" s="173">
        <v>0</v>
      </c>
      <c r="AL80" s="173">
        <v>0</v>
      </c>
      <c r="AM80" s="173">
        <v>0</v>
      </c>
      <c r="AN80" s="173">
        <v>0</v>
      </c>
      <c r="AO80" s="173">
        <v>0</v>
      </c>
      <c r="AP80" s="173">
        <v>0</v>
      </c>
      <c r="AQ80" s="173">
        <v>0</v>
      </c>
      <c r="AR80" s="173">
        <v>0</v>
      </c>
      <c r="AS80" s="173">
        <v>0</v>
      </c>
      <c r="AT80" s="173">
        <v>0</v>
      </c>
      <c r="AU80" s="173">
        <v>0</v>
      </c>
      <c r="AV80" s="173">
        <v>1</v>
      </c>
      <c r="AW80" s="173">
        <v>0</v>
      </c>
      <c r="AX80" s="173">
        <v>0</v>
      </c>
      <c r="AY80" s="173">
        <v>0</v>
      </c>
      <c r="AZ80" s="173">
        <v>0</v>
      </c>
      <c r="BA80" s="173">
        <v>0</v>
      </c>
      <c r="BB80" s="173">
        <v>0</v>
      </c>
      <c r="BC80" s="173">
        <v>0</v>
      </c>
      <c r="BD80" s="173"/>
      <c r="BE80" s="173">
        <f t="shared" si="11"/>
        <v>8</v>
      </c>
      <c r="BF80" s="24"/>
      <c r="BG80" s="236"/>
      <c r="BH80" s="236"/>
      <c r="BI80" s="236"/>
      <c r="BJ80" s="236"/>
      <c r="BK80" s="236"/>
      <c r="BL80" s="236"/>
      <c r="BN80" s="39"/>
      <c r="BO80" s="39"/>
      <c r="BP80" s="39"/>
      <c r="BQ80" s="39"/>
      <c r="BR80" s="39"/>
      <c r="BS80" s="39"/>
    </row>
    <row r="81" spans="1:71" ht="14.1" customHeight="1" x14ac:dyDescent="0.2">
      <c r="A81" s="36"/>
      <c r="B81" s="37" t="s">
        <v>43</v>
      </c>
      <c r="C81" s="173">
        <v>0</v>
      </c>
      <c r="D81" s="173">
        <v>0</v>
      </c>
      <c r="E81" s="173">
        <v>0</v>
      </c>
      <c r="F81" s="173">
        <v>0</v>
      </c>
      <c r="G81" s="173">
        <v>0</v>
      </c>
      <c r="H81" s="173">
        <v>0</v>
      </c>
      <c r="I81" s="173">
        <v>0</v>
      </c>
      <c r="J81" s="173">
        <v>0</v>
      </c>
      <c r="K81" s="173">
        <v>0</v>
      </c>
      <c r="L81" s="173">
        <v>0</v>
      </c>
      <c r="M81" s="173">
        <v>0</v>
      </c>
      <c r="N81" s="173">
        <v>0</v>
      </c>
      <c r="O81" s="173">
        <v>1</v>
      </c>
      <c r="P81" s="173">
        <v>4</v>
      </c>
      <c r="Q81" s="173">
        <v>15</v>
      </c>
      <c r="R81" s="173">
        <v>26</v>
      </c>
      <c r="S81" s="173">
        <v>17</v>
      </c>
      <c r="T81" s="173">
        <v>12</v>
      </c>
      <c r="U81" s="173">
        <v>9</v>
      </c>
      <c r="V81" s="173">
        <v>9</v>
      </c>
      <c r="W81" s="173">
        <v>6</v>
      </c>
      <c r="X81" s="173">
        <v>6</v>
      </c>
      <c r="Y81" s="173">
        <v>1</v>
      </c>
      <c r="Z81" s="173">
        <v>2</v>
      </c>
      <c r="AA81" s="173">
        <v>4</v>
      </c>
      <c r="AB81" s="173">
        <v>0</v>
      </c>
      <c r="AC81" s="173">
        <v>0</v>
      </c>
      <c r="AD81" s="173">
        <v>0</v>
      </c>
      <c r="AE81" s="173">
        <v>0</v>
      </c>
      <c r="AF81" s="173">
        <v>0</v>
      </c>
      <c r="AG81" s="173">
        <v>0</v>
      </c>
      <c r="AH81" s="173">
        <v>0</v>
      </c>
      <c r="AI81" s="173">
        <v>0</v>
      </c>
      <c r="AJ81" s="173">
        <v>0</v>
      </c>
      <c r="AK81" s="173">
        <v>0</v>
      </c>
      <c r="AL81" s="173">
        <v>0</v>
      </c>
      <c r="AM81" s="173">
        <v>0</v>
      </c>
      <c r="AN81" s="173">
        <v>0</v>
      </c>
      <c r="AO81" s="173">
        <v>0</v>
      </c>
      <c r="AP81" s="173">
        <v>0</v>
      </c>
      <c r="AQ81" s="173">
        <v>0</v>
      </c>
      <c r="AR81" s="173">
        <v>3</v>
      </c>
      <c r="AS81" s="173">
        <v>1</v>
      </c>
      <c r="AT81" s="173">
        <v>3</v>
      </c>
      <c r="AU81" s="173">
        <v>8</v>
      </c>
      <c r="AV81" s="173">
        <v>7</v>
      </c>
      <c r="AW81" s="173">
        <v>19</v>
      </c>
      <c r="AX81" s="173">
        <v>18</v>
      </c>
      <c r="AY81" s="173">
        <v>14</v>
      </c>
      <c r="AZ81" s="173">
        <v>8</v>
      </c>
      <c r="BA81" s="173">
        <v>4</v>
      </c>
      <c r="BB81" s="173">
        <v>7</v>
      </c>
      <c r="BC81" s="173">
        <v>7</v>
      </c>
      <c r="BD81" s="173"/>
      <c r="BE81" s="173">
        <f t="shared" si="11"/>
        <v>211</v>
      </c>
      <c r="BF81" s="24"/>
      <c r="BG81" s="236"/>
      <c r="BH81" s="236"/>
      <c r="BI81" s="236"/>
      <c r="BJ81" s="236"/>
      <c r="BK81" s="236"/>
      <c r="BL81" s="236"/>
      <c r="BN81" s="39"/>
      <c r="BO81" s="39"/>
      <c r="BP81" s="39"/>
      <c r="BQ81" s="39"/>
      <c r="BR81" s="39"/>
      <c r="BS81" s="39"/>
    </row>
    <row r="82" spans="1:71" ht="14.1" customHeight="1" x14ac:dyDescent="0.2">
      <c r="A82" s="36"/>
      <c r="B82" s="37" t="s">
        <v>44</v>
      </c>
      <c r="C82" s="173">
        <v>0</v>
      </c>
      <c r="D82" s="173">
        <v>0</v>
      </c>
      <c r="E82" s="173">
        <v>0</v>
      </c>
      <c r="F82" s="173">
        <v>0</v>
      </c>
      <c r="G82" s="173">
        <v>0</v>
      </c>
      <c r="H82" s="173">
        <v>0</v>
      </c>
      <c r="I82" s="173">
        <v>0</v>
      </c>
      <c r="J82" s="173">
        <v>0</v>
      </c>
      <c r="K82" s="173">
        <v>0</v>
      </c>
      <c r="L82" s="173">
        <v>0</v>
      </c>
      <c r="M82" s="173">
        <v>0</v>
      </c>
      <c r="N82" s="173">
        <v>0</v>
      </c>
      <c r="O82" s="173">
        <v>3</v>
      </c>
      <c r="P82" s="173">
        <v>12</v>
      </c>
      <c r="Q82" s="173">
        <v>44</v>
      </c>
      <c r="R82" s="173">
        <v>44</v>
      </c>
      <c r="S82" s="173">
        <v>50</v>
      </c>
      <c r="T82" s="173">
        <v>37</v>
      </c>
      <c r="U82" s="173">
        <v>36</v>
      </c>
      <c r="V82" s="173">
        <v>26</v>
      </c>
      <c r="W82" s="173">
        <v>22</v>
      </c>
      <c r="X82" s="173">
        <v>8</v>
      </c>
      <c r="Y82" s="173">
        <v>13</v>
      </c>
      <c r="Z82" s="173">
        <v>5</v>
      </c>
      <c r="AA82" s="173">
        <v>5</v>
      </c>
      <c r="AB82" s="173">
        <v>8</v>
      </c>
      <c r="AC82" s="173">
        <v>3</v>
      </c>
      <c r="AD82" s="173">
        <v>0</v>
      </c>
      <c r="AE82" s="173">
        <v>0</v>
      </c>
      <c r="AF82" s="173">
        <v>1</v>
      </c>
      <c r="AG82" s="173">
        <v>1</v>
      </c>
      <c r="AH82" s="173">
        <v>0</v>
      </c>
      <c r="AI82" s="173">
        <v>0</v>
      </c>
      <c r="AJ82" s="173">
        <v>0</v>
      </c>
      <c r="AK82" s="173">
        <v>0</v>
      </c>
      <c r="AL82" s="173">
        <v>0</v>
      </c>
      <c r="AM82" s="173">
        <v>0</v>
      </c>
      <c r="AN82" s="173">
        <v>0</v>
      </c>
      <c r="AO82" s="173">
        <v>1</v>
      </c>
      <c r="AP82" s="173">
        <v>0</v>
      </c>
      <c r="AQ82" s="173">
        <v>1</v>
      </c>
      <c r="AR82" s="173">
        <v>3</v>
      </c>
      <c r="AS82" s="173">
        <v>14</v>
      </c>
      <c r="AT82" s="173">
        <v>23</v>
      </c>
      <c r="AU82" s="173">
        <v>23</v>
      </c>
      <c r="AV82" s="173">
        <v>31</v>
      </c>
      <c r="AW82" s="173">
        <v>28</v>
      </c>
      <c r="AX82" s="173">
        <v>30</v>
      </c>
      <c r="AY82" s="173">
        <v>31</v>
      </c>
      <c r="AZ82" s="173">
        <v>34</v>
      </c>
      <c r="BA82" s="173">
        <v>25</v>
      </c>
      <c r="BB82" s="173">
        <v>16</v>
      </c>
      <c r="BC82" s="173">
        <v>14</v>
      </c>
      <c r="BD82" s="173"/>
      <c r="BE82" s="173">
        <f t="shared" si="11"/>
        <v>592</v>
      </c>
      <c r="BF82" s="24"/>
      <c r="BG82" s="236"/>
      <c r="BH82" s="236"/>
      <c r="BI82" s="236"/>
      <c r="BJ82" s="236"/>
      <c r="BK82" s="236"/>
      <c r="BL82" s="236"/>
      <c r="BN82" s="39"/>
      <c r="BO82" s="39"/>
      <c r="BP82" s="39"/>
      <c r="BQ82" s="39"/>
      <c r="BR82" s="39"/>
      <c r="BS82" s="39"/>
    </row>
    <row r="83" spans="1:71" ht="14.1" customHeight="1" x14ac:dyDescent="0.2">
      <c r="A83" s="36"/>
      <c r="B83" s="37" t="s">
        <v>45</v>
      </c>
      <c r="C83" s="173">
        <v>0</v>
      </c>
      <c r="D83" s="173">
        <v>0</v>
      </c>
      <c r="E83" s="173">
        <v>0</v>
      </c>
      <c r="F83" s="173">
        <v>0</v>
      </c>
      <c r="G83" s="173">
        <v>0</v>
      </c>
      <c r="H83" s="173">
        <v>0</v>
      </c>
      <c r="I83" s="173">
        <v>0</v>
      </c>
      <c r="J83" s="173">
        <v>0</v>
      </c>
      <c r="K83" s="173">
        <v>0</v>
      </c>
      <c r="L83" s="173">
        <v>0</v>
      </c>
      <c r="M83" s="173">
        <v>0</v>
      </c>
      <c r="N83" s="173">
        <v>0</v>
      </c>
      <c r="O83" s="173">
        <v>0</v>
      </c>
      <c r="P83" s="173">
        <v>11</v>
      </c>
      <c r="Q83" s="173">
        <v>12</v>
      </c>
      <c r="R83" s="173">
        <v>11</v>
      </c>
      <c r="S83" s="173">
        <v>5</v>
      </c>
      <c r="T83" s="173">
        <v>5</v>
      </c>
      <c r="U83" s="173">
        <v>5</v>
      </c>
      <c r="V83" s="173">
        <v>2</v>
      </c>
      <c r="W83" s="173">
        <v>2</v>
      </c>
      <c r="X83" s="173">
        <v>0</v>
      </c>
      <c r="Y83" s="173">
        <v>1</v>
      </c>
      <c r="Z83" s="173">
        <v>1</v>
      </c>
      <c r="AA83" s="173">
        <v>0</v>
      </c>
      <c r="AB83" s="173">
        <v>0</v>
      </c>
      <c r="AC83" s="173">
        <v>0</v>
      </c>
      <c r="AD83" s="173">
        <v>0</v>
      </c>
      <c r="AE83" s="173">
        <v>0</v>
      </c>
      <c r="AF83" s="173">
        <v>0</v>
      </c>
      <c r="AG83" s="173">
        <v>0</v>
      </c>
      <c r="AH83" s="173">
        <v>0</v>
      </c>
      <c r="AI83" s="173">
        <v>0</v>
      </c>
      <c r="AJ83" s="173">
        <v>0</v>
      </c>
      <c r="AK83" s="173">
        <v>0</v>
      </c>
      <c r="AL83" s="173">
        <v>0</v>
      </c>
      <c r="AM83" s="173">
        <v>0</v>
      </c>
      <c r="AN83" s="173">
        <v>0</v>
      </c>
      <c r="AO83" s="173">
        <v>0</v>
      </c>
      <c r="AP83" s="173">
        <v>0</v>
      </c>
      <c r="AQ83" s="173">
        <v>0</v>
      </c>
      <c r="AR83" s="173">
        <v>0</v>
      </c>
      <c r="AS83" s="173">
        <v>1</v>
      </c>
      <c r="AT83" s="173">
        <v>0</v>
      </c>
      <c r="AU83" s="173">
        <v>3</v>
      </c>
      <c r="AV83" s="173">
        <v>7</v>
      </c>
      <c r="AW83" s="173">
        <v>9</v>
      </c>
      <c r="AX83" s="173">
        <v>8</v>
      </c>
      <c r="AY83" s="173">
        <v>4</v>
      </c>
      <c r="AZ83" s="173">
        <v>4</v>
      </c>
      <c r="BA83" s="173">
        <v>5</v>
      </c>
      <c r="BB83" s="173">
        <v>4</v>
      </c>
      <c r="BC83" s="173">
        <v>2</v>
      </c>
      <c r="BD83" s="173"/>
      <c r="BE83" s="173">
        <f t="shared" si="11"/>
        <v>102</v>
      </c>
      <c r="BF83" s="24"/>
      <c r="BG83" s="236"/>
      <c r="BH83" s="236"/>
      <c r="BI83" s="236"/>
      <c r="BJ83" s="236"/>
      <c r="BK83" s="236"/>
      <c r="BL83" s="236"/>
      <c r="BN83" s="39"/>
      <c r="BO83" s="39"/>
      <c r="BP83" s="39"/>
      <c r="BQ83" s="39"/>
      <c r="BR83" s="39"/>
      <c r="BS83" s="39"/>
    </row>
    <row r="84" spans="1:71" ht="14.1" customHeight="1" x14ac:dyDescent="0.2">
      <c r="A84" s="36"/>
      <c r="B84" s="37" t="s">
        <v>46</v>
      </c>
      <c r="C84" s="173">
        <v>0</v>
      </c>
      <c r="D84" s="173">
        <v>0</v>
      </c>
      <c r="E84" s="173">
        <v>0</v>
      </c>
      <c r="F84" s="173">
        <v>0</v>
      </c>
      <c r="G84" s="173">
        <v>0</v>
      </c>
      <c r="H84" s="173">
        <v>0</v>
      </c>
      <c r="I84" s="173">
        <v>0</v>
      </c>
      <c r="J84" s="173">
        <v>0</v>
      </c>
      <c r="K84" s="173">
        <v>0</v>
      </c>
      <c r="L84" s="173">
        <v>0</v>
      </c>
      <c r="M84" s="173">
        <v>0</v>
      </c>
      <c r="N84" s="173">
        <v>0</v>
      </c>
      <c r="O84" s="173">
        <v>2</v>
      </c>
      <c r="P84" s="173">
        <v>16</v>
      </c>
      <c r="Q84" s="173">
        <v>17</v>
      </c>
      <c r="R84" s="173">
        <v>17</v>
      </c>
      <c r="S84" s="173">
        <v>19</v>
      </c>
      <c r="T84" s="173">
        <v>17</v>
      </c>
      <c r="U84" s="173">
        <v>11</v>
      </c>
      <c r="V84" s="173">
        <v>12</v>
      </c>
      <c r="W84" s="173">
        <v>4</v>
      </c>
      <c r="X84" s="173">
        <v>5</v>
      </c>
      <c r="Y84" s="173">
        <v>1</v>
      </c>
      <c r="Z84" s="173">
        <v>1</v>
      </c>
      <c r="AA84" s="173">
        <v>0</v>
      </c>
      <c r="AB84" s="173">
        <v>1</v>
      </c>
      <c r="AC84" s="173">
        <v>1</v>
      </c>
      <c r="AD84" s="173">
        <v>0</v>
      </c>
      <c r="AE84" s="173">
        <v>0</v>
      </c>
      <c r="AF84" s="173">
        <v>0</v>
      </c>
      <c r="AG84" s="173">
        <v>0</v>
      </c>
      <c r="AH84" s="173">
        <v>0</v>
      </c>
      <c r="AI84" s="173">
        <v>0</v>
      </c>
      <c r="AJ84" s="173">
        <v>1</v>
      </c>
      <c r="AK84" s="173">
        <v>0</v>
      </c>
      <c r="AL84" s="173">
        <v>0</v>
      </c>
      <c r="AM84" s="173">
        <v>1</v>
      </c>
      <c r="AN84" s="173">
        <v>0</v>
      </c>
      <c r="AO84" s="173">
        <v>0</v>
      </c>
      <c r="AP84" s="173">
        <v>1</v>
      </c>
      <c r="AQ84" s="173">
        <v>0</v>
      </c>
      <c r="AR84" s="173">
        <v>5</v>
      </c>
      <c r="AS84" s="173">
        <v>2</v>
      </c>
      <c r="AT84" s="173">
        <v>3</v>
      </c>
      <c r="AU84" s="173">
        <v>4</v>
      </c>
      <c r="AV84" s="173">
        <v>6</v>
      </c>
      <c r="AW84" s="173">
        <v>7</v>
      </c>
      <c r="AX84" s="173">
        <v>4</v>
      </c>
      <c r="AY84" s="173">
        <v>4</v>
      </c>
      <c r="AZ84" s="173">
        <v>5</v>
      </c>
      <c r="BA84" s="173">
        <v>4</v>
      </c>
      <c r="BB84" s="173">
        <v>2</v>
      </c>
      <c r="BC84" s="173">
        <v>5</v>
      </c>
      <c r="BD84" s="173"/>
      <c r="BE84" s="173">
        <f t="shared" si="11"/>
        <v>178</v>
      </c>
      <c r="BF84" s="24"/>
      <c r="BG84" s="236"/>
      <c r="BH84" s="236"/>
      <c r="BI84" s="236"/>
      <c r="BJ84" s="236"/>
      <c r="BK84" s="236"/>
      <c r="BL84" s="236"/>
      <c r="BN84" s="39"/>
      <c r="BO84" s="39"/>
      <c r="BP84" s="39"/>
      <c r="BQ84" s="39"/>
      <c r="BR84" s="39"/>
      <c r="BS84" s="39"/>
    </row>
    <row r="85" spans="1:71" ht="14.1" customHeight="1" x14ac:dyDescent="0.2">
      <c r="A85" s="36"/>
      <c r="B85" s="37" t="s">
        <v>47</v>
      </c>
      <c r="C85" s="173">
        <v>0</v>
      </c>
      <c r="D85" s="173">
        <v>0</v>
      </c>
      <c r="E85" s="173">
        <v>0</v>
      </c>
      <c r="F85" s="173">
        <v>0</v>
      </c>
      <c r="G85" s="173">
        <v>0</v>
      </c>
      <c r="H85" s="173">
        <v>0</v>
      </c>
      <c r="I85" s="173">
        <v>0</v>
      </c>
      <c r="J85" s="173">
        <v>0</v>
      </c>
      <c r="K85" s="173">
        <v>0</v>
      </c>
      <c r="L85" s="173">
        <v>0</v>
      </c>
      <c r="M85" s="173">
        <v>0</v>
      </c>
      <c r="N85" s="173">
        <v>1</v>
      </c>
      <c r="O85" s="173">
        <v>2</v>
      </c>
      <c r="P85" s="173">
        <v>8</v>
      </c>
      <c r="Q85" s="173">
        <v>15</v>
      </c>
      <c r="R85" s="173">
        <v>8</v>
      </c>
      <c r="S85" s="173">
        <v>12</v>
      </c>
      <c r="T85" s="173">
        <v>6</v>
      </c>
      <c r="U85" s="173">
        <v>13</v>
      </c>
      <c r="V85" s="173">
        <v>3</v>
      </c>
      <c r="W85" s="173">
        <v>9</v>
      </c>
      <c r="X85" s="173">
        <v>6</v>
      </c>
      <c r="Y85" s="173">
        <v>4</v>
      </c>
      <c r="Z85" s="173">
        <v>3</v>
      </c>
      <c r="AA85" s="173">
        <v>2</v>
      </c>
      <c r="AB85" s="173">
        <v>2</v>
      </c>
      <c r="AC85" s="173">
        <v>4</v>
      </c>
      <c r="AD85" s="173">
        <v>2</v>
      </c>
      <c r="AE85" s="173">
        <v>0</v>
      </c>
      <c r="AF85" s="173">
        <v>0</v>
      </c>
      <c r="AG85" s="173">
        <v>0</v>
      </c>
      <c r="AH85" s="173">
        <v>0</v>
      </c>
      <c r="AI85" s="173">
        <v>0</v>
      </c>
      <c r="AJ85" s="173">
        <v>0</v>
      </c>
      <c r="AK85" s="173">
        <v>0</v>
      </c>
      <c r="AL85" s="173">
        <v>0</v>
      </c>
      <c r="AM85" s="173">
        <v>0</v>
      </c>
      <c r="AN85" s="173">
        <v>0</v>
      </c>
      <c r="AO85" s="173">
        <v>0</v>
      </c>
      <c r="AP85" s="173">
        <v>3</v>
      </c>
      <c r="AQ85" s="173">
        <v>4</v>
      </c>
      <c r="AR85" s="173">
        <v>11</v>
      </c>
      <c r="AS85" s="173">
        <v>6</v>
      </c>
      <c r="AT85" s="173">
        <v>9</v>
      </c>
      <c r="AU85" s="173">
        <v>5</v>
      </c>
      <c r="AV85" s="173">
        <v>19</v>
      </c>
      <c r="AW85" s="173">
        <v>14</v>
      </c>
      <c r="AX85" s="173">
        <v>19</v>
      </c>
      <c r="AY85" s="173">
        <v>20</v>
      </c>
      <c r="AZ85" s="173">
        <v>12</v>
      </c>
      <c r="BA85" s="173">
        <v>10</v>
      </c>
      <c r="BB85" s="173">
        <v>6</v>
      </c>
      <c r="BC85" s="173">
        <v>5</v>
      </c>
      <c r="BD85" s="173"/>
      <c r="BE85" s="173">
        <f t="shared" si="11"/>
        <v>243</v>
      </c>
      <c r="BF85" s="24"/>
      <c r="BG85" s="236"/>
      <c r="BH85" s="236"/>
      <c r="BI85" s="236"/>
      <c r="BJ85" s="236"/>
      <c r="BK85" s="236"/>
      <c r="BL85" s="236"/>
      <c r="BN85" s="39"/>
      <c r="BO85" s="39"/>
      <c r="BP85" s="39"/>
      <c r="BQ85" s="39"/>
      <c r="BR85" s="39"/>
      <c r="BS85" s="39"/>
    </row>
    <row r="86" spans="1:71" ht="14.1" customHeight="1" x14ac:dyDescent="0.2">
      <c r="A86" s="36"/>
      <c r="B86" s="37"/>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24"/>
      <c r="BG86" s="236"/>
      <c r="BH86" s="236"/>
      <c r="BI86" s="236"/>
      <c r="BJ86" s="236"/>
      <c r="BK86" s="236"/>
      <c r="BL86" s="236"/>
      <c r="BN86" s="39"/>
      <c r="BO86" s="39"/>
      <c r="BP86" s="39"/>
      <c r="BQ86" s="39"/>
      <c r="BR86" s="39"/>
      <c r="BS86" s="39"/>
    </row>
    <row r="87" spans="1:71" ht="24" customHeight="1" x14ac:dyDescent="0.2">
      <c r="A87" s="295" t="s">
        <v>71</v>
      </c>
      <c r="B87" s="295"/>
      <c r="C87" s="169" t="s">
        <v>175</v>
      </c>
      <c r="D87" s="169" t="s">
        <v>176</v>
      </c>
      <c r="E87" s="169" t="s">
        <v>177</v>
      </c>
      <c r="F87" s="169" t="s">
        <v>178</v>
      </c>
      <c r="G87" s="169" t="s">
        <v>179</v>
      </c>
      <c r="H87" s="169" t="s">
        <v>180</v>
      </c>
      <c r="I87" s="169" t="s">
        <v>181</v>
      </c>
      <c r="J87" s="169" t="s">
        <v>182</v>
      </c>
      <c r="K87" s="169" t="s">
        <v>183</v>
      </c>
      <c r="L87" s="169" t="s">
        <v>184</v>
      </c>
      <c r="M87" s="169" t="s">
        <v>185</v>
      </c>
      <c r="N87" s="169" t="s">
        <v>186</v>
      </c>
      <c r="O87" s="169" t="s">
        <v>187</v>
      </c>
      <c r="P87" s="169" t="s">
        <v>188</v>
      </c>
      <c r="Q87" s="169" t="s">
        <v>189</v>
      </c>
      <c r="R87" s="169" t="s">
        <v>190</v>
      </c>
      <c r="S87" s="169" t="s">
        <v>191</v>
      </c>
      <c r="T87" s="169" t="s">
        <v>192</v>
      </c>
      <c r="U87" s="169" t="s">
        <v>193</v>
      </c>
      <c r="V87" s="169" t="s">
        <v>194</v>
      </c>
      <c r="W87" s="169" t="s">
        <v>195</v>
      </c>
      <c r="X87" s="169" t="s">
        <v>196</v>
      </c>
      <c r="Y87" s="169" t="s">
        <v>197</v>
      </c>
      <c r="Z87" s="169" t="s">
        <v>198</v>
      </c>
      <c r="AA87" s="169" t="s">
        <v>199</v>
      </c>
      <c r="AB87" s="169" t="s">
        <v>200</v>
      </c>
      <c r="AC87" s="169" t="s">
        <v>201</v>
      </c>
      <c r="AD87" s="169" t="s">
        <v>202</v>
      </c>
      <c r="AE87" s="169" t="s">
        <v>203</v>
      </c>
      <c r="AF87" s="169" t="s">
        <v>204</v>
      </c>
      <c r="AG87" s="169" t="s">
        <v>205</v>
      </c>
      <c r="AH87" s="169" t="s">
        <v>206</v>
      </c>
      <c r="AI87" s="169" t="s">
        <v>207</v>
      </c>
      <c r="AJ87" s="169" t="s">
        <v>208</v>
      </c>
      <c r="AK87" s="169" t="s">
        <v>209</v>
      </c>
      <c r="AL87" s="169" t="s">
        <v>210</v>
      </c>
      <c r="AM87" s="169" t="s">
        <v>211</v>
      </c>
      <c r="AN87" s="169" t="s">
        <v>212</v>
      </c>
      <c r="AO87" s="169" t="s">
        <v>213</v>
      </c>
      <c r="AP87" s="169" t="s">
        <v>214</v>
      </c>
      <c r="AQ87" s="169" t="s">
        <v>215</v>
      </c>
      <c r="AR87" s="169" t="s">
        <v>216</v>
      </c>
      <c r="AS87" s="169" t="s">
        <v>217</v>
      </c>
      <c r="AT87" s="169" t="s">
        <v>218</v>
      </c>
      <c r="AU87" s="169" t="s">
        <v>219</v>
      </c>
      <c r="AV87" s="169" t="s">
        <v>220</v>
      </c>
      <c r="AW87" s="169" t="s">
        <v>221</v>
      </c>
      <c r="AX87" s="169" t="s">
        <v>222</v>
      </c>
      <c r="AY87" s="169" t="s">
        <v>223</v>
      </c>
      <c r="AZ87" s="169" t="s">
        <v>224</v>
      </c>
      <c r="BA87" s="169" t="s">
        <v>225</v>
      </c>
      <c r="BB87" s="169" t="s">
        <v>226</v>
      </c>
      <c r="BC87" s="169" t="s">
        <v>227</v>
      </c>
      <c r="BD87" s="169"/>
      <c r="BE87" s="169"/>
      <c r="BF87" s="24"/>
      <c r="BG87" s="236"/>
      <c r="BH87" s="236"/>
      <c r="BI87" s="236"/>
      <c r="BJ87" s="236"/>
      <c r="BK87" s="236"/>
      <c r="BL87" s="236"/>
      <c r="BN87" s="39"/>
      <c r="BO87" s="39"/>
      <c r="BP87" s="39"/>
      <c r="BQ87" s="39"/>
      <c r="BR87" s="39"/>
      <c r="BS87" s="39"/>
    </row>
    <row r="88" spans="1:71" ht="14.1" customHeight="1" x14ac:dyDescent="0.2">
      <c r="A88" s="36"/>
      <c r="B88" s="35" t="s">
        <v>10</v>
      </c>
      <c r="C88" s="173">
        <v>0</v>
      </c>
      <c r="D88" s="173">
        <v>0</v>
      </c>
      <c r="E88" s="173">
        <v>0</v>
      </c>
      <c r="F88" s="173">
        <v>0</v>
      </c>
      <c r="G88" s="173">
        <v>0</v>
      </c>
      <c r="H88" s="173">
        <v>0</v>
      </c>
      <c r="I88" s="173">
        <v>0</v>
      </c>
      <c r="J88" s="173">
        <v>0</v>
      </c>
      <c r="K88" s="173">
        <v>0</v>
      </c>
      <c r="L88" s="173">
        <v>0</v>
      </c>
      <c r="M88" s="173">
        <v>0</v>
      </c>
      <c r="N88" s="173">
        <v>1</v>
      </c>
      <c r="O88" s="173">
        <v>5</v>
      </c>
      <c r="P88" s="173">
        <v>49</v>
      </c>
      <c r="Q88" s="173">
        <v>189</v>
      </c>
      <c r="R88" s="173">
        <v>303</v>
      </c>
      <c r="S88" s="173">
        <v>341</v>
      </c>
      <c r="T88" s="173">
        <v>316</v>
      </c>
      <c r="U88" s="173">
        <v>238</v>
      </c>
      <c r="V88" s="173">
        <v>187</v>
      </c>
      <c r="W88" s="173">
        <v>124</v>
      </c>
      <c r="X88" s="173">
        <v>69</v>
      </c>
      <c r="Y88" s="173">
        <v>42</v>
      </c>
      <c r="Z88" s="173">
        <v>34</v>
      </c>
      <c r="AA88" s="173">
        <v>20</v>
      </c>
      <c r="AB88" s="173">
        <v>17</v>
      </c>
      <c r="AC88" s="173">
        <v>6</v>
      </c>
      <c r="AD88" s="173">
        <v>7</v>
      </c>
      <c r="AE88" s="173">
        <v>3</v>
      </c>
      <c r="AF88" s="173">
        <v>2</v>
      </c>
      <c r="AG88" s="173">
        <v>2</v>
      </c>
      <c r="AH88" s="173">
        <v>2</v>
      </c>
      <c r="AI88" s="173">
        <v>1</v>
      </c>
      <c r="AJ88" s="173">
        <v>3</v>
      </c>
      <c r="AK88" s="173">
        <v>3</v>
      </c>
      <c r="AL88" s="173">
        <v>0</v>
      </c>
      <c r="AM88" s="173">
        <v>2</v>
      </c>
      <c r="AN88" s="173">
        <v>3</v>
      </c>
      <c r="AO88" s="173">
        <v>4</v>
      </c>
      <c r="AP88" s="173">
        <v>6</v>
      </c>
      <c r="AQ88" s="173">
        <v>7</v>
      </c>
      <c r="AR88" s="173">
        <v>13</v>
      </c>
      <c r="AS88" s="173">
        <v>18</v>
      </c>
      <c r="AT88" s="173">
        <v>31</v>
      </c>
      <c r="AU88" s="173">
        <v>53</v>
      </c>
      <c r="AV88" s="173">
        <v>72</v>
      </c>
      <c r="AW88" s="173">
        <v>67</v>
      </c>
      <c r="AX88" s="173">
        <v>75</v>
      </c>
      <c r="AY88" s="173">
        <v>78</v>
      </c>
      <c r="AZ88" s="173">
        <v>63</v>
      </c>
      <c r="BA88" s="173">
        <v>74</v>
      </c>
      <c r="BB88" s="173">
        <v>61</v>
      </c>
      <c r="BC88" s="173">
        <v>63</v>
      </c>
      <c r="BD88" s="174"/>
      <c r="BE88" s="173">
        <f t="shared" si="11"/>
        <v>2654</v>
      </c>
      <c r="BF88" s="24"/>
    </row>
    <row r="89" spans="1:71" ht="14.1" customHeight="1" x14ac:dyDescent="0.2">
      <c r="A89" s="36"/>
      <c r="B89" s="35" t="s">
        <v>12</v>
      </c>
      <c r="C89" s="173">
        <v>0</v>
      </c>
      <c r="D89" s="173">
        <v>0</v>
      </c>
      <c r="E89" s="173">
        <v>0</v>
      </c>
      <c r="F89" s="173">
        <v>0</v>
      </c>
      <c r="G89" s="173">
        <v>0</v>
      </c>
      <c r="H89" s="173">
        <v>0</v>
      </c>
      <c r="I89" s="173">
        <v>0</v>
      </c>
      <c r="J89" s="173">
        <v>0</v>
      </c>
      <c r="K89" s="173">
        <v>0</v>
      </c>
      <c r="L89" s="173">
        <v>0</v>
      </c>
      <c r="M89" s="173">
        <v>0</v>
      </c>
      <c r="N89" s="176">
        <v>2</v>
      </c>
      <c r="O89" s="176">
        <v>14</v>
      </c>
      <c r="P89" s="176">
        <v>39</v>
      </c>
      <c r="Q89" s="176">
        <v>64</v>
      </c>
      <c r="R89" s="176">
        <v>36</v>
      </c>
      <c r="S89" s="176">
        <v>44</v>
      </c>
      <c r="T89" s="176">
        <v>17</v>
      </c>
      <c r="U89" s="176">
        <v>22</v>
      </c>
      <c r="V89" s="176">
        <v>19</v>
      </c>
      <c r="W89" s="176">
        <v>9</v>
      </c>
      <c r="X89" s="176">
        <v>7</v>
      </c>
      <c r="Y89" s="176">
        <v>7</v>
      </c>
      <c r="Z89" s="176">
        <v>7</v>
      </c>
      <c r="AA89" s="176">
        <v>1</v>
      </c>
      <c r="AB89" s="176">
        <v>3</v>
      </c>
      <c r="AC89" s="176">
        <v>1</v>
      </c>
      <c r="AD89" s="176">
        <v>1</v>
      </c>
      <c r="AE89" s="176">
        <v>0</v>
      </c>
      <c r="AF89" s="176">
        <v>2</v>
      </c>
      <c r="AG89" s="176">
        <v>1</v>
      </c>
      <c r="AH89" s="176">
        <v>1</v>
      </c>
      <c r="AI89" s="176">
        <v>0</v>
      </c>
      <c r="AJ89" s="176">
        <v>0</v>
      </c>
      <c r="AK89" s="176">
        <v>1</v>
      </c>
      <c r="AL89" s="176">
        <v>0</v>
      </c>
      <c r="AM89" s="176">
        <v>0</v>
      </c>
      <c r="AN89" s="176">
        <v>0</v>
      </c>
      <c r="AO89" s="176">
        <v>1</v>
      </c>
      <c r="AP89" s="176">
        <v>0</v>
      </c>
      <c r="AQ89" s="176">
        <v>1</v>
      </c>
      <c r="AR89" s="176">
        <v>5</v>
      </c>
      <c r="AS89" s="176">
        <v>6</v>
      </c>
      <c r="AT89" s="176">
        <v>9</v>
      </c>
      <c r="AU89" s="176">
        <v>9</v>
      </c>
      <c r="AV89" s="176">
        <v>8</v>
      </c>
      <c r="AW89" s="176">
        <v>17</v>
      </c>
      <c r="AX89" s="176">
        <v>11</v>
      </c>
      <c r="AY89" s="176">
        <v>9</v>
      </c>
      <c r="AZ89" s="176">
        <v>8</v>
      </c>
      <c r="BA89" s="176">
        <v>8</v>
      </c>
      <c r="BB89" s="176">
        <v>9</v>
      </c>
      <c r="BC89" s="176">
        <v>9</v>
      </c>
      <c r="BD89" s="177"/>
      <c r="BE89" s="173">
        <f t="shared" si="11"/>
        <v>408</v>
      </c>
      <c r="BF89" s="42"/>
    </row>
    <row r="90" spans="1:71" ht="14.1" customHeight="1" x14ac:dyDescent="0.2">
      <c r="A90" s="36"/>
      <c r="B90" s="35" t="s">
        <v>9</v>
      </c>
      <c r="C90" s="173">
        <v>0</v>
      </c>
      <c r="D90" s="173">
        <v>0</v>
      </c>
      <c r="E90" s="173">
        <v>0</v>
      </c>
      <c r="F90" s="173">
        <v>0</v>
      </c>
      <c r="G90" s="173">
        <v>0</v>
      </c>
      <c r="H90" s="173">
        <v>0</v>
      </c>
      <c r="I90" s="173">
        <v>0</v>
      </c>
      <c r="J90" s="173">
        <v>0</v>
      </c>
      <c r="K90" s="173">
        <v>0</v>
      </c>
      <c r="L90" s="173">
        <v>0</v>
      </c>
      <c r="M90" s="173">
        <v>0</v>
      </c>
      <c r="N90" s="173">
        <v>8</v>
      </c>
      <c r="O90" s="173">
        <v>43</v>
      </c>
      <c r="P90" s="173">
        <v>193</v>
      </c>
      <c r="Q90" s="173">
        <v>357</v>
      </c>
      <c r="R90" s="173">
        <v>311</v>
      </c>
      <c r="S90" s="178">
        <v>277</v>
      </c>
      <c r="T90" s="178">
        <v>194</v>
      </c>
      <c r="U90" s="178">
        <v>154</v>
      </c>
      <c r="V90" s="178">
        <v>128</v>
      </c>
      <c r="W90" s="178">
        <v>95</v>
      </c>
      <c r="X90" s="178">
        <v>55</v>
      </c>
      <c r="Y90" s="178">
        <v>39</v>
      </c>
      <c r="Z90" s="178">
        <v>27</v>
      </c>
      <c r="AA90" s="178">
        <v>28</v>
      </c>
      <c r="AB90" s="178">
        <v>16</v>
      </c>
      <c r="AC90" s="178">
        <v>12</v>
      </c>
      <c r="AD90" s="178">
        <v>5</v>
      </c>
      <c r="AE90" s="178">
        <v>3</v>
      </c>
      <c r="AF90" s="178">
        <v>4</v>
      </c>
      <c r="AG90" s="178">
        <v>3</v>
      </c>
      <c r="AH90" s="178">
        <v>2</v>
      </c>
      <c r="AI90" s="178">
        <v>2</v>
      </c>
      <c r="AJ90" s="178">
        <v>2</v>
      </c>
      <c r="AK90" s="178">
        <v>3</v>
      </c>
      <c r="AL90" s="178">
        <v>2</v>
      </c>
      <c r="AM90" s="178">
        <v>3</v>
      </c>
      <c r="AN90" s="178">
        <v>8</v>
      </c>
      <c r="AO90" s="178">
        <v>5</v>
      </c>
      <c r="AP90" s="178">
        <v>13</v>
      </c>
      <c r="AQ90" s="178">
        <v>17</v>
      </c>
      <c r="AR90" s="178">
        <v>58</v>
      </c>
      <c r="AS90" s="178">
        <v>82</v>
      </c>
      <c r="AT90" s="178">
        <v>128</v>
      </c>
      <c r="AU90" s="178">
        <v>144</v>
      </c>
      <c r="AV90" s="178">
        <v>199</v>
      </c>
      <c r="AW90" s="178">
        <v>162</v>
      </c>
      <c r="AX90" s="178">
        <v>165</v>
      </c>
      <c r="AY90" s="178">
        <v>145</v>
      </c>
      <c r="AZ90" s="178">
        <v>155</v>
      </c>
      <c r="BA90" s="178">
        <v>126</v>
      </c>
      <c r="BB90" s="178">
        <v>129</v>
      </c>
      <c r="BC90" s="178">
        <v>115</v>
      </c>
      <c r="BD90" s="179"/>
      <c r="BE90" s="173">
        <f t="shared" si="11"/>
        <v>3617</v>
      </c>
      <c r="BF90" s="25"/>
      <c r="BG90" s="25"/>
      <c r="BH90" s="31"/>
    </row>
    <row r="91" spans="1:71" ht="14.1" customHeight="1" x14ac:dyDescent="0.2">
      <c r="A91" s="36"/>
      <c r="B91" s="35" t="s">
        <v>11</v>
      </c>
      <c r="C91" s="173">
        <v>0</v>
      </c>
      <c r="D91" s="173">
        <v>0</v>
      </c>
      <c r="E91" s="173">
        <v>0</v>
      </c>
      <c r="F91" s="173">
        <v>0</v>
      </c>
      <c r="G91" s="173">
        <v>0</v>
      </c>
      <c r="H91" s="173">
        <v>0</v>
      </c>
      <c r="I91" s="173">
        <v>0</v>
      </c>
      <c r="J91" s="173">
        <v>0</v>
      </c>
      <c r="K91" s="173">
        <v>0</v>
      </c>
      <c r="L91" s="173">
        <v>0</v>
      </c>
      <c r="M91" s="173">
        <v>0</v>
      </c>
      <c r="N91" s="173">
        <v>0</v>
      </c>
      <c r="O91" s="173">
        <v>0</v>
      </c>
      <c r="P91" s="173">
        <v>1</v>
      </c>
      <c r="Q91" s="173">
        <v>0</v>
      </c>
      <c r="R91" s="173">
        <v>0</v>
      </c>
      <c r="S91" s="173">
        <v>0</v>
      </c>
      <c r="T91" s="173">
        <v>0</v>
      </c>
      <c r="U91" s="173">
        <v>1</v>
      </c>
      <c r="V91" s="173">
        <v>2</v>
      </c>
      <c r="W91" s="173">
        <v>2</v>
      </c>
      <c r="X91" s="173">
        <v>0</v>
      </c>
      <c r="Y91" s="173">
        <v>1</v>
      </c>
      <c r="Z91" s="173">
        <v>0</v>
      </c>
      <c r="AA91" s="173">
        <v>0</v>
      </c>
      <c r="AB91" s="173">
        <v>0</v>
      </c>
      <c r="AC91" s="173">
        <v>0</v>
      </c>
      <c r="AD91" s="173">
        <v>0</v>
      </c>
      <c r="AE91" s="173">
        <v>0</v>
      </c>
      <c r="AF91" s="173">
        <v>0</v>
      </c>
      <c r="AG91" s="173">
        <v>0</v>
      </c>
      <c r="AH91" s="173">
        <v>0</v>
      </c>
      <c r="AI91" s="173">
        <v>0</v>
      </c>
      <c r="AJ91" s="173">
        <v>0</v>
      </c>
      <c r="AK91" s="173">
        <v>0</v>
      </c>
      <c r="AL91" s="173">
        <v>0</v>
      </c>
      <c r="AM91" s="173">
        <v>0</v>
      </c>
      <c r="AN91" s="173">
        <v>0</v>
      </c>
      <c r="AO91" s="173">
        <v>0</v>
      </c>
      <c r="AP91" s="173">
        <v>1</v>
      </c>
      <c r="AQ91" s="173">
        <v>0</v>
      </c>
      <c r="AR91" s="173">
        <v>0</v>
      </c>
      <c r="AS91" s="173">
        <v>0</v>
      </c>
      <c r="AT91" s="173">
        <v>0</v>
      </c>
      <c r="AU91" s="173">
        <v>1</v>
      </c>
      <c r="AV91" s="173">
        <v>0</v>
      </c>
      <c r="AW91" s="173">
        <v>0</v>
      </c>
      <c r="AX91" s="173">
        <v>1</v>
      </c>
      <c r="AY91" s="173">
        <v>0</v>
      </c>
      <c r="AZ91" s="173">
        <v>0</v>
      </c>
      <c r="BA91" s="173">
        <v>0</v>
      </c>
      <c r="BB91" s="173">
        <v>1</v>
      </c>
      <c r="BC91" s="173">
        <v>0</v>
      </c>
      <c r="BD91" s="179"/>
      <c r="BE91" s="173">
        <f t="shared" si="11"/>
        <v>11</v>
      </c>
      <c r="BF91" s="25"/>
      <c r="BG91" s="25"/>
      <c r="BH91" s="31"/>
    </row>
    <row r="92" spans="1:71" ht="14.1" customHeight="1" x14ac:dyDescent="0.2">
      <c r="A92" s="43"/>
      <c r="B92" s="45"/>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c r="AA92" s="180"/>
      <c r="AB92" s="180"/>
      <c r="AC92" s="180"/>
      <c r="AD92" s="180"/>
      <c r="AE92" s="180"/>
      <c r="AF92" s="180"/>
      <c r="AG92" s="180"/>
      <c r="AH92" s="180"/>
      <c r="AI92" s="180"/>
      <c r="AJ92" s="180"/>
      <c r="AK92" s="180"/>
      <c r="AL92" s="180"/>
      <c r="AM92" s="180"/>
      <c r="AN92" s="180"/>
      <c r="AO92" s="180"/>
      <c r="AP92" s="180"/>
      <c r="AQ92" s="180"/>
      <c r="AR92" s="180"/>
      <c r="AS92" s="180"/>
      <c r="AT92" s="180"/>
      <c r="AU92" s="180"/>
      <c r="AV92" s="180"/>
      <c r="AW92" s="180"/>
      <c r="AX92" s="180"/>
      <c r="AY92" s="180"/>
      <c r="AZ92" s="180"/>
      <c r="BA92" s="180"/>
      <c r="BB92" s="180"/>
      <c r="BC92" s="180"/>
      <c r="BD92" s="181"/>
      <c r="BE92" s="182"/>
      <c r="BF92" s="24"/>
    </row>
    <row r="93" spans="1:71" ht="12" customHeight="1" x14ac:dyDescent="0.2">
      <c r="A93" s="47"/>
      <c r="B93" s="235"/>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E93" s="50"/>
      <c r="BF93" s="24"/>
    </row>
    <row r="94" spans="1:71" ht="12" customHeight="1" x14ac:dyDescent="0.2">
      <c r="A94" s="51" t="s">
        <v>6</v>
      </c>
      <c r="B94" s="228"/>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row>
    <row r="95" spans="1:71" ht="12" customHeight="1" x14ac:dyDescent="0.2">
      <c r="A95" s="299" t="s">
        <v>72</v>
      </c>
      <c r="B95" s="299"/>
      <c r="C95" s="235"/>
      <c r="D95" s="235"/>
      <c r="E95" s="235"/>
      <c r="F95" s="235"/>
      <c r="G95" s="235"/>
      <c r="H95" s="235"/>
      <c r="I95" s="235"/>
      <c r="J95" s="235"/>
      <c r="K95" s="235"/>
      <c r="L95" s="235"/>
      <c r="M95" s="235"/>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row>
    <row r="96" spans="1:71" s="277" customFormat="1" ht="12" customHeight="1" x14ac:dyDescent="0.2">
      <c r="A96" s="300" t="s">
        <v>73</v>
      </c>
      <c r="B96" s="300"/>
      <c r="C96" s="278"/>
      <c r="D96" s="278"/>
      <c r="E96" s="278"/>
      <c r="F96" s="278"/>
      <c r="G96" s="278"/>
      <c r="H96" s="278"/>
      <c r="I96" s="278"/>
      <c r="J96" s="278"/>
      <c r="K96" s="278"/>
      <c r="L96" s="278"/>
      <c r="M96" s="278"/>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row>
    <row r="97" spans="1:56" s="277" customFormat="1" ht="12" customHeight="1" x14ac:dyDescent="0.2">
      <c r="A97" s="300"/>
      <c r="B97" s="300"/>
      <c r="C97" s="278"/>
      <c r="D97" s="278"/>
      <c r="E97" s="278"/>
      <c r="F97" s="278"/>
      <c r="G97" s="278"/>
      <c r="H97" s="278"/>
      <c r="I97" s="278"/>
      <c r="J97" s="278"/>
      <c r="K97" s="278"/>
      <c r="L97" s="278"/>
      <c r="M97" s="278"/>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row>
    <row r="98" spans="1:56" s="277" customFormat="1" ht="12" customHeight="1" x14ac:dyDescent="0.2">
      <c r="A98" s="300"/>
      <c r="B98" s="300"/>
      <c r="C98" s="278"/>
      <c r="D98" s="278"/>
      <c r="E98" s="278"/>
      <c r="F98" s="278"/>
      <c r="G98" s="278"/>
      <c r="H98" s="278"/>
      <c r="I98" s="278"/>
      <c r="J98" s="278"/>
      <c r="K98" s="278"/>
      <c r="L98" s="278"/>
      <c r="M98" s="278"/>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row>
    <row r="99" spans="1:56" s="277" customFormat="1" ht="12" customHeight="1" x14ac:dyDescent="0.2">
      <c r="A99" s="300"/>
      <c r="B99" s="300"/>
      <c r="C99" s="278"/>
      <c r="D99" s="278"/>
      <c r="E99" s="278"/>
      <c r="F99" s="278"/>
      <c r="G99" s="278"/>
      <c r="H99" s="278"/>
      <c r="I99" s="278"/>
      <c r="J99" s="278"/>
      <c r="K99" s="278"/>
      <c r="L99" s="278"/>
      <c r="M99" s="278"/>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row>
    <row r="100" spans="1:56" ht="12" customHeight="1" x14ac:dyDescent="0.2">
      <c r="A100" s="300"/>
      <c r="B100" s="300"/>
      <c r="C100" s="228"/>
      <c r="D100" s="228"/>
      <c r="E100" s="228"/>
      <c r="F100" s="228"/>
      <c r="G100" s="228"/>
      <c r="H100" s="228"/>
      <c r="I100" s="228"/>
      <c r="J100" s="228"/>
      <c r="K100" s="228"/>
      <c r="L100" s="228"/>
      <c r="M100" s="228"/>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row>
    <row r="101" spans="1:56" s="277" customFormat="1" ht="12" customHeight="1" x14ac:dyDescent="0.2">
      <c r="A101" s="299" t="s">
        <v>74</v>
      </c>
      <c r="B101" s="299"/>
      <c r="C101" s="274"/>
      <c r="D101" s="274"/>
      <c r="E101" s="274"/>
      <c r="F101" s="274"/>
      <c r="G101" s="274"/>
      <c r="H101" s="274"/>
      <c r="I101" s="274"/>
      <c r="J101" s="274"/>
      <c r="K101" s="274"/>
      <c r="L101" s="274"/>
      <c r="M101" s="274"/>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row>
    <row r="102" spans="1:56" s="277" customFormat="1" ht="12" customHeight="1" x14ac:dyDescent="0.2">
      <c r="A102" s="299"/>
      <c r="B102" s="299"/>
      <c r="C102" s="274"/>
      <c r="D102" s="274"/>
      <c r="E102" s="274"/>
      <c r="F102" s="274"/>
      <c r="G102" s="274"/>
      <c r="H102" s="274"/>
      <c r="I102" s="274"/>
      <c r="J102" s="274"/>
      <c r="K102" s="274"/>
      <c r="L102" s="274"/>
      <c r="M102" s="274"/>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row>
    <row r="103" spans="1:56" s="277" customFormat="1" ht="12" customHeight="1" x14ac:dyDescent="0.2">
      <c r="A103" s="299"/>
      <c r="B103" s="299"/>
      <c r="C103" s="274"/>
      <c r="D103" s="274"/>
      <c r="E103" s="274"/>
      <c r="F103" s="274"/>
      <c r="G103" s="274"/>
      <c r="H103" s="274"/>
      <c r="I103" s="274"/>
      <c r="J103" s="274"/>
      <c r="K103" s="274"/>
      <c r="L103" s="274"/>
      <c r="M103" s="274"/>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row>
    <row r="104" spans="1:56" s="277" customFormat="1" ht="12" customHeight="1" x14ac:dyDescent="0.2">
      <c r="A104" s="299"/>
      <c r="B104" s="299"/>
      <c r="C104" s="274"/>
      <c r="D104" s="274"/>
      <c r="E104" s="274"/>
      <c r="F104" s="274"/>
      <c r="G104" s="274"/>
      <c r="H104" s="274"/>
      <c r="I104" s="274"/>
      <c r="J104" s="274"/>
      <c r="K104" s="274"/>
      <c r="L104" s="274"/>
      <c r="M104" s="274"/>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row>
    <row r="105" spans="1:56" ht="12" customHeight="1" x14ac:dyDescent="0.2">
      <c r="A105" s="299"/>
      <c r="B105" s="299"/>
      <c r="C105" s="227"/>
      <c r="D105" s="227"/>
      <c r="E105" s="227"/>
      <c r="F105" s="227"/>
      <c r="G105" s="227"/>
      <c r="H105" s="227"/>
      <c r="I105" s="227"/>
      <c r="J105" s="227"/>
      <c r="K105" s="227"/>
      <c r="L105" s="227"/>
      <c r="M105" s="228"/>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row>
    <row r="106" spans="1:56" s="277" customFormat="1" ht="12" customHeight="1" x14ac:dyDescent="0.2">
      <c r="A106" s="301" t="s">
        <v>75</v>
      </c>
      <c r="B106" s="301"/>
      <c r="C106" s="273"/>
      <c r="D106" s="273"/>
      <c r="E106" s="273"/>
      <c r="F106" s="273"/>
      <c r="G106" s="273"/>
      <c r="H106" s="273"/>
      <c r="I106" s="273"/>
      <c r="J106" s="273"/>
      <c r="K106" s="273"/>
      <c r="L106" s="273"/>
      <c r="M106" s="274"/>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row>
    <row r="107" spans="1:56" s="277" customFormat="1" ht="12" customHeight="1" x14ac:dyDescent="0.2">
      <c r="A107" s="301"/>
      <c r="B107" s="301"/>
      <c r="C107" s="273"/>
      <c r="D107" s="273"/>
      <c r="E107" s="273"/>
      <c r="F107" s="273"/>
      <c r="G107" s="273"/>
      <c r="H107" s="273"/>
      <c r="I107" s="273"/>
      <c r="J107" s="273"/>
      <c r="K107" s="273"/>
      <c r="L107" s="273"/>
      <c r="M107" s="274"/>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row>
    <row r="108" spans="1:56" ht="12" customHeight="1" x14ac:dyDescent="0.2">
      <c r="A108" s="301"/>
      <c r="B108" s="301"/>
      <c r="C108" s="230"/>
      <c r="D108" s="230"/>
      <c r="E108" s="230"/>
      <c r="F108" s="230"/>
      <c r="G108" s="230"/>
      <c r="H108" s="230"/>
      <c r="I108" s="230"/>
      <c r="J108" s="230"/>
      <c r="K108" s="230"/>
      <c r="L108" s="230"/>
      <c r="M108" s="227"/>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row>
    <row r="109" spans="1:56" s="277" customFormat="1" ht="12" customHeight="1" x14ac:dyDescent="0.2">
      <c r="A109" s="299" t="s">
        <v>76</v>
      </c>
      <c r="B109" s="299"/>
      <c r="C109" s="275"/>
      <c r="D109" s="275"/>
      <c r="E109" s="275"/>
      <c r="F109" s="275"/>
      <c r="G109" s="275"/>
      <c r="H109" s="275"/>
      <c r="I109" s="275"/>
      <c r="J109" s="275"/>
      <c r="K109" s="275"/>
      <c r="L109" s="275"/>
      <c r="M109" s="273"/>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row>
    <row r="110" spans="1:56" s="277" customFormat="1" ht="12" customHeight="1" x14ac:dyDescent="0.2">
      <c r="A110" s="299"/>
      <c r="B110" s="299"/>
      <c r="C110" s="275"/>
      <c r="D110" s="275"/>
      <c r="E110" s="275"/>
      <c r="F110" s="275"/>
      <c r="G110" s="275"/>
      <c r="H110" s="275"/>
      <c r="I110" s="275"/>
      <c r="J110" s="275"/>
      <c r="K110" s="275"/>
      <c r="L110" s="275"/>
      <c r="M110" s="273"/>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row>
    <row r="111" spans="1:56" s="277" customFormat="1" ht="12" customHeight="1" x14ac:dyDescent="0.2">
      <c r="A111" s="299"/>
      <c r="B111" s="299"/>
      <c r="C111" s="275"/>
      <c r="D111" s="275"/>
      <c r="E111" s="275"/>
      <c r="F111" s="275"/>
      <c r="G111" s="275"/>
      <c r="H111" s="275"/>
      <c r="I111" s="275"/>
      <c r="J111" s="275"/>
      <c r="K111" s="275"/>
      <c r="L111" s="275"/>
      <c r="M111" s="273"/>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row>
    <row r="112" spans="1:56" ht="12" customHeight="1" x14ac:dyDescent="0.2">
      <c r="A112" s="299"/>
      <c r="B112" s="299"/>
      <c r="C112" s="235"/>
      <c r="D112" s="235"/>
      <c r="E112" s="235"/>
      <c r="F112" s="235"/>
      <c r="G112" s="235"/>
      <c r="H112" s="235"/>
      <c r="I112" s="235"/>
      <c r="J112" s="235"/>
      <c r="K112" s="235"/>
      <c r="L112" s="235"/>
      <c r="M112" s="227"/>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row>
    <row r="113" spans="1:55" s="277" customFormat="1" ht="12" customHeight="1" x14ac:dyDescent="0.2">
      <c r="A113" s="299" t="s">
        <v>77</v>
      </c>
      <c r="B113" s="299"/>
      <c r="C113" s="278"/>
      <c r="D113" s="278"/>
      <c r="E113" s="278"/>
      <c r="F113" s="278"/>
      <c r="G113" s="278"/>
      <c r="H113" s="278"/>
      <c r="I113" s="278"/>
      <c r="J113" s="278"/>
      <c r="K113" s="278"/>
      <c r="L113" s="278"/>
      <c r="M113" s="273"/>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row>
    <row r="114" spans="1:55" ht="12" customHeight="1" x14ac:dyDescent="0.2">
      <c r="A114" s="299"/>
      <c r="B114" s="299"/>
      <c r="C114" s="235"/>
      <c r="D114" s="235"/>
      <c r="E114" s="235"/>
      <c r="F114" s="235"/>
      <c r="G114" s="235"/>
      <c r="H114" s="235"/>
      <c r="I114" s="235"/>
      <c r="J114" s="235"/>
      <c r="K114" s="235"/>
      <c r="L114" s="235"/>
      <c r="M114" s="22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spans="1:55" ht="12" customHeight="1" x14ac:dyDescent="0.2">
      <c r="B115" s="235"/>
      <c r="C115" s="227"/>
      <c r="D115" s="227"/>
      <c r="E115" s="227"/>
      <c r="F115" s="227"/>
      <c r="G115" s="227"/>
      <c r="H115" s="227"/>
      <c r="I115" s="227"/>
      <c r="J115" s="227"/>
      <c r="K115" s="227"/>
      <c r="L115" s="227"/>
      <c r="M115" s="227"/>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row>
    <row r="116" spans="1:55" ht="12" customHeight="1" x14ac:dyDescent="0.2">
      <c r="A116" s="302" t="s">
        <v>78</v>
      </c>
      <c r="B116" s="302"/>
      <c r="C116" s="227"/>
      <c r="D116" s="227"/>
      <c r="E116" s="227"/>
      <c r="F116" s="227"/>
      <c r="G116" s="227"/>
      <c r="H116" s="227"/>
      <c r="I116" s="227"/>
      <c r="J116" s="227"/>
      <c r="K116" s="227"/>
      <c r="L116" s="227"/>
      <c r="M116" s="227"/>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row>
    <row r="117" spans="1:55" ht="12" customHeight="1" x14ac:dyDescent="0.2">
      <c r="A117" s="60"/>
      <c r="B117" s="230"/>
      <c r="C117" s="235"/>
      <c r="D117" s="235"/>
      <c r="E117" s="235"/>
      <c r="F117" s="235"/>
      <c r="G117" s="235"/>
      <c r="H117" s="235"/>
      <c r="I117" s="235"/>
      <c r="J117" s="235"/>
      <c r="K117" s="235"/>
      <c r="L117" s="235"/>
      <c r="M117" s="235"/>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2" customHeight="1" x14ac:dyDescent="0.2">
      <c r="A118" s="302" t="s">
        <v>237</v>
      </c>
      <c r="B118" s="302"/>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row>
    <row r="119" spans="1:55" ht="12" customHeight="1" x14ac:dyDescent="0.2">
      <c r="A119" s="60"/>
      <c r="B119" s="230"/>
      <c r="C119" s="229"/>
      <c r="D119" s="229"/>
      <c r="E119" s="59"/>
      <c r="F119" s="59"/>
      <c r="G119" s="59"/>
      <c r="H119" s="53"/>
      <c r="I119" s="55"/>
      <c r="J119" s="53"/>
      <c r="K119" s="53"/>
      <c r="L119" s="53"/>
      <c r="M119" s="53"/>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row>
    <row r="120" spans="1:55" ht="12" customHeight="1" x14ac:dyDescent="0.2">
      <c r="A120" s="60"/>
      <c r="B120" s="63"/>
      <c r="C120" s="61"/>
      <c r="D120" s="61"/>
      <c r="E120" s="62"/>
      <c r="F120" s="62"/>
      <c r="G120" s="62"/>
      <c r="H120" s="9"/>
      <c r="I120" s="1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row>
    <row r="121" spans="1:55" ht="12" customHeight="1" x14ac:dyDescent="0.2">
      <c r="B121" s="61"/>
      <c r="C121" s="63"/>
      <c r="D121" s="63"/>
      <c r="E121" s="63"/>
      <c r="F121" s="63"/>
      <c r="G121" s="63"/>
      <c r="H121" s="9"/>
      <c r="I121" s="1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row>
    <row r="122" spans="1:55" ht="12" customHeight="1" x14ac:dyDescent="0.2">
      <c r="C122" s="63"/>
      <c r="D122" s="63"/>
      <c r="E122" s="63"/>
      <c r="F122" s="63"/>
      <c r="G122" s="63"/>
      <c r="H122" s="9"/>
      <c r="I122" s="1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row>
    <row r="123" spans="1:55" ht="12" customHeight="1" x14ac:dyDescent="0.2">
      <c r="C123" s="64"/>
      <c r="D123" s="64"/>
      <c r="E123" s="298"/>
      <c r="F123" s="298"/>
      <c r="G123" s="147"/>
      <c r="H123" s="147"/>
      <c r="I123" s="147"/>
      <c r="J123" s="64"/>
      <c r="K123" s="147"/>
      <c r="L123" s="147"/>
      <c r="M123" s="147"/>
      <c r="N123" s="147"/>
      <c r="O123" s="147"/>
      <c r="P123" s="147"/>
      <c r="Q123" s="147"/>
      <c r="R123" s="147"/>
      <c r="S123" s="147"/>
      <c r="T123" s="147"/>
      <c r="U123" s="147"/>
      <c r="V123" s="147"/>
      <c r="W123" s="147"/>
      <c r="X123" s="147"/>
      <c r="Y123" s="147"/>
      <c r="Z123" s="147"/>
      <c r="AA123" s="147"/>
      <c r="AB123" s="147"/>
      <c r="AC123" s="147"/>
      <c r="AD123" s="147"/>
      <c r="AE123" s="147"/>
      <c r="AF123" s="147"/>
      <c r="AG123" s="147"/>
      <c r="AH123" s="147"/>
      <c r="AI123" s="147"/>
      <c r="AJ123" s="147"/>
      <c r="AK123" s="147"/>
      <c r="AL123" s="147"/>
      <c r="AM123" s="147"/>
      <c r="AN123" s="147"/>
      <c r="AO123" s="147"/>
      <c r="AP123" s="147"/>
      <c r="AQ123" s="147"/>
      <c r="AR123" s="147"/>
      <c r="AS123" s="147"/>
      <c r="AT123" s="147"/>
      <c r="AU123" s="147"/>
      <c r="AV123" s="147"/>
      <c r="AW123" s="147"/>
      <c r="AX123" s="147"/>
      <c r="AY123" s="147"/>
      <c r="AZ123" s="147"/>
      <c r="BA123" s="147"/>
      <c r="BB123" s="147"/>
      <c r="BC123" s="147"/>
    </row>
    <row r="124" spans="1:55" ht="12" customHeight="1" x14ac:dyDescent="0.2"/>
    <row r="125" spans="1:55" ht="12" customHeight="1" x14ac:dyDescent="0.2"/>
    <row r="126" spans="1:55" ht="12" customHeight="1" x14ac:dyDescent="0.2"/>
    <row r="127" spans="1:55" ht="12" customHeight="1" x14ac:dyDescent="0.2"/>
  </sheetData>
  <mergeCells count="25">
    <mergeCell ref="A106:B108"/>
    <mergeCell ref="A109:B112"/>
    <mergeCell ref="A113:B114"/>
    <mergeCell ref="A30:A36"/>
    <mergeCell ref="A2:K2"/>
    <mergeCell ref="A3:B3"/>
    <mergeCell ref="BD3:BE3"/>
    <mergeCell ref="A4:B4"/>
    <mergeCell ref="BD4:BE4"/>
    <mergeCell ref="A7:B7"/>
    <mergeCell ref="A8:B8"/>
    <mergeCell ref="A9:B9"/>
    <mergeCell ref="A11:B11"/>
    <mergeCell ref="A22:A28"/>
    <mergeCell ref="A1:M1"/>
    <mergeCell ref="O1:P1"/>
    <mergeCell ref="E123:F123"/>
    <mergeCell ref="A37:B37"/>
    <mergeCell ref="A53:B53"/>
    <mergeCell ref="A87:B87"/>
    <mergeCell ref="A95:B95"/>
    <mergeCell ref="A116:B116"/>
    <mergeCell ref="A118:B118"/>
    <mergeCell ref="A96:B100"/>
    <mergeCell ref="A101:B105"/>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Q130"/>
  <sheetViews>
    <sheetView showGridLines="0" zoomScaleNormal="100" workbookViewId="0">
      <selection sqref="A1:F1"/>
    </sheetView>
  </sheetViews>
  <sheetFormatPr defaultColWidth="9.140625" defaultRowHeight="12.75" x14ac:dyDescent="0.2"/>
  <cols>
    <col min="1" max="1" width="9.5703125" style="8" customWidth="1"/>
    <col min="2" max="2" width="40.28515625" style="8" customWidth="1"/>
    <col min="3" max="6" width="11.28515625" style="8" customWidth="1"/>
    <col min="7" max="7" width="5.42578125" style="8" customWidth="1"/>
    <col min="8" max="8" width="12" style="8" customWidth="1"/>
    <col min="9" max="16384" width="9.140625" style="8"/>
  </cols>
  <sheetData>
    <row r="1" spans="1:11" ht="18" customHeight="1" x14ac:dyDescent="0.25">
      <c r="A1" s="291" t="s">
        <v>231</v>
      </c>
      <c r="B1" s="291"/>
      <c r="C1" s="291"/>
      <c r="D1" s="291"/>
      <c r="E1" s="291"/>
      <c r="F1" s="291"/>
      <c r="H1" s="342" t="s">
        <v>8</v>
      </c>
      <c r="I1" s="342"/>
    </row>
    <row r="2" spans="1:11" s="68" customFormat="1" ht="15" customHeight="1" x14ac:dyDescent="0.2">
      <c r="A2" s="310"/>
      <c r="B2" s="310"/>
      <c r="C2" s="310"/>
      <c r="D2" s="310"/>
      <c r="E2" s="310"/>
      <c r="F2" s="310"/>
    </row>
    <row r="3" spans="1:11" ht="14.1" customHeight="1" x14ac:dyDescent="0.2">
      <c r="A3" s="290" t="s">
        <v>54</v>
      </c>
      <c r="B3" s="290"/>
      <c r="C3" s="10">
        <v>1</v>
      </c>
      <c r="D3" s="10">
        <v>2</v>
      </c>
      <c r="E3" s="10">
        <v>3</v>
      </c>
      <c r="F3" s="10">
        <v>4</v>
      </c>
      <c r="G3" s="69"/>
      <c r="H3" s="70" t="s">
        <v>56</v>
      </c>
    </row>
    <row r="4" spans="1:11" ht="14.1" customHeight="1" x14ac:dyDescent="0.2">
      <c r="A4" s="293" t="s">
        <v>55</v>
      </c>
      <c r="B4" s="293"/>
      <c r="C4" s="11">
        <v>44200</v>
      </c>
      <c r="D4" s="11">
        <v>44207</v>
      </c>
      <c r="E4" s="11">
        <v>44214</v>
      </c>
      <c r="F4" s="11">
        <v>44221</v>
      </c>
      <c r="G4" s="72"/>
      <c r="H4" s="72"/>
    </row>
    <row r="5" spans="1:11" ht="14.1" customHeight="1" thickBot="1" x14ac:dyDescent="0.25">
      <c r="A5" s="12"/>
      <c r="B5" s="12"/>
      <c r="C5" s="13"/>
      <c r="D5" s="13"/>
      <c r="E5" s="13"/>
      <c r="F5" s="13"/>
      <c r="G5" s="73"/>
      <c r="H5" s="73"/>
    </row>
    <row r="6" spans="1:11" ht="14.1" customHeight="1" x14ac:dyDescent="0.2">
      <c r="A6" s="17"/>
      <c r="B6" s="18"/>
      <c r="C6" s="19"/>
      <c r="D6" s="19"/>
      <c r="E6" s="19"/>
      <c r="F6" s="19"/>
      <c r="G6" s="25"/>
    </row>
    <row r="7" spans="1:11" ht="14.1" customHeight="1" x14ac:dyDescent="0.2">
      <c r="A7" s="304" t="s">
        <v>79</v>
      </c>
      <c r="B7" s="304"/>
      <c r="C7" s="77">
        <f>SUM(C15:C21)</f>
        <v>1720</v>
      </c>
      <c r="D7" s="77">
        <f t="shared" ref="D7:F7" si="0">SUM(D15:D21)</f>
        <v>1550</v>
      </c>
      <c r="E7" s="77">
        <f t="shared" si="0"/>
        <v>1559</v>
      </c>
      <c r="F7" s="77">
        <f t="shared" si="0"/>
        <v>1593</v>
      </c>
      <c r="G7" s="78"/>
      <c r="H7" s="50">
        <f>SUM(C7:F7)</f>
        <v>6422</v>
      </c>
      <c r="J7" s="78"/>
      <c r="K7" s="79"/>
    </row>
    <row r="8" spans="1:11" ht="14.1" customHeight="1" x14ac:dyDescent="0.2">
      <c r="A8" s="304" t="s">
        <v>80</v>
      </c>
      <c r="B8" s="304"/>
      <c r="C8" s="77">
        <f>SUM(C24:C30)</f>
        <v>858</v>
      </c>
      <c r="D8" s="77">
        <f t="shared" ref="D8:F8" si="1">SUM(D24:D30)</f>
        <v>767</v>
      </c>
      <c r="E8" s="77">
        <f t="shared" si="1"/>
        <v>765</v>
      </c>
      <c r="F8" s="77">
        <f t="shared" si="1"/>
        <v>795</v>
      </c>
      <c r="G8" s="76"/>
      <c r="H8" s="50">
        <f>SUM(C8:F8)</f>
        <v>3185</v>
      </c>
      <c r="I8" s="78"/>
      <c r="J8" s="78"/>
    </row>
    <row r="9" spans="1:11" ht="14.1" customHeight="1" x14ac:dyDescent="0.2">
      <c r="A9" s="304" t="s">
        <v>81</v>
      </c>
      <c r="B9" s="304"/>
      <c r="C9" s="77">
        <f>SUM(C32:C38)</f>
        <v>862</v>
      </c>
      <c r="D9" s="77">
        <f t="shared" ref="D9:F9" si="2">SUM(D32:D38)</f>
        <v>783</v>
      </c>
      <c r="E9" s="77">
        <f t="shared" si="2"/>
        <v>794</v>
      </c>
      <c r="F9" s="77">
        <f t="shared" si="2"/>
        <v>798</v>
      </c>
      <c r="G9" s="76"/>
      <c r="H9" s="50">
        <f>SUM(C9:F9)</f>
        <v>3237</v>
      </c>
    </row>
    <row r="10" spans="1:11" ht="14.1" customHeight="1" x14ac:dyDescent="0.2">
      <c r="A10" s="293" t="s">
        <v>82</v>
      </c>
      <c r="B10" s="293"/>
      <c r="C10" s="77">
        <v>1276</v>
      </c>
      <c r="D10" s="77">
        <v>1560</v>
      </c>
      <c r="E10" s="77">
        <v>1382</v>
      </c>
      <c r="F10" s="77">
        <v>1317</v>
      </c>
      <c r="H10" s="50">
        <f>SUM(C10:F10)</f>
        <v>5535</v>
      </c>
    </row>
    <row r="11" spans="1:11" ht="14.1" customHeight="1" x14ac:dyDescent="0.2">
      <c r="A11" s="293" t="s">
        <v>255</v>
      </c>
      <c r="B11" s="293"/>
      <c r="C11" s="80"/>
      <c r="D11" s="80"/>
      <c r="E11" s="80"/>
      <c r="F11" s="80"/>
      <c r="G11" s="82"/>
      <c r="H11" s="50"/>
    </row>
    <row r="12" spans="1:11" ht="14.1" customHeight="1" x14ac:dyDescent="0.2">
      <c r="A12" s="83"/>
      <c r="B12" s="84"/>
      <c r="C12" s="184"/>
      <c r="D12" s="184"/>
      <c r="E12" s="184"/>
      <c r="F12" s="184"/>
      <c r="H12" s="50"/>
    </row>
    <row r="13" spans="1:11" ht="14.1" customHeight="1" x14ac:dyDescent="0.2">
      <c r="A13" s="312" t="s">
        <v>4</v>
      </c>
      <c r="B13" s="312"/>
      <c r="C13" s="87"/>
      <c r="D13" s="87"/>
      <c r="E13" s="87"/>
      <c r="F13" s="87"/>
      <c r="H13" s="50"/>
    </row>
    <row r="14" spans="1:11" ht="14.1" customHeight="1" x14ac:dyDescent="0.2">
      <c r="A14" s="72"/>
      <c r="B14" s="88" t="s">
        <v>60</v>
      </c>
      <c r="C14" s="171"/>
      <c r="D14" s="171"/>
      <c r="E14" s="171"/>
      <c r="F14" s="171"/>
      <c r="H14" s="50"/>
    </row>
    <row r="15" spans="1:11" ht="14.1" customHeight="1" x14ac:dyDescent="0.2">
      <c r="A15" s="89"/>
      <c r="B15" s="90" t="s">
        <v>1</v>
      </c>
      <c r="C15" s="87">
        <f t="shared" ref="C15:F15" si="3">C24+C32</f>
        <v>3</v>
      </c>
      <c r="D15" s="87">
        <f t="shared" si="3"/>
        <v>4</v>
      </c>
      <c r="E15" s="87">
        <f t="shared" si="3"/>
        <v>3</v>
      </c>
      <c r="F15" s="87">
        <f t="shared" si="3"/>
        <v>1</v>
      </c>
      <c r="H15" s="50">
        <f t="shared" ref="H15:H21" si="4">SUM(C15:F15)</f>
        <v>11</v>
      </c>
      <c r="I15" s="24"/>
    </row>
    <row r="16" spans="1:11" ht="14.1" customHeight="1" x14ac:dyDescent="0.2">
      <c r="A16" s="89"/>
      <c r="B16" s="91" t="s">
        <v>61</v>
      </c>
      <c r="C16" s="87">
        <f t="shared" ref="C16:F16" si="5">C25+C33</f>
        <v>1</v>
      </c>
      <c r="D16" s="87">
        <f t="shared" si="5"/>
        <v>2</v>
      </c>
      <c r="E16" s="87">
        <f t="shared" si="5"/>
        <v>1</v>
      </c>
      <c r="F16" s="87">
        <f t="shared" si="5"/>
        <v>1</v>
      </c>
      <c r="H16" s="50">
        <f t="shared" si="4"/>
        <v>5</v>
      </c>
      <c r="I16" s="24"/>
    </row>
    <row r="17" spans="1:9" ht="14.1" customHeight="1" x14ac:dyDescent="0.2">
      <c r="A17" s="89"/>
      <c r="B17" s="91" t="s">
        <v>62</v>
      </c>
      <c r="C17" s="87">
        <f t="shared" ref="C17:F17" si="6">C26+C34</f>
        <v>56</v>
      </c>
      <c r="D17" s="87">
        <f t="shared" si="6"/>
        <v>59</v>
      </c>
      <c r="E17" s="87">
        <f t="shared" si="6"/>
        <v>53</v>
      </c>
      <c r="F17" s="87">
        <f t="shared" si="6"/>
        <v>53</v>
      </c>
      <c r="H17" s="50">
        <f t="shared" si="4"/>
        <v>221</v>
      </c>
      <c r="I17" s="24"/>
    </row>
    <row r="18" spans="1:9" ht="14.1" customHeight="1" x14ac:dyDescent="0.2">
      <c r="A18" s="89"/>
      <c r="B18" s="91" t="s">
        <v>63</v>
      </c>
      <c r="C18" s="87">
        <f t="shared" ref="C18:F18" si="7">C27+C35</f>
        <v>241</v>
      </c>
      <c r="D18" s="87">
        <f t="shared" si="7"/>
        <v>228</v>
      </c>
      <c r="E18" s="87">
        <f t="shared" si="7"/>
        <v>220</v>
      </c>
      <c r="F18" s="87">
        <f t="shared" si="7"/>
        <v>223</v>
      </c>
      <c r="H18" s="50">
        <f t="shared" si="4"/>
        <v>912</v>
      </c>
      <c r="I18" s="24"/>
    </row>
    <row r="19" spans="1:9" ht="14.1" customHeight="1" x14ac:dyDescent="0.2">
      <c r="A19" s="89"/>
      <c r="B19" s="91" t="s">
        <v>64</v>
      </c>
      <c r="C19" s="87">
        <f t="shared" ref="C19:F19" si="8">C28+C36</f>
        <v>323</v>
      </c>
      <c r="D19" s="87">
        <f t="shared" si="8"/>
        <v>285</v>
      </c>
      <c r="E19" s="87">
        <f t="shared" si="8"/>
        <v>277</v>
      </c>
      <c r="F19" s="87">
        <f t="shared" si="8"/>
        <v>275</v>
      </c>
      <c r="H19" s="50">
        <f t="shared" si="4"/>
        <v>1160</v>
      </c>
      <c r="I19" s="24"/>
    </row>
    <row r="20" spans="1:9" ht="14.1" customHeight="1" x14ac:dyDescent="0.2">
      <c r="A20" s="89"/>
      <c r="B20" s="91" t="s">
        <v>65</v>
      </c>
      <c r="C20" s="87">
        <f t="shared" ref="C20:F20" si="9">C29+C37</f>
        <v>506</v>
      </c>
      <c r="D20" s="87">
        <f t="shared" si="9"/>
        <v>428</v>
      </c>
      <c r="E20" s="87">
        <f t="shared" si="9"/>
        <v>449</v>
      </c>
      <c r="F20" s="87">
        <f t="shared" si="9"/>
        <v>475</v>
      </c>
      <c r="H20" s="50">
        <f t="shared" si="4"/>
        <v>1858</v>
      </c>
      <c r="I20" s="24"/>
    </row>
    <row r="21" spans="1:9" ht="14.1" customHeight="1" x14ac:dyDescent="0.2">
      <c r="A21" s="89"/>
      <c r="B21" s="90" t="s">
        <v>66</v>
      </c>
      <c r="C21" s="87">
        <f t="shared" ref="C21:F21" si="10">C30+C38</f>
        <v>590</v>
      </c>
      <c r="D21" s="87">
        <f t="shared" si="10"/>
        <v>544</v>
      </c>
      <c r="E21" s="87">
        <f t="shared" si="10"/>
        <v>556</v>
      </c>
      <c r="F21" s="87">
        <f t="shared" si="10"/>
        <v>565</v>
      </c>
      <c r="H21" s="50">
        <f t="shared" si="4"/>
        <v>2255</v>
      </c>
      <c r="I21" s="24"/>
    </row>
    <row r="22" spans="1:9" ht="14.1" customHeight="1" x14ac:dyDescent="0.2">
      <c r="A22" s="89"/>
      <c r="B22" s="90"/>
      <c r="C22" s="87"/>
      <c r="D22" s="87"/>
      <c r="E22" s="87"/>
      <c r="F22" s="87"/>
      <c r="H22" s="50"/>
      <c r="I22" s="24"/>
    </row>
    <row r="23" spans="1:9" s="165" customFormat="1" ht="14.1" customHeight="1" x14ac:dyDescent="0.25">
      <c r="A23" s="194"/>
      <c r="B23" s="195"/>
      <c r="C23" s="194" t="s">
        <v>175</v>
      </c>
      <c r="D23" s="194" t="s">
        <v>176</v>
      </c>
      <c r="E23" s="194" t="s">
        <v>177</v>
      </c>
      <c r="F23" s="194" t="s">
        <v>178</v>
      </c>
      <c r="G23" s="153"/>
      <c r="H23" s="196"/>
    </row>
    <row r="24" spans="1:9" ht="14.1" customHeight="1" x14ac:dyDescent="0.25">
      <c r="A24" s="311" t="s">
        <v>2</v>
      </c>
      <c r="B24" s="90" t="s">
        <v>1</v>
      </c>
      <c r="C24" s="185">
        <v>2</v>
      </c>
      <c r="D24" s="185">
        <v>0</v>
      </c>
      <c r="E24" s="185">
        <v>2</v>
      </c>
      <c r="F24" s="185">
        <v>1</v>
      </c>
      <c r="G24" s="153"/>
      <c r="H24" s="50">
        <f t="shared" ref="H24:H30" si="11">SUM(C24:F24)</f>
        <v>5</v>
      </c>
    </row>
    <row r="25" spans="1:9" ht="14.1" customHeight="1" x14ac:dyDescent="0.25">
      <c r="A25" s="311"/>
      <c r="B25" s="91" t="s">
        <v>61</v>
      </c>
      <c r="C25" s="49">
        <v>1</v>
      </c>
      <c r="D25" s="49">
        <v>0</v>
      </c>
      <c r="E25" s="49">
        <v>1</v>
      </c>
      <c r="F25" s="49">
        <v>1</v>
      </c>
      <c r="G25" s="153"/>
      <c r="H25" s="50">
        <f t="shared" si="11"/>
        <v>3</v>
      </c>
    </row>
    <row r="26" spans="1:9" ht="14.1" customHeight="1" x14ac:dyDescent="0.25">
      <c r="A26" s="311"/>
      <c r="B26" s="91" t="s">
        <v>62</v>
      </c>
      <c r="C26" s="49">
        <v>9</v>
      </c>
      <c r="D26" s="49">
        <v>19</v>
      </c>
      <c r="E26" s="49">
        <v>13</v>
      </c>
      <c r="F26" s="49">
        <v>21</v>
      </c>
      <c r="G26" s="153"/>
      <c r="H26" s="50">
        <f t="shared" si="11"/>
        <v>62</v>
      </c>
    </row>
    <row r="27" spans="1:9" ht="14.1" customHeight="1" x14ac:dyDescent="0.25">
      <c r="A27" s="311"/>
      <c r="B27" s="91" t="s">
        <v>63</v>
      </c>
      <c r="C27" s="49">
        <v>106</v>
      </c>
      <c r="D27" s="49">
        <v>98</v>
      </c>
      <c r="E27" s="49">
        <v>77</v>
      </c>
      <c r="F27" s="49">
        <v>96</v>
      </c>
      <c r="G27" s="153"/>
      <c r="H27" s="50">
        <f t="shared" si="11"/>
        <v>377</v>
      </c>
    </row>
    <row r="28" spans="1:9" ht="14.1" customHeight="1" x14ac:dyDescent="0.25">
      <c r="A28" s="311"/>
      <c r="B28" s="91" t="s">
        <v>64</v>
      </c>
      <c r="C28" s="49">
        <v>125</v>
      </c>
      <c r="D28" s="49">
        <v>112</v>
      </c>
      <c r="E28" s="49">
        <v>117</v>
      </c>
      <c r="F28" s="49">
        <v>114</v>
      </c>
      <c r="G28" s="153"/>
      <c r="H28" s="50">
        <f t="shared" si="11"/>
        <v>468</v>
      </c>
    </row>
    <row r="29" spans="1:9" ht="14.1" customHeight="1" x14ac:dyDescent="0.25">
      <c r="A29" s="311"/>
      <c r="B29" s="91" t="s">
        <v>65</v>
      </c>
      <c r="C29" s="49">
        <v>271</v>
      </c>
      <c r="D29" s="49">
        <v>208</v>
      </c>
      <c r="E29" s="49">
        <v>219</v>
      </c>
      <c r="F29" s="49">
        <v>213</v>
      </c>
      <c r="G29" s="153"/>
      <c r="H29" s="50">
        <f t="shared" si="11"/>
        <v>911</v>
      </c>
    </row>
    <row r="30" spans="1:9" ht="14.1" customHeight="1" x14ac:dyDescent="0.25">
      <c r="A30" s="311"/>
      <c r="B30" s="90" t="s">
        <v>66</v>
      </c>
      <c r="C30" s="49">
        <v>344</v>
      </c>
      <c r="D30" s="49">
        <v>330</v>
      </c>
      <c r="E30" s="49">
        <v>336</v>
      </c>
      <c r="F30" s="49">
        <v>349</v>
      </c>
      <c r="G30" s="153"/>
      <c r="H30" s="50">
        <f t="shared" si="11"/>
        <v>1359</v>
      </c>
    </row>
    <row r="31" spans="1:9" s="200" customFormat="1" ht="14.1" customHeight="1" x14ac:dyDescent="0.25">
      <c r="A31" s="197"/>
      <c r="B31" s="198"/>
      <c r="C31" s="199" t="s">
        <v>175</v>
      </c>
      <c r="D31" s="199" t="s">
        <v>176</v>
      </c>
      <c r="E31" s="199" t="s">
        <v>177</v>
      </c>
      <c r="F31" s="199" t="s">
        <v>178</v>
      </c>
      <c r="G31" s="153"/>
      <c r="H31" s="190"/>
    </row>
    <row r="32" spans="1:9" ht="30" customHeight="1" x14ac:dyDescent="0.25">
      <c r="A32" s="309" t="s">
        <v>3</v>
      </c>
      <c r="B32" s="90" t="s">
        <v>1</v>
      </c>
      <c r="C32" s="49">
        <v>1</v>
      </c>
      <c r="D32" s="49">
        <v>4</v>
      </c>
      <c r="E32" s="49">
        <v>1</v>
      </c>
      <c r="F32" s="49">
        <v>0</v>
      </c>
      <c r="G32" s="153"/>
      <c r="H32" s="50">
        <f t="shared" ref="H32:H38" si="12">SUM(C32:F32)</f>
        <v>6</v>
      </c>
    </row>
    <row r="33" spans="1:43" ht="14.1" customHeight="1" x14ac:dyDescent="0.25">
      <c r="A33" s="309"/>
      <c r="B33" s="91" t="s">
        <v>61</v>
      </c>
      <c r="C33" s="49">
        <v>0</v>
      </c>
      <c r="D33" s="49">
        <v>2</v>
      </c>
      <c r="E33" s="49">
        <v>0</v>
      </c>
      <c r="F33" s="49">
        <v>0</v>
      </c>
      <c r="G33" s="153"/>
      <c r="H33" s="50">
        <f t="shared" si="12"/>
        <v>2</v>
      </c>
    </row>
    <row r="34" spans="1:43" ht="14.1" customHeight="1" x14ac:dyDescent="0.25">
      <c r="A34" s="309"/>
      <c r="B34" s="91" t="s">
        <v>62</v>
      </c>
      <c r="C34" s="49">
        <v>47</v>
      </c>
      <c r="D34" s="49">
        <v>40</v>
      </c>
      <c r="E34" s="49">
        <v>40</v>
      </c>
      <c r="F34" s="49">
        <v>32</v>
      </c>
      <c r="G34" s="153"/>
      <c r="H34" s="50">
        <f t="shared" si="12"/>
        <v>159</v>
      </c>
    </row>
    <row r="35" spans="1:43" ht="14.1" customHeight="1" x14ac:dyDescent="0.25">
      <c r="A35" s="309"/>
      <c r="B35" s="91" t="s">
        <v>63</v>
      </c>
      <c r="C35" s="49">
        <v>135</v>
      </c>
      <c r="D35" s="49">
        <v>130</v>
      </c>
      <c r="E35" s="49">
        <v>143</v>
      </c>
      <c r="F35" s="49">
        <v>127</v>
      </c>
      <c r="G35" s="153"/>
      <c r="H35" s="50">
        <f t="shared" si="12"/>
        <v>535</v>
      </c>
    </row>
    <row r="36" spans="1:43" ht="14.1" customHeight="1" x14ac:dyDescent="0.25">
      <c r="A36" s="309"/>
      <c r="B36" s="91" t="s">
        <v>64</v>
      </c>
      <c r="C36" s="49">
        <v>198</v>
      </c>
      <c r="D36" s="49">
        <v>173</v>
      </c>
      <c r="E36" s="49">
        <v>160</v>
      </c>
      <c r="F36" s="49">
        <v>161</v>
      </c>
      <c r="G36" s="153"/>
      <c r="H36" s="50">
        <f t="shared" si="12"/>
        <v>692</v>
      </c>
    </row>
    <row r="37" spans="1:43" ht="14.1" customHeight="1" x14ac:dyDescent="0.25">
      <c r="A37" s="309"/>
      <c r="B37" s="91" t="s">
        <v>65</v>
      </c>
      <c r="C37" s="49">
        <v>235</v>
      </c>
      <c r="D37" s="49">
        <v>220</v>
      </c>
      <c r="E37" s="49">
        <v>230</v>
      </c>
      <c r="F37" s="49">
        <v>262</v>
      </c>
      <c r="G37" s="153"/>
      <c r="H37" s="50">
        <f t="shared" si="12"/>
        <v>947</v>
      </c>
    </row>
    <row r="38" spans="1:43" ht="14.1" customHeight="1" x14ac:dyDescent="0.25">
      <c r="A38" s="309"/>
      <c r="B38" s="90" t="s">
        <v>66</v>
      </c>
      <c r="C38" s="49">
        <v>246</v>
      </c>
      <c r="D38" s="49">
        <v>214</v>
      </c>
      <c r="E38" s="49">
        <v>220</v>
      </c>
      <c r="F38" s="49">
        <v>216</v>
      </c>
      <c r="G38" s="153"/>
      <c r="H38" s="50">
        <f t="shared" si="12"/>
        <v>896</v>
      </c>
    </row>
    <row r="39" spans="1:43" ht="25.5" customHeight="1" x14ac:dyDescent="0.2">
      <c r="A39" s="304" t="s">
        <v>67</v>
      </c>
      <c r="B39" s="304"/>
      <c r="C39" s="186"/>
      <c r="D39" s="186"/>
      <c r="E39" s="171"/>
      <c r="F39" s="171"/>
      <c r="H39" s="50"/>
      <c r="J39" s="313"/>
      <c r="K39" s="313"/>
      <c r="L39" s="313"/>
      <c r="M39" s="313"/>
      <c r="N39" s="313"/>
      <c r="O39" s="313"/>
      <c r="P39" s="313"/>
      <c r="Q39" s="313"/>
      <c r="R39" s="313"/>
      <c r="S39" s="313"/>
      <c r="T39" s="313"/>
      <c r="U39" s="313"/>
      <c r="V39" s="313"/>
      <c r="W39" s="313"/>
      <c r="X39" s="313"/>
      <c r="Y39" s="313"/>
      <c r="Z39" s="313"/>
    </row>
    <row r="40" spans="1:43" ht="14.1" customHeight="1" x14ac:dyDescent="0.2">
      <c r="A40" s="93"/>
      <c r="B40" s="48" t="s">
        <v>52</v>
      </c>
      <c r="C40" s="187">
        <f>C76+C83+C64</f>
        <v>143</v>
      </c>
      <c r="D40" s="187">
        <f t="shared" ref="D40:F40" si="13">D76+D83+D64</f>
        <v>129</v>
      </c>
      <c r="E40" s="187">
        <f t="shared" si="13"/>
        <v>136</v>
      </c>
      <c r="F40" s="187">
        <f t="shared" si="13"/>
        <v>138</v>
      </c>
      <c r="H40" s="50">
        <f t="shared" ref="H40:H53" si="14">SUM(C40:F40)</f>
        <v>546</v>
      </c>
      <c r="J40" s="314"/>
      <c r="K40" s="314"/>
      <c r="L40" s="314"/>
      <c r="M40" s="314"/>
      <c r="N40" s="314"/>
      <c r="O40" s="314"/>
      <c r="P40" s="314"/>
      <c r="Q40" s="314"/>
      <c r="R40" s="314"/>
      <c r="S40" s="314"/>
      <c r="T40" s="314"/>
      <c r="U40" s="314"/>
      <c r="V40" s="314"/>
      <c r="W40" s="314"/>
      <c r="X40" s="314"/>
      <c r="Y40" s="314"/>
      <c r="Z40" s="314"/>
      <c r="AA40" s="94"/>
      <c r="AB40" s="94"/>
      <c r="AC40" s="94"/>
      <c r="AD40" s="94"/>
      <c r="AE40" s="94"/>
      <c r="AF40" s="94"/>
      <c r="AG40" s="94"/>
      <c r="AH40" s="94"/>
      <c r="AI40" s="94"/>
      <c r="AJ40" s="94"/>
      <c r="AK40" s="94"/>
      <c r="AL40" s="94"/>
      <c r="AM40" s="94"/>
      <c r="AN40" s="94"/>
      <c r="AO40" s="94"/>
      <c r="AP40" s="94"/>
      <c r="AQ40" s="94"/>
    </row>
    <row r="41" spans="1:43" ht="14.1" customHeight="1" x14ac:dyDescent="0.2">
      <c r="A41" s="93"/>
      <c r="B41" s="48" t="s">
        <v>13</v>
      </c>
      <c r="C41" s="187">
        <f>C81</f>
        <v>38</v>
      </c>
      <c r="D41" s="187">
        <f t="shared" ref="D41:F41" si="15">D81</f>
        <v>29</v>
      </c>
      <c r="E41" s="187">
        <f t="shared" si="15"/>
        <v>33</v>
      </c>
      <c r="F41" s="187">
        <f t="shared" si="15"/>
        <v>29</v>
      </c>
      <c r="H41" s="50">
        <f t="shared" si="14"/>
        <v>129</v>
      </c>
      <c r="J41" s="38"/>
      <c r="K41" s="38"/>
      <c r="L41" s="38"/>
      <c r="M41" s="38"/>
      <c r="N41" s="38"/>
      <c r="O41" s="38"/>
      <c r="P41" s="38"/>
      <c r="Q41" s="38"/>
      <c r="R41" s="38"/>
      <c r="S41" s="38"/>
      <c r="T41" s="38"/>
      <c r="U41" s="38"/>
      <c r="V41" s="38"/>
      <c r="W41" s="38"/>
      <c r="X41" s="38"/>
      <c r="Y41" s="38"/>
      <c r="Z41" s="38"/>
      <c r="AA41" s="94"/>
      <c r="AB41" s="94"/>
      <c r="AC41" s="94"/>
      <c r="AD41" s="94"/>
      <c r="AE41" s="94"/>
      <c r="AF41" s="94"/>
      <c r="AG41" s="94"/>
      <c r="AH41" s="94"/>
      <c r="AI41" s="94"/>
      <c r="AJ41" s="94"/>
      <c r="AK41" s="94"/>
      <c r="AL41" s="94"/>
      <c r="AM41" s="94"/>
      <c r="AN41" s="94"/>
      <c r="AO41" s="94"/>
      <c r="AP41" s="94"/>
      <c r="AQ41" s="94"/>
    </row>
    <row r="42" spans="1:43" ht="14.1" customHeight="1" x14ac:dyDescent="0.2">
      <c r="A42" s="93"/>
      <c r="B42" s="48" t="s">
        <v>50</v>
      </c>
      <c r="C42" s="187">
        <f>C62</f>
        <v>53</v>
      </c>
      <c r="D42" s="187">
        <f t="shared" ref="D42:F42" si="16">D62</f>
        <v>70</v>
      </c>
      <c r="E42" s="187">
        <f t="shared" si="16"/>
        <v>62</v>
      </c>
      <c r="F42" s="187">
        <f t="shared" si="16"/>
        <v>75</v>
      </c>
      <c r="H42" s="50">
        <f t="shared" si="14"/>
        <v>260</v>
      </c>
      <c r="J42" s="38"/>
      <c r="K42" s="38"/>
      <c r="L42" s="38"/>
      <c r="M42" s="38"/>
      <c r="N42" s="38"/>
      <c r="O42" s="38"/>
      <c r="P42" s="38"/>
      <c r="Q42" s="38"/>
      <c r="R42" s="38"/>
      <c r="S42" s="38"/>
      <c r="T42" s="38"/>
      <c r="U42" s="38"/>
      <c r="V42" s="38"/>
      <c r="W42" s="38"/>
      <c r="X42" s="38"/>
      <c r="Y42" s="38"/>
      <c r="Z42" s="38"/>
      <c r="AA42" s="94"/>
      <c r="AB42" s="94"/>
      <c r="AC42" s="94"/>
      <c r="AD42" s="94"/>
      <c r="AE42" s="94"/>
      <c r="AF42" s="94"/>
      <c r="AG42" s="94"/>
      <c r="AH42" s="94"/>
      <c r="AI42" s="94"/>
      <c r="AJ42" s="94"/>
      <c r="AK42" s="94"/>
      <c r="AL42" s="94"/>
      <c r="AM42" s="94"/>
      <c r="AN42" s="94"/>
      <c r="AO42" s="94"/>
      <c r="AP42" s="94"/>
      <c r="AQ42" s="94"/>
    </row>
    <row r="43" spans="1:43" ht="14.1" customHeight="1" x14ac:dyDescent="0.2">
      <c r="A43" s="93"/>
      <c r="B43" s="48" t="s">
        <v>32</v>
      </c>
      <c r="C43" s="187">
        <f>C69</f>
        <v>128</v>
      </c>
      <c r="D43" s="187">
        <f t="shared" ref="D43:F43" si="17">D69</f>
        <v>127</v>
      </c>
      <c r="E43" s="187">
        <f t="shared" si="17"/>
        <v>108</v>
      </c>
      <c r="F43" s="187">
        <f t="shared" si="17"/>
        <v>133</v>
      </c>
      <c r="H43" s="50">
        <f t="shared" si="14"/>
        <v>496</v>
      </c>
      <c r="J43" s="38"/>
      <c r="K43" s="38"/>
      <c r="L43" s="38"/>
      <c r="M43" s="38"/>
      <c r="N43" s="38"/>
      <c r="O43" s="38"/>
      <c r="P43" s="38"/>
      <c r="Q43" s="38"/>
      <c r="R43" s="38"/>
      <c r="S43" s="38"/>
      <c r="T43" s="38"/>
      <c r="U43" s="38"/>
      <c r="V43" s="38"/>
      <c r="W43" s="38"/>
      <c r="X43" s="38"/>
      <c r="Y43" s="38"/>
      <c r="Z43" s="38"/>
      <c r="AA43" s="94"/>
      <c r="AB43" s="94"/>
      <c r="AC43" s="94"/>
      <c r="AD43" s="94"/>
      <c r="AE43" s="94"/>
      <c r="AF43" s="94"/>
      <c r="AG43" s="94"/>
      <c r="AH43" s="94"/>
      <c r="AI43" s="94"/>
      <c r="AJ43" s="94"/>
      <c r="AK43" s="94"/>
      <c r="AL43" s="94"/>
      <c r="AM43" s="94"/>
      <c r="AN43" s="94"/>
      <c r="AO43" s="94"/>
      <c r="AP43" s="94"/>
      <c r="AQ43" s="94"/>
    </row>
    <row r="44" spans="1:43" ht="14.1" customHeight="1" x14ac:dyDescent="0.2">
      <c r="A44" s="93"/>
      <c r="B44" s="48" t="s">
        <v>14</v>
      </c>
      <c r="C44" s="187">
        <f>C61+C68+C85</f>
        <v>86</v>
      </c>
      <c r="D44" s="187">
        <f t="shared" ref="D44:F44" si="18">D61+D68+D85</f>
        <v>82</v>
      </c>
      <c r="E44" s="187">
        <f t="shared" si="18"/>
        <v>84</v>
      </c>
      <c r="F44" s="187">
        <f t="shared" si="18"/>
        <v>89</v>
      </c>
      <c r="H44" s="50">
        <f t="shared" si="14"/>
        <v>341</v>
      </c>
      <c r="J44" s="38"/>
      <c r="K44" s="38"/>
      <c r="L44" s="38"/>
      <c r="M44" s="38"/>
      <c r="N44" s="38"/>
      <c r="O44" s="38"/>
      <c r="P44" s="38"/>
      <c r="Q44" s="38"/>
      <c r="R44" s="38"/>
      <c r="S44" s="38"/>
      <c r="T44" s="38"/>
      <c r="U44" s="38"/>
      <c r="V44" s="38"/>
      <c r="W44" s="38"/>
      <c r="X44" s="38"/>
      <c r="Y44" s="38"/>
      <c r="Z44" s="38"/>
      <c r="AA44" s="94"/>
      <c r="AB44" s="94"/>
      <c r="AC44" s="94"/>
      <c r="AD44" s="94"/>
      <c r="AE44" s="94"/>
      <c r="AF44" s="94"/>
      <c r="AG44" s="94"/>
      <c r="AH44" s="94"/>
      <c r="AI44" s="94"/>
      <c r="AJ44" s="94"/>
      <c r="AK44" s="94"/>
      <c r="AL44" s="94"/>
      <c r="AM44" s="94"/>
      <c r="AN44" s="94"/>
      <c r="AO44" s="94"/>
      <c r="AP44" s="94"/>
      <c r="AQ44" s="94"/>
    </row>
    <row r="45" spans="1:43" ht="14.1" customHeight="1" x14ac:dyDescent="0.2">
      <c r="A45" s="93"/>
      <c r="B45" s="48" t="s">
        <v>15</v>
      </c>
      <c r="C45" s="187">
        <f>C56+C57+C74</f>
        <v>169</v>
      </c>
      <c r="D45" s="187">
        <f t="shared" ref="D45:F45" si="19">D56+D57+D74</f>
        <v>138</v>
      </c>
      <c r="E45" s="187">
        <f t="shared" si="19"/>
        <v>166</v>
      </c>
      <c r="F45" s="187">
        <f t="shared" si="19"/>
        <v>148</v>
      </c>
      <c r="H45" s="50">
        <f t="shared" si="14"/>
        <v>621</v>
      </c>
      <c r="J45" s="38"/>
      <c r="K45" s="38"/>
      <c r="L45" s="38"/>
      <c r="M45" s="38"/>
      <c r="N45" s="38"/>
      <c r="O45" s="38"/>
      <c r="P45" s="38"/>
      <c r="Q45" s="38"/>
      <c r="R45" s="38"/>
      <c r="S45" s="38"/>
      <c r="T45" s="38"/>
      <c r="U45" s="38"/>
      <c r="V45" s="38"/>
      <c r="W45" s="38"/>
      <c r="X45" s="38"/>
      <c r="Y45" s="38"/>
      <c r="Z45" s="38"/>
      <c r="AA45" s="94"/>
      <c r="AB45" s="94"/>
      <c r="AC45" s="94"/>
      <c r="AD45" s="94"/>
      <c r="AE45" s="94"/>
      <c r="AF45" s="94"/>
      <c r="AG45" s="94"/>
      <c r="AH45" s="94"/>
      <c r="AI45" s="94"/>
      <c r="AJ45" s="94"/>
      <c r="AK45" s="94"/>
      <c r="AL45" s="94"/>
      <c r="AM45" s="94"/>
      <c r="AN45" s="94"/>
      <c r="AO45" s="94"/>
      <c r="AP45" s="94"/>
      <c r="AQ45" s="94"/>
    </row>
    <row r="46" spans="1:43" ht="14.1" customHeight="1" x14ac:dyDescent="0.2">
      <c r="A46" s="93"/>
      <c r="B46" s="48" t="s">
        <v>53</v>
      </c>
      <c r="C46" s="187">
        <f>C65+C67+C70+C72+C80+C86</f>
        <v>401</v>
      </c>
      <c r="D46" s="187">
        <f t="shared" ref="D46:F46" si="20">D65+D67+D70+D72+D80+D86</f>
        <v>321</v>
      </c>
      <c r="E46" s="187">
        <f t="shared" si="20"/>
        <v>320</v>
      </c>
      <c r="F46" s="187">
        <f t="shared" si="20"/>
        <v>337</v>
      </c>
      <c r="H46" s="50">
        <f t="shared" si="14"/>
        <v>1379</v>
      </c>
      <c r="J46" s="38"/>
      <c r="K46" s="38"/>
      <c r="L46" s="38"/>
      <c r="M46" s="38"/>
      <c r="N46" s="38"/>
      <c r="O46" s="38"/>
      <c r="P46" s="38"/>
      <c r="Q46" s="38"/>
      <c r="R46" s="38"/>
      <c r="S46" s="38"/>
      <c r="T46" s="38"/>
      <c r="U46" s="38"/>
      <c r="V46" s="38"/>
      <c r="W46" s="38"/>
      <c r="X46" s="38"/>
      <c r="Y46" s="38"/>
      <c r="Z46" s="38"/>
      <c r="AA46" s="94"/>
      <c r="AB46" s="94"/>
      <c r="AC46" s="94"/>
      <c r="AD46" s="94"/>
      <c r="AE46" s="94"/>
      <c r="AF46" s="94"/>
      <c r="AG46" s="94"/>
      <c r="AH46" s="94"/>
      <c r="AI46" s="94"/>
      <c r="AJ46" s="94"/>
      <c r="AK46" s="94"/>
      <c r="AL46" s="94"/>
      <c r="AM46" s="94"/>
      <c r="AN46" s="94"/>
      <c r="AO46" s="94"/>
      <c r="AP46" s="94"/>
      <c r="AQ46" s="94"/>
    </row>
    <row r="47" spans="1:43" ht="14.1" customHeight="1" x14ac:dyDescent="0.2">
      <c r="A47" s="93"/>
      <c r="B47" s="48" t="s">
        <v>19</v>
      </c>
      <c r="C47" s="187">
        <f>C59+C71</f>
        <v>77</v>
      </c>
      <c r="D47" s="187">
        <f t="shared" ref="D47:F47" si="21">D59+D71</f>
        <v>81</v>
      </c>
      <c r="E47" s="187">
        <f t="shared" si="21"/>
        <v>99</v>
      </c>
      <c r="F47" s="187">
        <f t="shared" si="21"/>
        <v>95</v>
      </c>
      <c r="H47" s="50">
        <f t="shared" si="14"/>
        <v>352</v>
      </c>
      <c r="J47" s="38"/>
      <c r="K47" s="38"/>
      <c r="L47" s="38"/>
      <c r="M47" s="38"/>
      <c r="N47" s="38"/>
      <c r="O47" s="38"/>
      <c r="P47" s="38"/>
      <c r="Q47" s="38"/>
      <c r="R47" s="38"/>
      <c r="S47" s="38"/>
      <c r="T47" s="38"/>
      <c r="U47" s="38"/>
      <c r="V47" s="38"/>
      <c r="W47" s="38"/>
      <c r="X47" s="38"/>
      <c r="Y47" s="38"/>
      <c r="Z47" s="38"/>
      <c r="AA47" s="94"/>
      <c r="AB47" s="94"/>
      <c r="AC47" s="94"/>
      <c r="AD47" s="94"/>
      <c r="AE47" s="94"/>
      <c r="AF47" s="94"/>
      <c r="AG47" s="94"/>
      <c r="AH47" s="94"/>
      <c r="AI47" s="94"/>
      <c r="AJ47" s="94"/>
      <c r="AK47" s="94"/>
      <c r="AL47" s="94"/>
      <c r="AM47" s="94"/>
      <c r="AN47" s="94"/>
      <c r="AO47" s="94"/>
      <c r="AP47" s="94"/>
      <c r="AQ47" s="94"/>
    </row>
    <row r="48" spans="1:43" ht="14.1" customHeight="1" x14ac:dyDescent="0.2">
      <c r="A48" s="93"/>
      <c r="B48" s="48" t="s">
        <v>16</v>
      </c>
      <c r="C48" s="187">
        <f>C77+C84</f>
        <v>254</v>
      </c>
      <c r="D48" s="187">
        <f t="shared" ref="D48:F48" si="22">D77+D84</f>
        <v>189</v>
      </c>
      <c r="E48" s="187">
        <f t="shared" si="22"/>
        <v>210</v>
      </c>
      <c r="F48" s="187">
        <f t="shared" si="22"/>
        <v>197</v>
      </c>
      <c r="H48" s="50">
        <f t="shared" si="14"/>
        <v>850</v>
      </c>
      <c r="J48" s="38"/>
      <c r="K48" s="38"/>
      <c r="L48" s="38"/>
      <c r="M48" s="38"/>
      <c r="N48" s="38"/>
      <c r="O48" s="38"/>
      <c r="P48" s="38"/>
      <c r="Q48" s="38"/>
      <c r="R48" s="38"/>
      <c r="S48" s="38"/>
      <c r="T48" s="38"/>
      <c r="U48" s="38"/>
      <c r="V48" s="38"/>
      <c r="W48" s="38"/>
      <c r="X48" s="38"/>
      <c r="Y48" s="38"/>
      <c r="Z48" s="38"/>
      <c r="AA48" s="94"/>
      <c r="AB48" s="94"/>
      <c r="AC48" s="94"/>
      <c r="AD48" s="94"/>
      <c r="AE48" s="94"/>
      <c r="AF48" s="94"/>
      <c r="AG48" s="94"/>
      <c r="AH48" s="94"/>
      <c r="AI48" s="94"/>
      <c r="AJ48" s="94"/>
      <c r="AK48" s="94"/>
      <c r="AL48" s="94"/>
      <c r="AM48" s="94"/>
      <c r="AN48" s="94"/>
      <c r="AO48" s="94"/>
      <c r="AP48" s="94"/>
      <c r="AQ48" s="94"/>
    </row>
    <row r="49" spans="1:43" ht="14.1" customHeight="1" x14ac:dyDescent="0.2">
      <c r="A49" s="93"/>
      <c r="B49" s="48" t="s">
        <v>17</v>
      </c>
      <c r="C49" s="187">
        <f>C60+C66+C73+C87</f>
        <v>221</v>
      </c>
      <c r="D49" s="187">
        <f t="shared" ref="D49:F49" si="23">D60+D66+D73+D87</f>
        <v>211</v>
      </c>
      <c r="E49" s="187">
        <f t="shared" si="23"/>
        <v>174</v>
      </c>
      <c r="F49" s="187">
        <f t="shared" si="23"/>
        <v>196</v>
      </c>
      <c r="H49" s="50">
        <f t="shared" si="14"/>
        <v>802</v>
      </c>
      <c r="J49" s="38"/>
      <c r="K49" s="38"/>
      <c r="L49" s="38"/>
      <c r="M49" s="38"/>
      <c r="N49" s="38"/>
      <c r="O49" s="38"/>
      <c r="P49" s="38"/>
      <c r="Q49" s="38"/>
      <c r="R49" s="38"/>
      <c r="S49" s="38"/>
      <c r="T49" s="38"/>
      <c r="U49" s="38"/>
      <c r="V49" s="38"/>
      <c r="W49" s="38"/>
      <c r="X49" s="38"/>
      <c r="Y49" s="38"/>
      <c r="Z49" s="38"/>
      <c r="AA49" s="94"/>
      <c r="AB49" s="94"/>
      <c r="AC49" s="94"/>
      <c r="AD49" s="94"/>
      <c r="AE49" s="94"/>
      <c r="AF49" s="94"/>
      <c r="AG49" s="94"/>
      <c r="AH49" s="94"/>
      <c r="AI49" s="94"/>
      <c r="AJ49" s="94"/>
      <c r="AK49" s="94"/>
      <c r="AL49" s="94"/>
      <c r="AM49" s="94"/>
      <c r="AN49" s="94"/>
      <c r="AO49" s="94"/>
      <c r="AP49" s="94"/>
      <c r="AQ49" s="94"/>
    </row>
    <row r="50" spans="1:43" ht="14.1" customHeight="1" x14ac:dyDescent="0.2">
      <c r="A50" s="93"/>
      <c r="B50" s="48" t="s">
        <v>68</v>
      </c>
      <c r="C50" s="187">
        <f>C78</f>
        <v>4</v>
      </c>
      <c r="D50" s="187">
        <f t="shared" ref="D50:F50" si="24">D78</f>
        <v>5</v>
      </c>
      <c r="E50" s="187">
        <f t="shared" si="24"/>
        <v>4</v>
      </c>
      <c r="F50" s="187">
        <f t="shared" si="24"/>
        <v>10</v>
      </c>
      <c r="H50" s="50">
        <f t="shared" si="14"/>
        <v>23</v>
      </c>
      <c r="J50" s="38"/>
      <c r="K50" s="38"/>
      <c r="L50" s="38"/>
      <c r="M50" s="38"/>
      <c r="N50" s="38"/>
      <c r="O50" s="38"/>
      <c r="P50" s="38"/>
      <c r="Q50" s="38"/>
      <c r="R50" s="38"/>
      <c r="S50" s="38"/>
      <c r="T50" s="38"/>
      <c r="U50" s="38"/>
      <c r="V50" s="38"/>
      <c r="W50" s="38"/>
      <c r="X50" s="38"/>
      <c r="Y50" s="38"/>
      <c r="Z50" s="38"/>
      <c r="AA50" s="94"/>
      <c r="AB50" s="94"/>
      <c r="AC50" s="94"/>
      <c r="AD50" s="94"/>
      <c r="AE50" s="94"/>
      <c r="AF50" s="94"/>
      <c r="AG50" s="94"/>
      <c r="AH50" s="94"/>
      <c r="AI50" s="94"/>
      <c r="AJ50" s="94"/>
      <c r="AK50" s="94"/>
      <c r="AL50" s="94"/>
      <c r="AM50" s="94"/>
      <c r="AN50" s="94"/>
      <c r="AO50" s="94"/>
      <c r="AP50" s="94"/>
      <c r="AQ50" s="94"/>
    </row>
    <row r="51" spans="1:43" ht="14.1" customHeight="1" x14ac:dyDescent="0.2">
      <c r="A51" s="93"/>
      <c r="B51" s="48" t="s">
        <v>69</v>
      </c>
      <c r="C51" s="187">
        <f>C82</f>
        <v>1</v>
      </c>
      <c r="D51" s="187">
        <f t="shared" ref="D51:F51" si="25">D82</f>
        <v>6</v>
      </c>
      <c r="E51" s="187">
        <f t="shared" si="25"/>
        <v>5</v>
      </c>
      <c r="F51" s="187">
        <f t="shared" si="25"/>
        <v>8</v>
      </c>
      <c r="H51" s="50">
        <f t="shared" si="14"/>
        <v>20</v>
      </c>
      <c r="J51" s="38"/>
      <c r="K51" s="38"/>
      <c r="L51" s="38"/>
      <c r="M51" s="38"/>
      <c r="N51" s="38"/>
      <c r="O51" s="38"/>
      <c r="P51" s="38"/>
      <c r="Q51" s="38"/>
      <c r="R51" s="38"/>
      <c r="S51" s="38"/>
      <c r="T51" s="38"/>
      <c r="U51" s="38"/>
      <c r="V51" s="38"/>
      <c r="W51" s="38"/>
      <c r="X51" s="38"/>
      <c r="Y51" s="38"/>
      <c r="Z51" s="38"/>
      <c r="AA51" s="94"/>
      <c r="AB51" s="94"/>
      <c r="AC51" s="94"/>
      <c r="AD51" s="94"/>
      <c r="AE51" s="94"/>
      <c r="AF51" s="94"/>
      <c r="AG51" s="94"/>
      <c r="AH51" s="94"/>
      <c r="AI51" s="94"/>
      <c r="AJ51" s="94"/>
      <c r="AK51" s="94"/>
      <c r="AL51" s="94"/>
      <c r="AM51" s="94"/>
      <c r="AN51" s="94"/>
      <c r="AO51" s="94"/>
      <c r="AP51" s="94"/>
      <c r="AQ51" s="94"/>
    </row>
    <row r="52" spans="1:43" ht="14.1" customHeight="1" x14ac:dyDescent="0.2">
      <c r="A52" s="93"/>
      <c r="B52" s="48" t="s">
        <v>18</v>
      </c>
      <c r="C52" s="187">
        <f>C58+C63+C79</f>
        <v>136</v>
      </c>
      <c r="D52" s="187">
        <f t="shared" ref="D52:F52" si="26">D58+D63+D79</f>
        <v>150</v>
      </c>
      <c r="E52" s="187">
        <f t="shared" si="26"/>
        <v>149</v>
      </c>
      <c r="F52" s="187">
        <f t="shared" si="26"/>
        <v>127</v>
      </c>
      <c r="H52" s="50">
        <f t="shared" si="14"/>
        <v>562</v>
      </c>
      <c r="J52" s="38"/>
      <c r="K52" s="38"/>
      <c r="L52" s="38"/>
      <c r="M52" s="38"/>
      <c r="N52" s="38"/>
      <c r="O52" s="38"/>
      <c r="P52" s="38"/>
      <c r="Q52" s="38"/>
      <c r="R52" s="38"/>
      <c r="S52" s="38"/>
      <c r="T52" s="38"/>
      <c r="U52" s="38"/>
      <c r="V52" s="38"/>
      <c r="W52" s="38"/>
      <c r="X52" s="38"/>
      <c r="Y52" s="38"/>
      <c r="Z52" s="38"/>
      <c r="AA52" s="94"/>
      <c r="AB52" s="94"/>
      <c r="AC52" s="94"/>
      <c r="AD52" s="94"/>
      <c r="AE52" s="94"/>
      <c r="AF52" s="94"/>
      <c r="AG52" s="94"/>
      <c r="AH52" s="94"/>
      <c r="AI52" s="94"/>
      <c r="AJ52" s="94"/>
      <c r="AK52" s="94"/>
      <c r="AL52" s="94"/>
      <c r="AM52" s="94"/>
      <c r="AN52" s="94"/>
      <c r="AO52" s="94"/>
      <c r="AP52" s="94"/>
      <c r="AQ52" s="94"/>
    </row>
    <row r="53" spans="1:43" ht="14.1" customHeight="1" x14ac:dyDescent="0.2">
      <c r="A53" s="93"/>
      <c r="B53" s="48" t="s">
        <v>20</v>
      </c>
      <c r="C53" s="187">
        <f>C75</f>
        <v>9</v>
      </c>
      <c r="D53" s="187">
        <f t="shared" ref="D53:F53" si="27">D75</f>
        <v>12</v>
      </c>
      <c r="E53" s="187">
        <f t="shared" si="27"/>
        <v>9</v>
      </c>
      <c r="F53" s="187">
        <f t="shared" si="27"/>
        <v>11</v>
      </c>
      <c r="G53" s="72"/>
      <c r="H53" s="50">
        <f t="shared" si="14"/>
        <v>41</v>
      </c>
      <c r="J53" s="38"/>
      <c r="K53" s="38"/>
      <c r="L53" s="38"/>
      <c r="M53" s="38"/>
      <c r="N53" s="38"/>
      <c r="O53" s="38"/>
      <c r="P53" s="38"/>
      <c r="Q53" s="38"/>
      <c r="R53" s="38"/>
      <c r="S53" s="38"/>
      <c r="T53" s="38"/>
      <c r="U53" s="38"/>
      <c r="V53" s="38"/>
      <c r="W53" s="38"/>
      <c r="X53" s="38"/>
      <c r="Y53" s="38"/>
      <c r="Z53" s="38"/>
      <c r="AA53" s="94"/>
      <c r="AB53" s="94"/>
      <c r="AC53" s="94"/>
      <c r="AD53" s="94"/>
      <c r="AE53" s="94"/>
      <c r="AF53" s="94"/>
      <c r="AG53" s="94"/>
      <c r="AH53" s="94"/>
      <c r="AI53" s="94"/>
      <c r="AJ53" s="94"/>
      <c r="AK53" s="94"/>
      <c r="AL53" s="94"/>
      <c r="AM53" s="94"/>
      <c r="AN53" s="94"/>
      <c r="AO53" s="94"/>
      <c r="AP53" s="94"/>
      <c r="AQ53" s="94"/>
    </row>
    <row r="54" spans="1:43" ht="14.1" customHeight="1" x14ac:dyDescent="0.2">
      <c r="A54" s="93"/>
      <c r="B54" s="48"/>
      <c r="C54" s="187"/>
      <c r="D54" s="187"/>
      <c r="E54" s="187"/>
      <c r="F54" s="187"/>
      <c r="G54" s="72"/>
      <c r="H54" s="50"/>
      <c r="J54" s="159"/>
      <c r="K54" s="159"/>
      <c r="L54" s="159"/>
      <c r="M54" s="159"/>
      <c r="N54" s="159"/>
      <c r="O54" s="159"/>
      <c r="P54" s="159"/>
      <c r="Q54" s="159"/>
      <c r="R54" s="159"/>
      <c r="S54" s="159"/>
      <c r="T54" s="159"/>
      <c r="U54" s="159"/>
      <c r="V54" s="159"/>
      <c r="W54" s="159"/>
      <c r="X54" s="159"/>
      <c r="Y54" s="159"/>
      <c r="Z54" s="159"/>
      <c r="AA54" s="94"/>
      <c r="AB54" s="94"/>
      <c r="AC54" s="94"/>
      <c r="AD54" s="94"/>
      <c r="AE54" s="94"/>
      <c r="AF54" s="94"/>
      <c r="AG54" s="94"/>
      <c r="AH54" s="94"/>
      <c r="AI54" s="94"/>
      <c r="AJ54" s="94"/>
      <c r="AK54" s="94"/>
      <c r="AL54" s="94"/>
      <c r="AM54" s="94"/>
      <c r="AN54" s="94"/>
      <c r="AO54" s="94"/>
      <c r="AP54" s="94"/>
      <c r="AQ54" s="94"/>
    </row>
    <row r="55" spans="1:43" ht="32.25" customHeight="1" x14ac:dyDescent="0.25">
      <c r="A55" s="305" t="s">
        <v>70</v>
      </c>
      <c r="B55" s="305"/>
      <c r="C55" s="191" t="s">
        <v>175</v>
      </c>
      <c r="D55" s="191" t="s">
        <v>176</v>
      </c>
      <c r="E55" s="188" t="s">
        <v>177</v>
      </c>
      <c r="F55" s="188" t="s">
        <v>178</v>
      </c>
      <c r="G55" s="192"/>
      <c r="H55" s="193"/>
      <c r="I55" s="24"/>
      <c r="J55" s="313"/>
      <c r="K55" s="313"/>
      <c r="L55" s="313"/>
      <c r="M55" s="313"/>
      <c r="N55" s="313"/>
      <c r="O55" s="313"/>
      <c r="P55" s="313"/>
      <c r="Q55" s="313"/>
      <c r="R55" s="313"/>
      <c r="S55" s="313"/>
      <c r="T55" s="313"/>
      <c r="U55" s="313"/>
      <c r="V55" s="313"/>
      <c r="W55" s="313"/>
      <c r="X55" s="313"/>
      <c r="Y55" s="313"/>
      <c r="Z55" s="313"/>
      <c r="AA55" s="94"/>
    </row>
    <row r="56" spans="1:43" ht="14.1" customHeight="1" x14ac:dyDescent="0.2">
      <c r="A56" s="95"/>
      <c r="B56" s="97" t="s">
        <v>21</v>
      </c>
      <c r="C56" s="171">
        <v>73</v>
      </c>
      <c r="D56" s="171">
        <v>52</v>
      </c>
      <c r="E56" s="96">
        <v>71</v>
      </c>
      <c r="F56" s="96">
        <v>48</v>
      </c>
      <c r="G56" s="96"/>
      <c r="H56" s="50">
        <f t="shared" ref="H56:H87" si="28">SUM(C56:F56)</f>
        <v>244</v>
      </c>
      <c r="I56" s="24"/>
      <c r="J56" s="314"/>
      <c r="K56" s="314"/>
      <c r="L56" s="314"/>
      <c r="M56" s="314"/>
      <c r="N56" s="314"/>
      <c r="O56" s="314"/>
      <c r="P56" s="314"/>
      <c r="Q56" s="314"/>
      <c r="R56" s="314"/>
      <c r="S56" s="314"/>
      <c r="T56" s="314"/>
      <c r="U56" s="314"/>
      <c r="V56" s="314"/>
      <c r="W56" s="314"/>
      <c r="X56" s="314"/>
      <c r="Y56" s="314"/>
      <c r="Z56" s="314"/>
      <c r="AA56" s="94"/>
      <c r="AB56" s="94"/>
      <c r="AC56" s="94"/>
      <c r="AD56" s="94"/>
      <c r="AE56" s="94"/>
      <c r="AF56" s="94"/>
      <c r="AG56" s="94"/>
      <c r="AH56" s="94"/>
      <c r="AI56" s="94"/>
      <c r="AJ56" s="94"/>
      <c r="AK56" s="94"/>
      <c r="AL56" s="94"/>
      <c r="AM56" s="94"/>
      <c r="AN56" s="94"/>
      <c r="AO56" s="94"/>
      <c r="AP56" s="94"/>
      <c r="AQ56" s="94"/>
    </row>
    <row r="57" spans="1:43" ht="14.1" customHeight="1" x14ac:dyDescent="0.2">
      <c r="A57" s="95"/>
      <c r="B57" s="97" t="s">
        <v>22</v>
      </c>
      <c r="C57" s="96">
        <v>68</v>
      </c>
      <c r="D57" s="96">
        <v>55</v>
      </c>
      <c r="E57" s="96">
        <v>77</v>
      </c>
      <c r="F57" s="96">
        <v>79</v>
      </c>
      <c r="G57" s="96"/>
      <c r="H57" s="50">
        <f t="shared" si="28"/>
        <v>279</v>
      </c>
      <c r="I57" s="24"/>
      <c r="J57" s="38"/>
      <c r="K57" s="38"/>
      <c r="L57" s="38"/>
      <c r="M57" s="38"/>
      <c r="N57" s="38"/>
      <c r="O57" s="38"/>
      <c r="P57" s="38"/>
      <c r="Q57" s="38"/>
      <c r="R57" s="38"/>
      <c r="S57" s="38"/>
      <c r="T57" s="38"/>
      <c r="U57" s="38"/>
      <c r="V57" s="38"/>
      <c r="W57" s="38"/>
      <c r="X57" s="38"/>
      <c r="Y57" s="38"/>
      <c r="Z57" s="38"/>
      <c r="AA57" s="94"/>
      <c r="AB57" s="94"/>
      <c r="AC57" s="94"/>
      <c r="AD57" s="94"/>
      <c r="AE57" s="94"/>
      <c r="AF57" s="94"/>
      <c r="AG57" s="94"/>
      <c r="AH57" s="94"/>
      <c r="AI57" s="94"/>
      <c r="AJ57" s="94"/>
      <c r="AK57" s="94"/>
      <c r="AL57" s="94"/>
      <c r="AM57" s="94"/>
      <c r="AN57" s="94"/>
      <c r="AO57" s="94"/>
      <c r="AP57" s="94"/>
      <c r="AQ57" s="94"/>
    </row>
    <row r="58" spans="1:43" ht="14.1" customHeight="1" x14ac:dyDescent="0.2">
      <c r="A58" s="95"/>
      <c r="B58" s="97" t="s">
        <v>23</v>
      </c>
      <c r="C58" s="96">
        <v>32</v>
      </c>
      <c r="D58" s="96">
        <v>42</v>
      </c>
      <c r="E58" s="96">
        <v>39</v>
      </c>
      <c r="F58" s="96">
        <v>39</v>
      </c>
      <c r="G58" s="96"/>
      <c r="H58" s="50">
        <f t="shared" si="28"/>
        <v>152</v>
      </c>
      <c r="I58" s="24"/>
      <c r="J58" s="38"/>
      <c r="K58" s="38"/>
      <c r="L58" s="38"/>
      <c r="M58" s="38"/>
      <c r="N58" s="38"/>
      <c r="O58" s="38"/>
      <c r="P58" s="38"/>
      <c r="Q58" s="38"/>
      <c r="R58" s="38"/>
      <c r="S58" s="38"/>
      <c r="T58" s="38"/>
      <c r="U58" s="38"/>
      <c r="V58" s="38"/>
      <c r="W58" s="38"/>
      <c r="X58" s="38"/>
      <c r="Y58" s="38"/>
      <c r="Z58" s="38"/>
      <c r="AA58" s="94"/>
      <c r="AB58" s="94"/>
      <c r="AC58" s="94"/>
      <c r="AD58" s="94"/>
      <c r="AE58" s="94"/>
      <c r="AF58" s="94"/>
      <c r="AG58" s="94"/>
      <c r="AH58" s="94"/>
      <c r="AI58" s="94"/>
      <c r="AJ58" s="94"/>
      <c r="AK58" s="94"/>
      <c r="AL58" s="94"/>
      <c r="AM58" s="94"/>
      <c r="AN58" s="94"/>
      <c r="AO58" s="94"/>
      <c r="AP58" s="94"/>
      <c r="AQ58" s="94"/>
    </row>
    <row r="59" spans="1:43" ht="14.1" customHeight="1" x14ac:dyDescent="0.2">
      <c r="A59" s="95"/>
      <c r="B59" s="97" t="s">
        <v>49</v>
      </c>
      <c r="C59" s="96">
        <v>24</v>
      </c>
      <c r="D59" s="96">
        <v>30</v>
      </c>
      <c r="E59" s="96">
        <v>29</v>
      </c>
      <c r="F59" s="96">
        <v>19</v>
      </c>
      <c r="G59" s="96"/>
      <c r="H59" s="50">
        <f t="shared" si="28"/>
        <v>102</v>
      </c>
      <c r="I59" s="24"/>
      <c r="J59" s="38"/>
      <c r="K59" s="38"/>
      <c r="L59" s="38"/>
      <c r="M59" s="38"/>
      <c r="N59" s="38"/>
      <c r="O59" s="38"/>
      <c r="P59" s="38"/>
      <c r="Q59" s="38"/>
      <c r="R59" s="38"/>
      <c r="S59" s="38"/>
      <c r="T59" s="38"/>
      <c r="U59" s="38"/>
      <c r="V59" s="38"/>
      <c r="W59" s="38"/>
      <c r="X59" s="38"/>
      <c r="Y59" s="38"/>
      <c r="Z59" s="38"/>
      <c r="AA59" s="94"/>
      <c r="AB59" s="94"/>
      <c r="AC59" s="94"/>
      <c r="AD59" s="94"/>
      <c r="AE59" s="94"/>
      <c r="AF59" s="94"/>
      <c r="AG59" s="94"/>
      <c r="AH59" s="94"/>
      <c r="AI59" s="94"/>
      <c r="AJ59" s="94"/>
      <c r="AK59" s="94"/>
      <c r="AL59" s="94"/>
      <c r="AM59" s="94"/>
      <c r="AN59" s="94"/>
      <c r="AO59" s="94"/>
      <c r="AP59" s="94"/>
      <c r="AQ59" s="94"/>
    </row>
    <row r="60" spans="1:43" ht="14.1" customHeight="1" x14ac:dyDescent="0.2">
      <c r="A60" s="95"/>
      <c r="B60" s="97" t="s">
        <v>24</v>
      </c>
      <c r="C60" s="96">
        <v>117</v>
      </c>
      <c r="D60" s="96">
        <v>123</v>
      </c>
      <c r="E60" s="96">
        <v>97</v>
      </c>
      <c r="F60" s="96">
        <v>118</v>
      </c>
      <c r="G60" s="96"/>
      <c r="H60" s="50">
        <f t="shared" si="28"/>
        <v>455</v>
      </c>
      <c r="I60" s="24"/>
      <c r="J60" s="38"/>
      <c r="K60" s="38"/>
      <c r="L60" s="38"/>
      <c r="M60" s="38"/>
      <c r="N60" s="38"/>
      <c r="O60" s="38"/>
      <c r="P60" s="38"/>
      <c r="Q60" s="38"/>
      <c r="R60" s="38"/>
      <c r="S60" s="38"/>
      <c r="T60" s="38"/>
      <c r="U60" s="38"/>
      <c r="V60" s="38"/>
      <c r="W60" s="38"/>
      <c r="X60" s="38"/>
      <c r="Y60" s="38"/>
      <c r="Z60" s="38"/>
      <c r="AA60" s="94"/>
      <c r="AB60" s="94"/>
      <c r="AC60" s="94"/>
      <c r="AD60" s="94"/>
      <c r="AE60" s="94"/>
      <c r="AF60" s="94"/>
      <c r="AG60" s="94"/>
      <c r="AH60" s="94"/>
      <c r="AI60" s="94"/>
      <c r="AJ60" s="94"/>
      <c r="AK60" s="94"/>
      <c r="AL60" s="94"/>
      <c r="AM60" s="94"/>
      <c r="AN60" s="94"/>
      <c r="AO60" s="94"/>
      <c r="AP60" s="94"/>
      <c r="AQ60" s="94"/>
    </row>
    <row r="61" spans="1:43" ht="14.1" customHeight="1" x14ac:dyDescent="0.2">
      <c r="A61" s="95"/>
      <c r="B61" s="97" t="s">
        <v>25</v>
      </c>
      <c r="C61" s="96">
        <v>18</v>
      </c>
      <c r="D61" s="96">
        <v>14</v>
      </c>
      <c r="E61" s="96">
        <v>16</v>
      </c>
      <c r="F61" s="96">
        <v>16</v>
      </c>
      <c r="G61" s="96"/>
      <c r="H61" s="50">
        <f t="shared" si="28"/>
        <v>64</v>
      </c>
      <c r="I61" s="24"/>
      <c r="J61" s="38"/>
      <c r="K61" s="38"/>
      <c r="L61" s="38"/>
      <c r="M61" s="38"/>
      <c r="N61" s="38"/>
      <c r="O61" s="38"/>
      <c r="P61" s="38"/>
      <c r="Q61" s="38"/>
      <c r="R61" s="38"/>
      <c r="S61" s="38"/>
      <c r="T61" s="38"/>
      <c r="U61" s="38"/>
      <c r="V61" s="38"/>
      <c r="W61" s="38"/>
      <c r="X61" s="38"/>
      <c r="Y61" s="38"/>
      <c r="Z61" s="38"/>
      <c r="AA61" s="94"/>
      <c r="AB61" s="94"/>
      <c r="AC61" s="94"/>
      <c r="AD61" s="94"/>
      <c r="AE61" s="94"/>
      <c r="AF61" s="94"/>
      <c r="AG61" s="94"/>
      <c r="AH61" s="94"/>
      <c r="AI61" s="94"/>
      <c r="AJ61" s="94"/>
      <c r="AK61" s="94"/>
      <c r="AL61" s="94"/>
      <c r="AM61" s="94"/>
      <c r="AN61" s="94"/>
      <c r="AO61" s="94"/>
      <c r="AP61" s="94"/>
      <c r="AQ61" s="94"/>
    </row>
    <row r="62" spans="1:43" ht="14.1" customHeight="1" x14ac:dyDescent="0.2">
      <c r="A62" s="95"/>
      <c r="B62" s="97" t="s">
        <v>50</v>
      </c>
      <c r="C62" s="96">
        <v>53</v>
      </c>
      <c r="D62" s="96">
        <v>70</v>
      </c>
      <c r="E62" s="96">
        <v>62</v>
      </c>
      <c r="F62" s="96">
        <v>75</v>
      </c>
      <c r="G62" s="96"/>
      <c r="H62" s="50">
        <f t="shared" si="28"/>
        <v>260</v>
      </c>
      <c r="I62" s="24"/>
      <c r="J62" s="38"/>
      <c r="K62" s="38"/>
      <c r="L62" s="38"/>
      <c r="M62" s="38"/>
      <c r="N62" s="38"/>
      <c r="O62" s="38"/>
      <c r="P62" s="38"/>
      <c r="Q62" s="38"/>
      <c r="R62" s="38"/>
      <c r="S62" s="38"/>
      <c r="T62" s="38"/>
      <c r="U62" s="38"/>
      <c r="V62" s="38"/>
      <c r="W62" s="38"/>
      <c r="X62" s="38"/>
      <c r="Y62" s="38"/>
      <c r="Z62" s="38"/>
      <c r="AA62" s="94"/>
      <c r="AB62" s="94"/>
      <c r="AC62" s="94"/>
      <c r="AD62" s="94"/>
      <c r="AE62" s="94"/>
      <c r="AF62" s="94"/>
      <c r="AG62" s="94"/>
      <c r="AH62" s="94"/>
      <c r="AI62" s="94"/>
      <c r="AJ62" s="94"/>
      <c r="AK62" s="94"/>
      <c r="AL62" s="94"/>
      <c r="AM62" s="94"/>
      <c r="AN62" s="94"/>
      <c r="AO62" s="94"/>
      <c r="AP62" s="94"/>
      <c r="AQ62" s="94"/>
    </row>
    <row r="63" spans="1:43" ht="14.1" customHeight="1" x14ac:dyDescent="0.2">
      <c r="A63" s="95"/>
      <c r="B63" s="97" t="s">
        <v>26</v>
      </c>
      <c r="C63" s="96">
        <v>50</v>
      </c>
      <c r="D63" s="96">
        <v>66</v>
      </c>
      <c r="E63" s="96">
        <v>40</v>
      </c>
      <c r="F63" s="96">
        <v>42</v>
      </c>
      <c r="G63" s="96"/>
      <c r="H63" s="50">
        <f t="shared" si="28"/>
        <v>198</v>
      </c>
      <c r="I63" s="24"/>
      <c r="J63" s="38"/>
      <c r="K63" s="38"/>
      <c r="L63" s="38"/>
      <c r="M63" s="38"/>
      <c r="N63" s="38"/>
      <c r="O63" s="38"/>
      <c r="P63" s="38"/>
      <c r="Q63" s="38"/>
      <c r="R63" s="38"/>
      <c r="S63" s="38"/>
      <c r="T63" s="38"/>
      <c r="U63" s="38"/>
      <c r="V63" s="38"/>
      <c r="W63" s="38"/>
      <c r="X63" s="38"/>
      <c r="Y63" s="38"/>
      <c r="Z63" s="38"/>
      <c r="AA63" s="94"/>
      <c r="AB63" s="94"/>
      <c r="AC63" s="94"/>
      <c r="AD63" s="94"/>
      <c r="AE63" s="94"/>
      <c r="AF63" s="94"/>
      <c r="AG63" s="94"/>
      <c r="AH63" s="94"/>
      <c r="AI63" s="94"/>
      <c r="AJ63" s="94"/>
      <c r="AK63" s="94"/>
      <c r="AL63" s="94"/>
      <c r="AM63" s="94"/>
      <c r="AN63" s="94"/>
      <c r="AO63" s="94"/>
      <c r="AP63" s="94"/>
      <c r="AQ63" s="94"/>
    </row>
    <row r="64" spans="1:43" ht="14.1" customHeight="1" x14ac:dyDescent="0.2">
      <c r="A64" s="95"/>
      <c r="B64" s="97" t="s">
        <v>27</v>
      </c>
      <c r="C64" s="96">
        <v>58</v>
      </c>
      <c r="D64" s="96">
        <v>39</v>
      </c>
      <c r="E64" s="96">
        <v>46</v>
      </c>
      <c r="F64" s="96">
        <v>39</v>
      </c>
      <c r="G64" s="96"/>
      <c r="H64" s="50">
        <f t="shared" si="28"/>
        <v>182</v>
      </c>
      <c r="I64" s="24"/>
      <c r="J64" s="38"/>
      <c r="K64" s="38"/>
      <c r="L64" s="38"/>
      <c r="M64" s="38"/>
      <c r="N64" s="38"/>
      <c r="O64" s="38"/>
      <c r="P64" s="38"/>
      <c r="Q64" s="38"/>
      <c r="R64" s="38"/>
      <c r="S64" s="38"/>
      <c r="T64" s="38"/>
      <c r="U64" s="38"/>
      <c r="V64" s="38"/>
      <c r="W64" s="38"/>
      <c r="X64" s="38"/>
      <c r="Y64" s="38"/>
      <c r="Z64" s="38"/>
      <c r="AA64" s="94"/>
      <c r="AB64" s="94"/>
      <c r="AC64" s="94"/>
      <c r="AD64" s="94"/>
      <c r="AE64" s="94"/>
      <c r="AF64" s="94"/>
      <c r="AG64" s="94"/>
      <c r="AH64" s="94"/>
      <c r="AI64" s="94"/>
      <c r="AJ64" s="94"/>
      <c r="AK64" s="94"/>
      <c r="AL64" s="94"/>
      <c r="AM64" s="94"/>
      <c r="AN64" s="94"/>
      <c r="AO64" s="94"/>
      <c r="AP64" s="94"/>
      <c r="AQ64" s="94"/>
    </row>
    <row r="65" spans="1:43" ht="14.1" customHeight="1" x14ac:dyDescent="0.2">
      <c r="A65" s="95"/>
      <c r="B65" s="97" t="s">
        <v>28</v>
      </c>
      <c r="C65" s="96">
        <v>26</v>
      </c>
      <c r="D65" s="96">
        <v>28</v>
      </c>
      <c r="E65" s="96">
        <v>24</v>
      </c>
      <c r="F65" s="96">
        <v>38</v>
      </c>
      <c r="G65" s="96"/>
      <c r="H65" s="50">
        <f t="shared" si="28"/>
        <v>116</v>
      </c>
      <c r="I65" s="24"/>
      <c r="J65" s="38"/>
      <c r="K65" s="38"/>
      <c r="L65" s="38"/>
      <c r="M65" s="38"/>
      <c r="N65" s="38"/>
      <c r="O65" s="38"/>
      <c r="P65" s="38"/>
      <c r="Q65" s="38"/>
      <c r="R65" s="38"/>
      <c r="S65" s="38"/>
      <c r="T65" s="38"/>
      <c r="U65" s="38"/>
      <c r="V65" s="38"/>
      <c r="W65" s="38"/>
      <c r="X65" s="38"/>
      <c r="Y65" s="38"/>
      <c r="Z65" s="38"/>
      <c r="AA65" s="94"/>
      <c r="AB65" s="94"/>
      <c r="AC65" s="94"/>
      <c r="AD65" s="94"/>
      <c r="AE65" s="94"/>
      <c r="AF65" s="94"/>
      <c r="AG65" s="94"/>
      <c r="AH65" s="94"/>
      <c r="AI65" s="94"/>
      <c r="AJ65" s="94"/>
      <c r="AK65" s="94"/>
      <c r="AL65" s="94"/>
      <c r="AM65" s="94"/>
      <c r="AN65" s="94"/>
      <c r="AO65" s="94"/>
      <c r="AP65" s="94"/>
      <c r="AQ65" s="94"/>
    </row>
    <row r="66" spans="1:43" ht="14.1" customHeight="1" x14ac:dyDescent="0.2">
      <c r="A66" s="95"/>
      <c r="B66" s="97" t="s">
        <v>29</v>
      </c>
      <c r="C66" s="96">
        <v>35</v>
      </c>
      <c r="D66" s="96">
        <v>20</v>
      </c>
      <c r="E66" s="96">
        <v>29</v>
      </c>
      <c r="F66" s="96">
        <v>29</v>
      </c>
      <c r="G66" s="96"/>
      <c r="H66" s="50">
        <f t="shared" si="28"/>
        <v>113</v>
      </c>
      <c r="I66" s="24"/>
      <c r="J66" s="38"/>
      <c r="K66" s="38"/>
      <c r="L66" s="38"/>
      <c r="M66" s="38"/>
      <c r="N66" s="38"/>
      <c r="O66" s="38"/>
      <c r="P66" s="38"/>
      <c r="Q66" s="38"/>
      <c r="R66" s="38"/>
      <c r="S66" s="38"/>
      <c r="T66" s="38"/>
      <c r="U66" s="38"/>
      <c r="V66" s="38"/>
      <c r="W66" s="38"/>
      <c r="X66" s="38"/>
      <c r="Y66" s="38"/>
      <c r="Z66" s="38"/>
      <c r="AA66" s="94"/>
      <c r="AB66" s="94"/>
      <c r="AC66" s="94"/>
      <c r="AD66" s="94"/>
      <c r="AE66" s="94"/>
      <c r="AF66" s="94"/>
      <c r="AG66" s="94"/>
      <c r="AH66" s="94"/>
      <c r="AI66" s="94"/>
      <c r="AJ66" s="94"/>
      <c r="AK66" s="94"/>
      <c r="AL66" s="94"/>
      <c r="AM66" s="94"/>
      <c r="AN66" s="94"/>
      <c r="AO66" s="94"/>
      <c r="AP66" s="94"/>
      <c r="AQ66" s="94"/>
    </row>
    <row r="67" spans="1:43" ht="14.1" customHeight="1" x14ac:dyDescent="0.2">
      <c r="A67" s="95"/>
      <c r="B67" s="97" t="s">
        <v>30</v>
      </c>
      <c r="C67" s="96">
        <v>28</v>
      </c>
      <c r="D67" s="96">
        <v>26</v>
      </c>
      <c r="E67" s="96">
        <v>22</v>
      </c>
      <c r="F67" s="96">
        <v>21</v>
      </c>
      <c r="G67" s="96"/>
      <c r="H67" s="50">
        <f t="shared" si="28"/>
        <v>97</v>
      </c>
      <c r="I67" s="24"/>
      <c r="J67" s="38"/>
      <c r="K67" s="38"/>
      <c r="L67" s="38"/>
      <c r="M67" s="38"/>
      <c r="N67" s="38"/>
      <c r="O67" s="38"/>
      <c r="P67" s="38"/>
      <c r="Q67" s="38"/>
      <c r="R67" s="38"/>
      <c r="S67" s="38"/>
      <c r="T67" s="38"/>
      <c r="U67" s="38"/>
      <c r="V67" s="38"/>
      <c r="W67" s="38"/>
      <c r="X67" s="38"/>
      <c r="Y67" s="38"/>
      <c r="Z67" s="38"/>
      <c r="AA67" s="94"/>
      <c r="AB67" s="94"/>
      <c r="AC67" s="94"/>
      <c r="AD67" s="94"/>
      <c r="AE67" s="94"/>
      <c r="AF67" s="94"/>
      <c r="AG67" s="94"/>
      <c r="AH67" s="94"/>
      <c r="AI67" s="94"/>
      <c r="AJ67" s="94"/>
      <c r="AK67" s="94"/>
      <c r="AL67" s="94"/>
      <c r="AM67" s="94"/>
      <c r="AN67" s="94"/>
      <c r="AO67" s="94"/>
      <c r="AP67" s="94"/>
      <c r="AQ67" s="94"/>
    </row>
    <row r="68" spans="1:43" ht="14.1" customHeight="1" x14ac:dyDescent="0.2">
      <c r="A68" s="95"/>
      <c r="B68" s="97" t="s">
        <v>31</v>
      </c>
      <c r="C68" s="96">
        <v>45</v>
      </c>
      <c r="D68" s="96">
        <v>47</v>
      </c>
      <c r="E68" s="96">
        <v>39</v>
      </c>
      <c r="F68" s="96">
        <v>42</v>
      </c>
      <c r="G68" s="96"/>
      <c r="H68" s="50">
        <f t="shared" si="28"/>
        <v>173</v>
      </c>
      <c r="I68" s="24"/>
      <c r="J68" s="38"/>
      <c r="K68" s="38"/>
      <c r="L68" s="38"/>
      <c r="M68" s="38"/>
      <c r="N68" s="38"/>
      <c r="O68" s="38"/>
      <c r="P68" s="38"/>
      <c r="Q68" s="38"/>
      <c r="R68" s="38"/>
      <c r="S68" s="38"/>
      <c r="T68" s="38"/>
      <c r="U68" s="38"/>
      <c r="V68" s="38"/>
      <c r="W68" s="38"/>
      <c r="X68" s="38"/>
      <c r="Y68" s="38"/>
      <c r="Z68" s="38"/>
      <c r="AA68" s="94"/>
      <c r="AB68" s="94"/>
      <c r="AC68" s="94"/>
      <c r="AD68" s="94"/>
      <c r="AE68" s="94"/>
      <c r="AF68" s="94"/>
      <c r="AG68" s="94"/>
      <c r="AH68" s="94"/>
      <c r="AI68" s="94"/>
      <c r="AJ68" s="94"/>
      <c r="AK68" s="94"/>
      <c r="AL68" s="94"/>
      <c r="AM68" s="94"/>
      <c r="AN68" s="94"/>
      <c r="AO68" s="94"/>
      <c r="AP68" s="94"/>
      <c r="AQ68" s="94"/>
    </row>
    <row r="69" spans="1:43" ht="14.1" customHeight="1" x14ac:dyDescent="0.2">
      <c r="A69" s="95"/>
      <c r="B69" s="97" t="s">
        <v>32</v>
      </c>
      <c r="C69" s="96">
        <v>128</v>
      </c>
      <c r="D69" s="96">
        <v>127</v>
      </c>
      <c r="E69" s="96">
        <v>108</v>
      </c>
      <c r="F69" s="96">
        <v>133</v>
      </c>
      <c r="G69" s="96"/>
      <c r="H69" s="50">
        <f t="shared" si="28"/>
        <v>496</v>
      </c>
      <c r="I69" s="24"/>
      <c r="J69" s="38"/>
      <c r="K69" s="38"/>
      <c r="L69" s="38"/>
      <c r="M69" s="38"/>
      <c r="N69" s="38"/>
      <c r="O69" s="38"/>
      <c r="P69" s="38"/>
      <c r="Q69" s="38"/>
      <c r="R69" s="38"/>
      <c r="S69" s="38"/>
      <c r="T69" s="38"/>
      <c r="U69" s="38"/>
      <c r="V69" s="38"/>
      <c r="W69" s="38"/>
      <c r="X69" s="38"/>
      <c r="Y69" s="38"/>
      <c r="Z69" s="38"/>
      <c r="AA69" s="94"/>
      <c r="AB69" s="94"/>
      <c r="AC69" s="94"/>
      <c r="AD69" s="94"/>
      <c r="AE69" s="94"/>
      <c r="AF69" s="94"/>
      <c r="AG69" s="94"/>
      <c r="AH69" s="94"/>
      <c r="AI69" s="94"/>
      <c r="AJ69" s="94"/>
      <c r="AK69" s="94"/>
      <c r="AL69" s="94"/>
      <c r="AM69" s="94"/>
      <c r="AN69" s="94"/>
      <c r="AO69" s="94"/>
      <c r="AP69" s="94"/>
      <c r="AQ69" s="94"/>
    </row>
    <row r="70" spans="1:43" ht="14.1" customHeight="1" x14ac:dyDescent="0.2">
      <c r="A70" s="95"/>
      <c r="B70" s="97" t="s">
        <v>33</v>
      </c>
      <c r="C70" s="96">
        <v>205</v>
      </c>
      <c r="D70" s="96">
        <v>171</v>
      </c>
      <c r="E70" s="96">
        <v>149</v>
      </c>
      <c r="F70" s="96">
        <v>164</v>
      </c>
      <c r="G70" s="96"/>
      <c r="H70" s="50">
        <f t="shared" si="28"/>
        <v>689</v>
      </c>
      <c r="I70" s="24"/>
      <c r="J70" s="38"/>
      <c r="K70" s="38"/>
      <c r="L70" s="38"/>
      <c r="M70" s="38"/>
      <c r="N70" s="38"/>
      <c r="O70" s="38"/>
      <c r="P70" s="38"/>
      <c r="Q70" s="38"/>
      <c r="R70" s="38"/>
      <c r="S70" s="38"/>
      <c r="T70" s="38"/>
      <c r="U70" s="38"/>
      <c r="V70" s="38"/>
      <c r="W70" s="38"/>
      <c r="X70" s="38"/>
      <c r="Y70" s="38"/>
      <c r="Z70" s="38"/>
      <c r="AA70" s="94"/>
      <c r="AB70" s="94"/>
      <c r="AC70" s="94"/>
      <c r="AD70" s="94"/>
      <c r="AE70" s="94"/>
      <c r="AF70" s="94"/>
      <c r="AG70" s="94"/>
      <c r="AH70" s="94"/>
      <c r="AI70" s="94"/>
      <c r="AJ70" s="94"/>
      <c r="AK70" s="94"/>
      <c r="AL70" s="94"/>
      <c r="AM70" s="94"/>
      <c r="AN70" s="94"/>
      <c r="AO70" s="94"/>
      <c r="AP70" s="94"/>
      <c r="AQ70" s="94"/>
    </row>
    <row r="71" spans="1:43" ht="14.1" customHeight="1" x14ac:dyDescent="0.2">
      <c r="A71" s="95"/>
      <c r="B71" s="97" t="s">
        <v>19</v>
      </c>
      <c r="C71" s="96">
        <v>53</v>
      </c>
      <c r="D71" s="96">
        <v>51</v>
      </c>
      <c r="E71" s="96">
        <v>70</v>
      </c>
      <c r="F71" s="96">
        <v>76</v>
      </c>
      <c r="G71" s="96"/>
      <c r="H71" s="50">
        <f t="shared" si="28"/>
        <v>250</v>
      </c>
      <c r="I71" s="24"/>
      <c r="J71" s="38"/>
      <c r="K71" s="38"/>
      <c r="L71" s="38"/>
      <c r="M71" s="38"/>
      <c r="N71" s="38"/>
      <c r="O71" s="38"/>
      <c r="P71" s="38"/>
      <c r="Q71" s="38"/>
      <c r="R71" s="38"/>
      <c r="S71" s="38"/>
      <c r="T71" s="38"/>
      <c r="U71" s="38"/>
      <c r="V71" s="38"/>
      <c r="W71" s="38"/>
      <c r="X71" s="38"/>
      <c r="Y71" s="38"/>
      <c r="Z71" s="38"/>
      <c r="AA71" s="94"/>
      <c r="AB71" s="94"/>
      <c r="AC71" s="94"/>
      <c r="AD71" s="94"/>
      <c r="AE71" s="94"/>
      <c r="AF71" s="94"/>
      <c r="AG71" s="94"/>
      <c r="AH71" s="94"/>
      <c r="AI71" s="94"/>
      <c r="AJ71" s="94"/>
      <c r="AK71" s="94"/>
      <c r="AL71" s="94"/>
      <c r="AM71" s="94"/>
      <c r="AN71" s="94"/>
      <c r="AO71" s="94"/>
      <c r="AP71" s="94"/>
      <c r="AQ71" s="94"/>
    </row>
    <row r="72" spans="1:43" ht="14.1" customHeight="1" x14ac:dyDescent="0.2">
      <c r="A72" s="95"/>
      <c r="B72" s="97" t="s">
        <v>34</v>
      </c>
      <c r="C72" s="96">
        <v>34</v>
      </c>
      <c r="D72" s="96">
        <v>21</v>
      </c>
      <c r="E72" s="96">
        <v>38</v>
      </c>
      <c r="F72" s="96">
        <v>34</v>
      </c>
      <c r="G72" s="96"/>
      <c r="H72" s="50">
        <f t="shared" si="28"/>
        <v>127</v>
      </c>
      <c r="I72" s="24"/>
      <c r="J72" s="38"/>
      <c r="K72" s="38"/>
      <c r="L72" s="38"/>
      <c r="M72" s="38"/>
      <c r="N72" s="38"/>
      <c r="O72" s="38"/>
      <c r="P72" s="38"/>
      <c r="Q72" s="38"/>
      <c r="R72" s="38"/>
      <c r="S72" s="38"/>
      <c r="T72" s="38"/>
      <c r="U72" s="38"/>
      <c r="V72" s="38"/>
      <c r="W72" s="38"/>
      <c r="X72" s="38"/>
      <c r="Y72" s="38"/>
      <c r="Z72" s="38"/>
      <c r="AA72" s="94"/>
      <c r="AB72" s="94"/>
      <c r="AC72" s="94"/>
      <c r="AD72" s="94"/>
      <c r="AE72" s="94"/>
      <c r="AF72" s="94"/>
      <c r="AG72" s="94"/>
      <c r="AH72" s="94"/>
      <c r="AI72" s="94"/>
      <c r="AJ72" s="94"/>
      <c r="AK72" s="94"/>
      <c r="AL72" s="94"/>
      <c r="AM72" s="94"/>
      <c r="AN72" s="94"/>
      <c r="AO72" s="94"/>
      <c r="AP72" s="94"/>
      <c r="AQ72" s="94"/>
    </row>
    <row r="73" spans="1:43" ht="14.1" customHeight="1" x14ac:dyDescent="0.2">
      <c r="A73" s="95"/>
      <c r="B73" s="97" t="s">
        <v>35</v>
      </c>
      <c r="C73" s="96">
        <v>26</v>
      </c>
      <c r="D73" s="96">
        <v>26</v>
      </c>
      <c r="E73" s="96">
        <v>12</v>
      </c>
      <c r="F73" s="96">
        <v>17</v>
      </c>
      <c r="G73" s="96"/>
      <c r="H73" s="50">
        <f t="shared" si="28"/>
        <v>81</v>
      </c>
      <c r="I73" s="24"/>
      <c r="J73" s="38"/>
      <c r="K73" s="38"/>
      <c r="L73" s="38"/>
      <c r="M73" s="38"/>
      <c r="N73" s="38"/>
      <c r="O73" s="38"/>
      <c r="P73" s="38"/>
      <c r="Q73" s="38"/>
      <c r="R73" s="38"/>
      <c r="S73" s="38"/>
      <c r="T73" s="38"/>
      <c r="U73" s="38"/>
      <c r="V73" s="38"/>
      <c r="W73" s="38"/>
      <c r="X73" s="38"/>
      <c r="Y73" s="38"/>
      <c r="Z73" s="38"/>
      <c r="AA73" s="94"/>
      <c r="AB73" s="94"/>
      <c r="AC73" s="94"/>
      <c r="AD73" s="94"/>
      <c r="AE73" s="94"/>
      <c r="AF73" s="94"/>
      <c r="AG73" s="94"/>
      <c r="AH73" s="94"/>
      <c r="AI73" s="94"/>
      <c r="AJ73" s="94"/>
      <c r="AK73" s="94"/>
      <c r="AL73" s="94"/>
      <c r="AM73" s="94"/>
      <c r="AN73" s="94"/>
      <c r="AO73" s="94"/>
      <c r="AP73" s="94"/>
      <c r="AQ73" s="94"/>
    </row>
    <row r="74" spans="1:43" ht="14.1" customHeight="1" x14ac:dyDescent="0.2">
      <c r="A74" s="95"/>
      <c r="B74" s="97" t="s">
        <v>36</v>
      </c>
      <c r="C74" s="96">
        <v>28</v>
      </c>
      <c r="D74" s="96">
        <v>31</v>
      </c>
      <c r="E74" s="96">
        <v>18</v>
      </c>
      <c r="F74" s="96">
        <v>21</v>
      </c>
      <c r="G74" s="96"/>
      <c r="H74" s="50">
        <f t="shared" si="28"/>
        <v>98</v>
      </c>
      <c r="I74" s="24"/>
      <c r="J74" s="38"/>
      <c r="K74" s="38"/>
      <c r="L74" s="38"/>
      <c r="M74" s="38"/>
      <c r="N74" s="38"/>
      <c r="O74" s="38"/>
      <c r="P74" s="38"/>
      <c r="Q74" s="38"/>
      <c r="R74" s="38"/>
      <c r="S74" s="38"/>
      <c r="T74" s="38"/>
      <c r="U74" s="38"/>
      <c r="V74" s="38"/>
      <c r="W74" s="38"/>
      <c r="X74" s="38"/>
      <c r="Y74" s="38"/>
      <c r="Z74" s="38"/>
      <c r="AA74" s="94"/>
      <c r="AB74" s="94"/>
      <c r="AC74" s="94"/>
      <c r="AD74" s="94"/>
      <c r="AE74" s="94"/>
      <c r="AF74" s="94"/>
      <c r="AG74" s="94"/>
      <c r="AH74" s="94"/>
      <c r="AI74" s="94"/>
      <c r="AJ74" s="94"/>
      <c r="AK74" s="94"/>
      <c r="AL74" s="94"/>
      <c r="AM74" s="94"/>
      <c r="AN74" s="94"/>
      <c r="AO74" s="94"/>
      <c r="AP74" s="94"/>
      <c r="AQ74" s="94"/>
    </row>
    <row r="75" spans="1:43" ht="14.1" customHeight="1" x14ac:dyDescent="0.2">
      <c r="A75" s="95"/>
      <c r="B75" s="97" t="s">
        <v>48</v>
      </c>
      <c r="C75" s="96">
        <v>9</v>
      </c>
      <c r="D75" s="96">
        <v>12</v>
      </c>
      <c r="E75" s="96">
        <v>9</v>
      </c>
      <c r="F75" s="96">
        <v>11</v>
      </c>
      <c r="G75" s="96"/>
      <c r="H75" s="50">
        <f t="shared" si="28"/>
        <v>41</v>
      </c>
      <c r="I75" s="24"/>
      <c r="J75" s="38"/>
      <c r="K75" s="38"/>
      <c r="L75" s="38"/>
      <c r="M75" s="38"/>
      <c r="N75" s="38"/>
      <c r="O75" s="38"/>
      <c r="P75" s="38"/>
      <c r="Q75" s="38"/>
      <c r="R75" s="38"/>
      <c r="S75" s="38"/>
      <c r="T75" s="38"/>
      <c r="U75" s="38"/>
      <c r="V75" s="38"/>
      <c r="W75" s="38"/>
      <c r="X75" s="38"/>
      <c r="Y75" s="38"/>
      <c r="Z75" s="38"/>
      <c r="AA75" s="94"/>
      <c r="AB75" s="94"/>
      <c r="AC75" s="94"/>
      <c r="AD75" s="94"/>
      <c r="AE75" s="94"/>
      <c r="AF75" s="94"/>
      <c r="AG75" s="94"/>
      <c r="AH75" s="94"/>
      <c r="AI75" s="94"/>
      <c r="AJ75" s="94"/>
      <c r="AK75" s="94"/>
      <c r="AL75" s="94"/>
      <c r="AM75" s="94"/>
      <c r="AN75" s="94"/>
      <c r="AO75" s="94"/>
      <c r="AP75" s="94"/>
      <c r="AQ75" s="94"/>
    </row>
    <row r="76" spans="1:43" ht="14.1" customHeight="1" x14ac:dyDescent="0.2">
      <c r="A76" s="95"/>
      <c r="B76" s="97" t="s">
        <v>37</v>
      </c>
      <c r="C76" s="96">
        <v>58</v>
      </c>
      <c r="D76" s="96">
        <v>52</v>
      </c>
      <c r="E76" s="96">
        <v>52</v>
      </c>
      <c r="F76" s="96">
        <v>50</v>
      </c>
      <c r="G76" s="96"/>
      <c r="H76" s="50">
        <f t="shared" si="28"/>
        <v>212</v>
      </c>
      <c r="I76" s="24"/>
      <c r="J76" s="38"/>
      <c r="K76" s="38"/>
      <c r="L76" s="38"/>
      <c r="M76" s="38"/>
      <c r="N76" s="38"/>
      <c r="O76" s="38"/>
      <c r="P76" s="38"/>
      <c r="Q76" s="38"/>
      <c r="R76" s="38"/>
      <c r="S76" s="38"/>
      <c r="T76" s="38"/>
      <c r="U76" s="38"/>
      <c r="V76" s="38"/>
      <c r="W76" s="38"/>
      <c r="X76" s="38"/>
      <c r="Y76" s="38"/>
      <c r="Z76" s="38"/>
      <c r="AA76" s="94"/>
      <c r="AB76" s="94"/>
      <c r="AC76" s="94"/>
      <c r="AD76" s="94"/>
      <c r="AE76" s="94"/>
      <c r="AF76" s="94"/>
      <c r="AG76" s="94"/>
      <c r="AH76" s="94"/>
      <c r="AI76" s="94"/>
      <c r="AJ76" s="94"/>
      <c r="AK76" s="94"/>
      <c r="AL76" s="94"/>
      <c r="AM76" s="94"/>
      <c r="AN76" s="94"/>
      <c r="AO76" s="94"/>
      <c r="AP76" s="94"/>
      <c r="AQ76" s="94"/>
    </row>
    <row r="77" spans="1:43" ht="14.1" customHeight="1" x14ac:dyDescent="0.2">
      <c r="A77" s="95"/>
      <c r="B77" s="97" t="s">
        <v>38</v>
      </c>
      <c r="C77" s="96">
        <v>152</v>
      </c>
      <c r="D77" s="96">
        <v>109</v>
      </c>
      <c r="E77" s="96">
        <v>113</v>
      </c>
      <c r="F77" s="96">
        <v>102</v>
      </c>
      <c r="G77" s="96"/>
      <c r="H77" s="50">
        <f t="shared" si="28"/>
        <v>476</v>
      </c>
      <c r="I77" s="24"/>
      <c r="J77" s="38"/>
      <c r="K77" s="38"/>
      <c r="L77" s="38"/>
      <c r="M77" s="38"/>
      <c r="N77" s="38"/>
      <c r="O77" s="38"/>
      <c r="P77" s="38"/>
      <c r="Q77" s="38"/>
      <c r="R77" s="38"/>
      <c r="S77" s="38"/>
      <c r="T77" s="38"/>
      <c r="U77" s="38"/>
      <c r="V77" s="38"/>
      <c r="W77" s="38"/>
      <c r="X77" s="38"/>
      <c r="Y77" s="38"/>
      <c r="Z77" s="38"/>
      <c r="AA77" s="94"/>
      <c r="AB77" s="94"/>
      <c r="AC77" s="94"/>
      <c r="AD77" s="94"/>
      <c r="AE77" s="94"/>
      <c r="AF77" s="94"/>
      <c r="AG77" s="94"/>
      <c r="AH77" s="94"/>
      <c r="AI77" s="94"/>
      <c r="AJ77" s="94"/>
      <c r="AK77" s="94"/>
      <c r="AL77" s="94"/>
      <c r="AM77" s="94"/>
      <c r="AN77" s="94"/>
      <c r="AO77" s="94"/>
      <c r="AP77" s="94"/>
      <c r="AQ77" s="94"/>
    </row>
    <row r="78" spans="1:43" ht="14.1" customHeight="1" x14ac:dyDescent="0.2">
      <c r="A78" s="95"/>
      <c r="B78" s="97" t="s">
        <v>39</v>
      </c>
      <c r="C78" s="96">
        <v>4</v>
      </c>
      <c r="D78" s="96">
        <v>5</v>
      </c>
      <c r="E78" s="96">
        <v>4</v>
      </c>
      <c r="F78" s="96">
        <v>10</v>
      </c>
      <c r="G78" s="96"/>
      <c r="H78" s="50">
        <f t="shared" si="28"/>
        <v>23</v>
      </c>
      <c r="I78" s="24"/>
      <c r="J78" s="38"/>
      <c r="K78" s="38"/>
      <c r="L78" s="38"/>
      <c r="M78" s="38"/>
      <c r="N78" s="38"/>
      <c r="O78" s="38"/>
      <c r="P78" s="38"/>
      <c r="Q78" s="38"/>
      <c r="R78" s="38"/>
      <c r="S78" s="38"/>
      <c r="T78" s="38"/>
      <c r="U78" s="38"/>
      <c r="V78" s="38"/>
      <c r="W78" s="38"/>
      <c r="X78" s="38"/>
      <c r="Y78" s="38"/>
      <c r="Z78" s="38"/>
      <c r="AA78" s="94"/>
      <c r="AB78" s="94"/>
      <c r="AC78" s="94"/>
      <c r="AD78" s="94"/>
      <c r="AE78" s="94"/>
      <c r="AF78" s="94"/>
      <c r="AG78" s="94"/>
      <c r="AH78" s="94"/>
      <c r="AI78" s="94"/>
      <c r="AJ78" s="94"/>
      <c r="AK78" s="94"/>
      <c r="AL78" s="94"/>
      <c r="AM78" s="94"/>
      <c r="AN78" s="94"/>
      <c r="AO78" s="94"/>
      <c r="AP78" s="94"/>
      <c r="AQ78" s="94"/>
    </row>
    <row r="79" spans="1:43" ht="14.1" customHeight="1" x14ac:dyDescent="0.2">
      <c r="A79" s="95"/>
      <c r="B79" s="97" t="s">
        <v>51</v>
      </c>
      <c r="C79" s="96">
        <v>54</v>
      </c>
      <c r="D79" s="96">
        <v>42</v>
      </c>
      <c r="E79" s="96">
        <v>70</v>
      </c>
      <c r="F79" s="96">
        <v>46</v>
      </c>
      <c r="G79" s="96"/>
      <c r="H79" s="50">
        <f t="shared" si="28"/>
        <v>212</v>
      </c>
      <c r="I79" s="24"/>
      <c r="J79" s="38"/>
      <c r="K79" s="38"/>
      <c r="L79" s="38"/>
      <c r="M79" s="38"/>
      <c r="N79" s="38"/>
      <c r="O79" s="38"/>
      <c r="P79" s="38"/>
      <c r="Q79" s="38"/>
      <c r="R79" s="38"/>
      <c r="S79" s="38"/>
      <c r="T79" s="38"/>
      <c r="U79" s="38"/>
      <c r="V79" s="38"/>
      <c r="W79" s="38"/>
      <c r="X79" s="38"/>
      <c r="Y79" s="38"/>
      <c r="Z79" s="38"/>
      <c r="AA79" s="94"/>
      <c r="AB79" s="94"/>
      <c r="AC79" s="94"/>
      <c r="AD79" s="94"/>
      <c r="AE79" s="94"/>
      <c r="AF79" s="94"/>
      <c r="AG79" s="94"/>
      <c r="AH79" s="94"/>
      <c r="AI79" s="94"/>
      <c r="AJ79" s="94"/>
      <c r="AK79" s="94"/>
      <c r="AL79" s="94"/>
      <c r="AM79" s="94"/>
      <c r="AN79" s="94"/>
      <c r="AO79" s="94"/>
      <c r="AP79" s="94"/>
      <c r="AQ79" s="94"/>
    </row>
    <row r="80" spans="1:43" ht="14.1" customHeight="1" x14ac:dyDescent="0.2">
      <c r="A80" s="95"/>
      <c r="B80" s="97" t="s">
        <v>40</v>
      </c>
      <c r="C80" s="96">
        <v>85</v>
      </c>
      <c r="D80" s="96">
        <v>45</v>
      </c>
      <c r="E80" s="96">
        <v>58</v>
      </c>
      <c r="F80" s="96">
        <v>53</v>
      </c>
      <c r="G80" s="96"/>
      <c r="H80" s="50">
        <f t="shared" si="28"/>
        <v>241</v>
      </c>
      <c r="I80" s="24"/>
      <c r="J80" s="38"/>
      <c r="K80" s="38"/>
      <c r="L80" s="38"/>
      <c r="M80" s="38"/>
      <c r="N80" s="38"/>
      <c r="O80" s="38"/>
      <c r="P80" s="38"/>
      <c r="Q80" s="38"/>
      <c r="R80" s="38"/>
      <c r="S80" s="38"/>
      <c r="T80" s="38"/>
      <c r="U80" s="38"/>
      <c r="V80" s="38"/>
      <c r="W80" s="38"/>
      <c r="X80" s="38"/>
      <c r="Y80" s="38"/>
      <c r="Z80" s="38"/>
      <c r="AA80" s="94"/>
      <c r="AB80" s="94"/>
      <c r="AC80" s="94"/>
      <c r="AD80" s="94"/>
      <c r="AE80" s="94"/>
      <c r="AF80" s="94"/>
      <c r="AG80" s="94"/>
      <c r="AH80" s="94"/>
      <c r="AI80" s="94"/>
      <c r="AJ80" s="94"/>
      <c r="AK80" s="94"/>
      <c r="AL80" s="94"/>
      <c r="AM80" s="94"/>
      <c r="AN80" s="94"/>
      <c r="AO80" s="94"/>
      <c r="AP80" s="94"/>
      <c r="AQ80" s="94"/>
    </row>
    <row r="81" spans="1:43" ht="14.1" customHeight="1" x14ac:dyDescent="0.2">
      <c r="A81" s="95"/>
      <c r="B81" s="97" t="s">
        <v>41</v>
      </c>
      <c r="C81" s="96">
        <v>38</v>
      </c>
      <c r="D81" s="96">
        <v>29</v>
      </c>
      <c r="E81" s="96">
        <v>33</v>
      </c>
      <c r="F81" s="96">
        <v>29</v>
      </c>
      <c r="G81" s="96"/>
      <c r="H81" s="50">
        <f t="shared" si="28"/>
        <v>129</v>
      </c>
      <c r="I81" s="24"/>
      <c r="J81" s="38"/>
      <c r="K81" s="38"/>
      <c r="L81" s="38"/>
      <c r="M81" s="38"/>
      <c r="N81" s="38"/>
      <c r="O81" s="38"/>
      <c r="P81" s="38"/>
      <c r="Q81" s="38"/>
      <c r="R81" s="38"/>
      <c r="S81" s="38"/>
      <c r="T81" s="38"/>
      <c r="U81" s="38"/>
      <c r="V81" s="38"/>
      <c r="W81" s="38"/>
      <c r="X81" s="38"/>
      <c r="Y81" s="38"/>
      <c r="Z81" s="38"/>
      <c r="AA81" s="94"/>
      <c r="AB81" s="94"/>
      <c r="AC81" s="94"/>
      <c r="AD81" s="94"/>
      <c r="AE81" s="94"/>
      <c r="AF81" s="94"/>
      <c r="AG81" s="94"/>
      <c r="AH81" s="94"/>
      <c r="AI81" s="94"/>
      <c r="AJ81" s="94"/>
      <c r="AK81" s="94"/>
      <c r="AL81" s="94"/>
      <c r="AM81" s="94"/>
      <c r="AN81" s="94"/>
      <c r="AO81" s="94"/>
      <c r="AP81" s="94"/>
      <c r="AQ81" s="94"/>
    </row>
    <row r="82" spans="1:43" ht="14.1" customHeight="1" x14ac:dyDescent="0.2">
      <c r="A82" s="95"/>
      <c r="B82" s="97" t="s">
        <v>42</v>
      </c>
      <c r="C82" s="96">
        <v>1</v>
      </c>
      <c r="D82" s="96">
        <v>6</v>
      </c>
      <c r="E82" s="96">
        <v>5</v>
      </c>
      <c r="F82" s="96">
        <v>8</v>
      </c>
      <c r="G82" s="96"/>
      <c r="H82" s="50">
        <f t="shared" si="28"/>
        <v>20</v>
      </c>
      <c r="I82" s="24"/>
      <c r="J82" s="38"/>
      <c r="K82" s="38"/>
      <c r="L82" s="38"/>
      <c r="M82" s="38"/>
      <c r="N82" s="38"/>
      <c r="O82" s="38"/>
      <c r="P82" s="38"/>
      <c r="Q82" s="38"/>
      <c r="R82" s="38"/>
      <c r="S82" s="38"/>
      <c r="T82" s="38"/>
      <c r="U82" s="38"/>
      <c r="V82" s="38"/>
      <c r="W82" s="38"/>
      <c r="X82" s="38"/>
      <c r="Y82" s="38"/>
      <c r="Z82" s="38"/>
      <c r="AA82" s="94"/>
      <c r="AB82" s="94"/>
      <c r="AC82" s="94"/>
      <c r="AD82" s="94"/>
      <c r="AE82" s="94"/>
      <c r="AF82" s="94"/>
      <c r="AG82" s="94"/>
      <c r="AH82" s="94"/>
      <c r="AI82" s="94"/>
      <c r="AJ82" s="94"/>
      <c r="AK82" s="94"/>
      <c r="AL82" s="94"/>
      <c r="AM82" s="94"/>
      <c r="AN82" s="94"/>
      <c r="AO82" s="94"/>
      <c r="AP82" s="94"/>
      <c r="AQ82" s="94"/>
    </row>
    <row r="83" spans="1:43" ht="14.1" customHeight="1" x14ac:dyDescent="0.2">
      <c r="A83" s="95"/>
      <c r="B83" s="97" t="s">
        <v>43</v>
      </c>
      <c r="C83" s="96">
        <v>27</v>
      </c>
      <c r="D83" s="96">
        <v>38</v>
      </c>
      <c r="E83" s="96">
        <v>38</v>
      </c>
      <c r="F83" s="96">
        <v>49</v>
      </c>
      <c r="G83" s="96"/>
      <c r="H83" s="50">
        <f t="shared" si="28"/>
        <v>152</v>
      </c>
      <c r="I83" s="24"/>
      <c r="J83" s="38"/>
      <c r="K83" s="38"/>
      <c r="L83" s="38"/>
      <c r="M83" s="38"/>
      <c r="N83" s="38"/>
      <c r="O83" s="38"/>
      <c r="P83" s="38"/>
      <c r="Q83" s="38"/>
      <c r="R83" s="38"/>
      <c r="S83" s="38"/>
      <c r="T83" s="38"/>
      <c r="U83" s="38"/>
      <c r="V83" s="38"/>
      <c r="W83" s="38"/>
      <c r="X83" s="38"/>
      <c r="Y83" s="38"/>
      <c r="Z83" s="38"/>
      <c r="AA83" s="94"/>
      <c r="AB83" s="94"/>
      <c r="AC83" s="94"/>
      <c r="AD83" s="94"/>
      <c r="AE83" s="94"/>
      <c r="AF83" s="94"/>
      <c r="AG83" s="94"/>
      <c r="AH83" s="94"/>
      <c r="AI83" s="94"/>
      <c r="AJ83" s="94"/>
      <c r="AK83" s="94"/>
      <c r="AL83" s="94"/>
      <c r="AM83" s="94"/>
      <c r="AN83" s="94"/>
      <c r="AO83" s="94"/>
      <c r="AP83" s="94"/>
      <c r="AQ83" s="94"/>
    </row>
    <row r="84" spans="1:43" ht="14.1" customHeight="1" x14ac:dyDescent="0.2">
      <c r="A84" s="95"/>
      <c r="B84" s="97" t="s">
        <v>44</v>
      </c>
      <c r="C84" s="96">
        <v>102</v>
      </c>
      <c r="D84" s="96">
        <v>80</v>
      </c>
      <c r="E84" s="96">
        <v>97</v>
      </c>
      <c r="F84" s="96">
        <v>95</v>
      </c>
      <c r="G84" s="96"/>
      <c r="H84" s="50">
        <f t="shared" si="28"/>
        <v>374</v>
      </c>
      <c r="I84" s="24"/>
      <c r="J84" s="38"/>
      <c r="K84" s="38"/>
      <c r="L84" s="38"/>
      <c r="M84" s="38"/>
      <c r="N84" s="38"/>
      <c r="O84" s="38"/>
      <c r="P84" s="38"/>
      <c r="Q84" s="38"/>
      <c r="R84" s="38"/>
      <c r="S84" s="38"/>
      <c r="T84" s="38"/>
      <c r="U84" s="38"/>
      <c r="V84" s="38"/>
      <c r="W84" s="38"/>
      <c r="X84" s="38"/>
      <c r="Y84" s="38"/>
      <c r="Z84" s="38"/>
      <c r="AA84" s="94"/>
      <c r="AB84" s="94"/>
      <c r="AC84" s="94"/>
      <c r="AD84" s="94"/>
      <c r="AE84" s="94"/>
      <c r="AF84" s="94"/>
      <c r="AG84" s="94"/>
      <c r="AH84" s="94"/>
      <c r="AI84" s="94"/>
      <c r="AJ84" s="94"/>
      <c r="AK84" s="94"/>
      <c r="AL84" s="94"/>
      <c r="AM84" s="94"/>
      <c r="AN84" s="94"/>
      <c r="AO84" s="94"/>
      <c r="AP84" s="94"/>
      <c r="AQ84" s="94"/>
    </row>
    <row r="85" spans="1:43" ht="14.1" customHeight="1" x14ac:dyDescent="0.2">
      <c r="A85" s="95"/>
      <c r="B85" s="97" t="s">
        <v>45</v>
      </c>
      <c r="C85" s="96">
        <v>23</v>
      </c>
      <c r="D85" s="96">
        <v>21</v>
      </c>
      <c r="E85" s="96">
        <v>29</v>
      </c>
      <c r="F85" s="96">
        <v>31</v>
      </c>
      <c r="G85" s="96"/>
      <c r="H85" s="50">
        <f t="shared" si="28"/>
        <v>104</v>
      </c>
      <c r="I85" s="24"/>
      <c r="J85" s="38"/>
      <c r="K85" s="38"/>
      <c r="L85" s="38"/>
      <c r="M85" s="38"/>
      <c r="N85" s="38"/>
      <c r="O85" s="38"/>
      <c r="P85" s="38"/>
      <c r="Q85" s="38"/>
      <c r="R85" s="38"/>
      <c r="S85" s="38"/>
      <c r="T85" s="38"/>
      <c r="U85" s="38"/>
      <c r="V85" s="38"/>
      <c r="W85" s="38"/>
      <c r="X85" s="38"/>
      <c r="Y85" s="38"/>
      <c r="Z85" s="38"/>
      <c r="AA85" s="94"/>
      <c r="AB85" s="94"/>
      <c r="AC85" s="94"/>
      <c r="AD85" s="94"/>
      <c r="AE85" s="94"/>
      <c r="AF85" s="94"/>
      <c r="AG85" s="94"/>
      <c r="AH85" s="94"/>
      <c r="AI85" s="94"/>
      <c r="AJ85" s="94"/>
      <c r="AK85" s="94"/>
      <c r="AL85" s="94"/>
      <c r="AM85" s="94"/>
      <c r="AN85" s="94"/>
      <c r="AO85" s="94"/>
      <c r="AP85" s="94"/>
      <c r="AQ85" s="94"/>
    </row>
    <row r="86" spans="1:43" ht="14.1" customHeight="1" x14ac:dyDescent="0.2">
      <c r="A86" s="95"/>
      <c r="B86" s="97" t="s">
        <v>46</v>
      </c>
      <c r="C86" s="96">
        <v>23</v>
      </c>
      <c r="D86" s="96">
        <v>30</v>
      </c>
      <c r="E86" s="96">
        <v>29</v>
      </c>
      <c r="F86" s="96">
        <v>27</v>
      </c>
      <c r="G86" s="96"/>
      <c r="H86" s="50">
        <f t="shared" si="28"/>
        <v>109</v>
      </c>
      <c r="I86" s="24"/>
      <c r="J86" s="38"/>
      <c r="K86" s="38"/>
      <c r="L86" s="38"/>
      <c r="M86" s="38"/>
      <c r="N86" s="38"/>
      <c r="O86" s="38"/>
      <c r="P86" s="38"/>
      <c r="Q86" s="38"/>
      <c r="R86" s="38"/>
      <c r="S86" s="38"/>
      <c r="T86" s="38"/>
      <c r="U86" s="38"/>
      <c r="V86" s="38"/>
      <c r="W86" s="38"/>
      <c r="X86" s="38"/>
      <c r="Y86" s="38"/>
      <c r="Z86" s="38"/>
      <c r="AA86" s="94"/>
      <c r="AB86" s="94"/>
      <c r="AC86" s="94"/>
      <c r="AD86" s="94"/>
      <c r="AE86" s="94"/>
      <c r="AF86" s="94"/>
      <c r="AG86" s="94"/>
      <c r="AH86" s="94"/>
      <c r="AI86" s="94"/>
      <c r="AJ86" s="94"/>
      <c r="AK86" s="94"/>
      <c r="AL86" s="94"/>
      <c r="AM86" s="94"/>
      <c r="AN86" s="94"/>
      <c r="AO86" s="94"/>
      <c r="AP86" s="94"/>
      <c r="AQ86" s="94"/>
    </row>
    <row r="87" spans="1:43" ht="14.1" customHeight="1" x14ac:dyDescent="0.2">
      <c r="A87" s="95"/>
      <c r="B87" s="97" t="s">
        <v>47</v>
      </c>
      <c r="C87" s="96">
        <v>43</v>
      </c>
      <c r="D87" s="96">
        <v>42</v>
      </c>
      <c r="E87" s="96">
        <v>36</v>
      </c>
      <c r="F87" s="96">
        <v>32</v>
      </c>
      <c r="G87" s="96"/>
      <c r="H87" s="50">
        <f t="shared" si="28"/>
        <v>153</v>
      </c>
      <c r="I87" s="24"/>
      <c r="J87" s="38"/>
      <c r="K87" s="38"/>
      <c r="L87" s="38"/>
      <c r="M87" s="38"/>
      <c r="N87" s="38"/>
      <c r="O87" s="38"/>
      <c r="P87" s="38"/>
      <c r="Q87" s="38"/>
      <c r="R87" s="38"/>
      <c r="S87" s="38"/>
      <c r="T87" s="38"/>
      <c r="U87" s="38"/>
      <c r="V87" s="38"/>
      <c r="W87" s="38"/>
      <c r="X87" s="38"/>
      <c r="Y87" s="38"/>
      <c r="Z87" s="38"/>
      <c r="AA87" s="94"/>
      <c r="AB87" s="94"/>
      <c r="AC87" s="94"/>
      <c r="AD87" s="94"/>
      <c r="AE87" s="94"/>
      <c r="AF87" s="94"/>
      <c r="AG87" s="94"/>
      <c r="AH87" s="94"/>
      <c r="AI87" s="94"/>
      <c r="AJ87" s="94"/>
      <c r="AK87" s="94"/>
      <c r="AL87" s="94"/>
      <c r="AM87" s="94"/>
      <c r="AN87" s="94"/>
      <c r="AO87" s="94"/>
      <c r="AP87" s="94"/>
      <c r="AQ87" s="94"/>
    </row>
    <row r="88" spans="1:43" ht="14.1" customHeight="1" x14ac:dyDescent="0.2">
      <c r="A88" s="95"/>
      <c r="B88" s="97"/>
      <c r="C88" s="96"/>
      <c r="D88" s="96"/>
      <c r="E88" s="96"/>
      <c r="F88" s="96"/>
      <c r="G88" s="96"/>
      <c r="H88" s="50"/>
      <c r="I88" s="24"/>
      <c r="J88" s="159"/>
      <c r="K88" s="159"/>
      <c r="L88" s="159"/>
      <c r="M88" s="159"/>
      <c r="N88" s="159"/>
      <c r="O88" s="159"/>
      <c r="P88" s="159"/>
      <c r="Q88" s="159"/>
      <c r="R88" s="159"/>
      <c r="S88" s="159"/>
      <c r="T88" s="159"/>
      <c r="U88" s="159"/>
      <c r="V88" s="159"/>
      <c r="W88" s="159"/>
      <c r="X88" s="159"/>
      <c r="Y88" s="159"/>
      <c r="Z88" s="159"/>
      <c r="AA88" s="94"/>
      <c r="AB88" s="94"/>
      <c r="AC88" s="94"/>
      <c r="AD88" s="94"/>
      <c r="AE88" s="94"/>
      <c r="AF88" s="94"/>
      <c r="AG88" s="94"/>
      <c r="AH88" s="94"/>
      <c r="AI88" s="94"/>
      <c r="AJ88" s="94"/>
      <c r="AK88" s="94"/>
      <c r="AL88" s="94"/>
      <c r="AM88" s="94"/>
      <c r="AN88" s="94"/>
      <c r="AO88" s="94"/>
      <c r="AP88" s="94"/>
      <c r="AQ88" s="94"/>
    </row>
    <row r="89" spans="1:43" ht="21.75" customHeight="1" x14ac:dyDescent="0.25">
      <c r="A89" s="306" t="s">
        <v>71</v>
      </c>
      <c r="B89" s="306"/>
      <c r="C89" s="188" t="s">
        <v>175</v>
      </c>
      <c r="D89" s="188" t="s">
        <v>176</v>
      </c>
      <c r="E89" s="188" t="s">
        <v>177</v>
      </c>
      <c r="F89" s="188" t="s">
        <v>178</v>
      </c>
      <c r="G89" s="189"/>
      <c r="H89" s="190"/>
      <c r="I89" s="24"/>
    </row>
    <row r="90" spans="1:43" ht="14.1" customHeight="1" x14ac:dyDescent="0.2">
      <c r="A90" s="93"/>
      <c r="B90" s="48" t="s">
        <v>10</v>
      </c>
      <c r="C90" s="49">
        <v>389</v>
      </c>
      <c r="D90" s="49">
        <v>307</v>
      </c>
      <c r="E90" s="49">
        <v>318</v>
      </c>
      <c r="F90" s="49">
        <v>310</v>
      </c>
      <c r="G90" s="72"/>
      <c r="H90" s="50">
        <f>SUM(C90:F90)</f>
        <v>1324</v>
      </c>
      <c r="I90" s="24"/>
    </row>
    <row r="91" spans="1:43" ht="14.1" customHeight="1" x14ac:dyDescent="0.2">
      <c r="A91" s="93"/>
      <c r="B91" s="48" t="s">
        <v>12</v>
      </c>
      <c r="C91" s="49">
        <v>510</v>
      </c>
      <c r="D91" s="49">
        <v>503</v>
      </c>
      <c r="E91" s="49">
        <v>482</v>
      </c>
      <c r="F91" s="49">
        <v>506</v>
      </c>
      <c r="G91" s="72"/>
      <c r="H91" s="50">
        <f>SUM(C91:F91)</f>
        <v>2001</v>
      </c>
      <c r="I91" s="24"/>
    </row>
    <row r="92" spans="1:43" ht="14.1" customHeight="1" x14ac:dyDescent="0.2">
      <c r="A92" s="93"/>
      <c r="B92" s="48" t="s">
        <v>9</v>
      </c>
      <c r="C92" s="49">
        <v>819</v>
      </c>
      <c r="D92" s="49">
        <v>734</v>
      </c>
      <c r="E92" s="49">
        <v>745</v>
      </c>
      <c r="F92" s="49">
        <v>768</v>
      </c>
      <c r="G92" s="72"/>
      <c r="H92" s="50">
        <f>SUM(C92:F92)</f>
        <v>3066</v>
      </c>
      <c r="I92" s="24"/>
    </row>
    <row r="93" spans="1:43" ht="14.1" customHeight="1" x14ac:dyDescent="0.2">
      <c r="A93" s="93"/>
      <c r="B93" s="48" t="s">
        <v>11</v>
      </c>
      <c r="C93" s="49">
        <v>2</v>
      </c>
      <c r="D93" s="49">
        <v>6</v>
      </c>
      <c r="E93" s="49">
        <v>14</v>
      </c>
      <c r="F93" s="49">
        <v>9</v>
      </c>
      <c r="G93" s="72"/>
      <c r="H93" s="50">
        <f>SUM(C93:F93)</f>
        <v>31</v>
      </c>
      <c r="I93" s="24"/>
    </row>
    <row r="94" spans="1:43" ht="14.1" customHeight="1" x14ac:dyDescent="0.2">
      <c r="A94" s="43"/>
      <c r="B94" s="44"/>
      <c r="C94" s="98"/>
      <c r="D94" s="98"/>
      <c r="E94" s="98"/>
      <c r="F94" s="98"/>
      <c r="G94" s="46"/>
      <c r="H94" s="99"/>
    </row>
    <row r="95" spans="1:43" ht="12" customHeight="1" x14ac:dyDescent="0.2">
      <c r="A95" s="47"/>
      <c r="B95" s="48"/>
      <c r="C95" s="92"/>
      <c r="D95" s="92"/>
      <c r="E95" s="92"/>
      <c r="F95" s="92"/>
      <c r="H95" s="50"/>
    </row>
    <row r="96" spans="1:43" ht="12" customHeight="1" x14ac:dyDescent="0.2">
      <c r="A96" s="307" t="s">
        <v>6</v>
      </c>
      <c r="B96" s="307"/>
      <c r="C96" s="53"/>
      <c r="D96" s="53"/>
      <c r="E96" s="53"/>
      <c r="F96" s="54"/>
    </row>
    <row r="97" spans="1:6" s="68" customFormat="1" ht="12" customHeight="1" x14ac:dyDescent="0.2">
      <c r="A97" s="308" t="s">
        <v>72</v>
      </c>
      <c r="B97" s="308"/>
      <c r="C97" s="217"/>
      <c r="D97" s="217"/>
      <c r="E97" s="217"/>
      <c r="F97" s="217"/>
    </row>
    <row r="98" spans="1:6" s="68" customFormat="1" ht="12" customHeight="1" x14ac:dyDescent="0.2">
      <c r="A98" s="300" t="s">
        <v>84</v>
      </c>
      <c r="B98" s="300"/>
      <c r="C98" s="278"/>
      <c r="D98" s="278"/>
      <c r="E98" s="278"/>
      <c r="F98" s="278"/>
    </row>
    <row r="99" spans="1:6" s="68" customFormat="1" ht="12" customHeight="1" x14ac:dyDescent="0.2">
      <c r="A99" s="300"/>
      <c r="B99" s="300"/>
      <c r="C99" s="278"/>
      <c r="D99" s="278"/>
      <c r="E99" s="278"/>
      <c r="F99" s="278"/>
    </row>
    <row r="100" spans="1:6" s="68" customFormat="1" ht="12" customHeight="1" x14ac:dyDescent="0.2">
      <c r="A100" s="300"/>
      <c r="B100" s="300"/>
      <c r="C100" s="278"/>
      <c r="D100" s="278"/>
      <c r="E100" s="278"/>
      <c r="F100" s="278"/>
    </row>
    <row r="101" spans="1:6" s="68" customFormat="1" ht="12" customHeight="1" x14ac:dyDescent="0.2">
      <c r="A101" s="300"/>
      <c r="B101" s="300"/>
      <c r="C101" s="278"/>
      <c r="D101" s="278"/>
      <c r="E101" s="278"/>
      <c r="F101" s="278"/>
    </row>
    <row r="102" spans="1:6" s="68" customFormat="1" ht="12" customHeight="1" x14ac:dyDescent="0.2">
      <c r="A102" s="300"/>
      <c r="B102" s="300"/>
      <c r="C102" s="218"/>
      <c r="D102" s="218"/>
      <c r="E102" s="218"/>
      <c r="F102" s="218"/>
    </row>
    <row r="103" spans="1:6" s="68" customFormat="1" ht="12" customHeight="1" x14ac:dyDescent="0.2">
      <c r="A103" s="299" t="s">
        <v>85</v>
      </c>
      <c r="B103" s="299"/>
      <c r="C103" s="274"/>
      <c r="D103" s="274"/>
      <c r="E103" s="274"/>
      <c r="F103" s="274"/>
    </row>
    <row r="104" spans="1:6" s="68" customFormat="1" ht="12" customHeight="1" x14ac:dyDescent="0.2">
      <c r="A104" s="299"/>
      <c r="B104" s="299"/>
      <c r="C104" s="274"/>
      <c r="D104" s="274"/>
      <c r="E104" s="274"/>
      <c r="F104" s="274"/>
    </row>
    <row r="105" spans="1:6" s="68" customFormat="1" ht="12" customHeight="1" x14ac:dyDescent="0.2">
      <c r="A105" s="299"/>
      <c r="B105" s="299"/>
      <c r="C105" s="274"/>
      <c r="D105" s="274"/>
      <c r="E105" s="274"/>
      <c r="F105" s="274"/>
    </row>
    <row r="106" spans="1:6" s="68" customFormat="1" ht="12" customHeight="1" x14ac:dyDescent="0.2">
      <c r="A106" s="299"/>
      <c r="B106" s="299"/>
      <c r="C106" s="274"/>
      <c r="D106" s="274"/>
      <c r="E106" s="274"/>
      <c r="F106" s="274"/>
    </row>
    <row r="107" spans="1:6" s="68" customFormat="1" ht="12" customHeight="1" x14ac:dyDescent="0.2">
      <c r="A107" s="299"/>
      <c r="B107" s="299"/>
      <c r="C107" s="215"/>
      <c r="D107" s="215"/>
      <c r="E107" s="215"/>
      <c r="F107" s="215"/>
    </row>
    <row r="108" spans="1:6" s="68" customFormat="1" ht="12" customHeight="1" x14ac:dyDescent="0.2">
      <c r="A108" s="299" t="s">
        <v>233</v>
      </c>
      <c r="B108" s="299"/>
      <c r="C108" s="273"/>
      <c r="D108" s="273"/>
      <c r="E108" s="273"/>
      <c r="F108" s="273"/>
    </row>
    <row r="109" spans="1:6" s="68" customFormat="1" ht="12" customHeight="1" x14ac:dyDescent="0.2">
      <c r="A109" s="299"/>
      <c r="B109" s="299"/>
      <c r="C109" s="273"/>
      <c r="D109" s="273"/>
      <c r="E109" s="273"/>
      <c r="F109" s="273"/>
    </row>
    <row r="110" spans="1:6" s="68" customFormat="1" ht="12" customHeight="1" x14ac:dyDescent="0.2">
      <c r="A110" s="299"/>
      <c r="B110" s="299"/>
      <c r="C110" s="273"/>
      <c r="D110" s="273"/>
      <c r="E110" s="273"/>
      <c r="F110" s="273"/>
    </row>
    <row r="111" spans="1:6" s="68" customFormat="1" ht="12" customHeight="1" x14ac:dyDescent="0.2">
      <c r="A111" s="299"/>
      <c r="B111" s="299"/>
      <c r="C111" s="273"/>
      <c r="D111" s="273"/>
      <c r="E111" s="273"/>
      <c r="F111" s="273"/>
    </row>
    <row r="112" spans="1:6" s="68" customFormat="1" ht="12" customHeight="1" x14ac:dyDescent="0.2">
      <c r="A112" s="299"/>
      <c r="B112" s="299"/>
      <c r="C112" s="273"/>
      <c r="D112" s="273"/>
      <c r="E112" s="273"/>
      <c r="F112" s="273"/>
    </row>
    <row r="113" spans="1:6" s="68" customFormat="1" ht="12" customHeight="1" x14ac:dyDescent="0.2">
      <c r="A113" s="299"/>
      <c r="B113" s="299"/>
      <c r="C113" s="273"/>
      <c r="D113" s="273"/>
      <c r="E113" s="273"/>
      <c r="F113" s="273"/>
    </row>
    <row r="114" spans="1:6" s="68" customFormat="1" ht="12" customHeight="1" x14ac:dyDescent="0.2">
      <c r="A114" s="299"/>
      <c r="B114" s="299"/>
      <c r="C114" s="273"/>
      <c r="D114" s="273"/>
      <c r="E114" s="273"/>
      <c r="F114" s="273"/>
    </row>
    <row r="115" spans="1:6" s="68" customFormat="1" ht="12" customHeight="1" x14ac:dyDescent="0.2">
      <c r="A115" s="299"/>
      <c r="B115" s="299"/>
      <c r="C115" s="273"/>
      <c r="D115" s="273"/>
      <c r="E115" s="273"/>
      <c r="F115" s="273"/>
    </row>
    <row r="116" spans="1:6" s="68" customFormat="1" ht="12" customHeight="1" x14ac:dyDescent="0.2">
      <c r="A116" s="299"/>
      <c r="B116" s="299"/>
      <c r="C116" s="273"/>
      <c r="D116" s="273"/>
      <c r="E116" s="273"/>
      <c r="F116" s="273"/>
    </row>
    <row r="117" spans="1:6" s="68" customFormat="1" ht="12" customHeight="1" x14ac:dyDescent="0.2">
      <c r="A117" s="299"/>
      <c r="B117" s="299"/>
      <c r="C117" s="273"/>
      <c r="D117" s="273"/>
      <c r="E117" s="273"/>
      <c r="F117" s="273"/>
    </row>
    <row r="118" spans="1:6" s="68" customFormat="1" ht="12" customHeight="1" x14ac:dyDescent="0.2">
      <c r="A118" s="299" t="s">
        <v>76</v>
      </c>
      <c r="B118" s="299"/>
      <c r="C118" s="273"/>
      <c r="D118" s="273"/>
      <c r="E118" s="273"/>
      <c r="F118" s="273"/>
    </row>
    <row r="119" spans="1:6" s="68" customFormat="1" ht="12" customHeight="1" x14ac:dyDescent="0.2">
      <c r="A119" s="299"/>
      <c r="B119" s="299"/>
      <c r="C119" s="215"/>
      <c r="D119" s="215"/>
      <c r="E119" s="215"/>
      <c r="F119" s="215"/>
    </row>
    <row r="120" spans="1:6" s="68" customFormat="1" ht="12" customHeight="1" x14ac:dyDescent="0.2">
      <c r="A120" s="299"/>
      <c r="B120" s="299"/>
      <c r="C120" s="273"/>
      <c r="D120" s="273"/>
      <c r="E120" s="273"/>
      <c r="F120" s="273"/>
    </row>
    <row r="121" spans="1:6" s="68" customFormat="1" ht="12" customHeight="1" x14ac:dyDescent="0.2">
      <c r="A121" s="299"/>
      <c r="B121" s="299"/>
      <c r="C121" s="217"/>
      <c r="D121" s="217"/>
      <c r="E121" s="217"/>
      <c r="F121" s="217"/>
    </row>
    <row r="122" spans="1:6" s="68" customFormat="1" ht="12" customHeight="1" x14ac:dyDescent="0.2">
      <c r="A122" s="299" t="s">
        <v>77</v>
      </c>
      <c r="B122" s="299"/>
      <c r="C122" s="217"/>
      <c r="D122" s="217"/>
      <c r="E122" s="217"/>
      <c r="F122" s="217"/>
    </row>
    <row r="123" spans="1:6" ht="12" customHeight="1" x14ac:dyDescent="0.2">
      <c r="A123" s="299"/>
      <c r="B123" s="299"/>
      <c r="C123" s="52"/>
      <c r="D123" s="52"/>
      <c r="E123" s="224"/>
      <c r="F123" s="224"/>
    </row>
    <row r="124" spans="1:6" s="277" customFormat="1" ht="12" customHeight="1" x14ac:dyDescent="0.2">
      <c r="A124" s="273"/>
      <c r="B124" s="273"/>
      <c r="C124" s="52"/>
      <c r="D124" s="52"/>
      <c r="E124" s="224"/>
      <c r="F124" s="224"/>
    </row>
    <row r="125" spans="1:6" ht="12" customHeight="1" x14ac:dyDescent="0.2">
      <c r="A125" s="302" t="s">
        <v>78</v>
      </c>
      <c r="B125" s="302"/>
      <c r="C125" s="100"/>
      <c r="D125" s="100"/>
      <c r="E125" s="100"/>
      <c r="F125" s="100"/>
    </row>
    <row r="126" spans="1:6" ht="12" customHeight="1" x14ac:dyDescent="0.2">
      <c r="A126" s="315"/>
      <c r="B126" s="315"/>
    </row>
    <row r="127" spans="1:6" ht="12" customHeight="1" x14ac:dyDescent="0.2">
      <c r="A127" s="302" t="s">
        <v>237</v>
      </c>
      <c r="B127" s="302"/>
    </row>
    <row r="128" spans="1:6" ht="12" customHeight="1" x14ac:dyDescent="0.2"/>
    <row r="129" ht="12" customHeight="1" x14ac:dyDescent="0.2"/>
    <row r="130" ht="12" customHeight="1" x14ac:dyDescent="0.2"/>
  </sheetData>
  <mergeCells count="60">
    <mergeCell ref="A118:B121"/>
    <mergeCell ref="A122:B123"/>
    <mergeCell ref="H1:I1"/>
    <mergeCell ref="A98:B102"/>
    <mergeCell ref="A103:B107"/>
    <mergeCell ref="A108:B117"/>
    <mergeCell ref="A127:B127"/>
    <mergeCell ref="A126:B126"/>
    <mergeCell ref="A125:B125"/>
    <mergeCell ref="Z55:Z56"/>
    <mergeCell ref="O55:O56"/>
    <mergeCell ref="P55:P56"/>
    <mergeCell ref="Q55:Q56"/>
    <mergeCell ref="R55:R56"/>
    <mergeCell ref="S55:S56"/>
    <mergeCell ref="T55:T56"/>
    <mergeCell ref="U55:U56"/>
    <mergeCell ref="V55:V56"/>
    <mergeCell ref="W55:W56"/>
    <mergeCell ref="X55:X56"/>
    <mergeCell ref="Y55:Y56"/>
    <mergeCell ref="N39:N40"/>
    <mergeCell ref="J55:J56"/>
    <mergeCell ref="K55:K56"/>
    <mergeCell ref="L55:L56"/>
    <mergeCell ref="M55:M56"/>
    <mergeCell ref="N55:N56"/>
    <mergeCell ref="J39:J40"/>
    <mergeCell ref="K39:K40"/>
    <mergeCell ref="L39:L40"/>
    <mergeCell ref="M39:M40"/>
    <mergeCell ref="Y39:Y40"/>
    <mergeCell ref="Z39:Z40"/>
    <mergeCell ref="O39:O40"/>
    <mergeCell ref="P39:P40"/>
    <mergeCell ref="Q39:Q40"/>
    <mergeCell ref="R39:R40"/>
    <mergeCell ref="S39:S40"/>
    <mergeCell ref="T39:T40"/>
    <mergeCell ref="U39:U40"/>
    <mergeCell ref="V39:V40"/>
    <mergeCell ref="W39:W40"/>
    <mergeCell ref="X39:X40"/>
    <mergeCell ref="A32:A38"/>
    <mergeCell ref="A1:F1"/>
    <mergeCell ref="A2:F2"/>
    <mergeCell ref="A3:B3"/>
    <mergeCell ref="A4:B4"/>
    <mergeCell ref="A24:A30"/>
    <mergeCell ref="A7:B7"/>
    <mergeCell ref="A8:B8"/>
    <mergeCell ref="A9:B9"/>
    <mergeCell ref="A10:B10"/>
    <mergeCell ref="A11:B11"/>
    <mergeCell ref="A13:B13"/>
    <mergeCell ref="A39:B39"/>
    <mergeCell ref="A55:B55"/>
    <mergeCell ref="A89:B89"/>
    <mergeCell ref="A96:B96"/>
    <mergeCell ref="A97:B97"/>
  </mergeCells>
  <hyperlinks>
    <hyperlink ref="H1:I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23"/>
  <sheetViews>
    <sheetView showGridLines="0" zoomScaleNormal="100" workbookViewId="0">
      <selection sqref="A1:G1"/>
    </sheetView>
  </sheetViews>
  <sheetFormatPr defaultColWidth="9.140625" defaultRowHeight="12.75" x14ac:dyDescent="0.2"/>
  <cols>
    <col min="1" max="1" width="9.5703125" style="237" customWidth="1"/>
    <col min="2" max="2" width="40.28515625" style="237" customWidth="1"/>
    <col min="3" max="18" width="11.28515625" style="237" customWidth="1"/>
    <col min="19" max="55" width="11.28515625" style="68" customWidth="1"/>
    <col min="56" max="56" width="5.42578125" style="237" customWidth="1"/>
    <col min="57" max="57" width="12" style="237" customWidth="1"/>
    <col min="58" max="16384" width="9.140625" style="237"/>
  </cols>
  <sheetData>
    <row r="1" spans="1:60" ht="18" customHeight="1" x14ac:dyDescent="0.25">
      <c r="A1" s="291" t="s">
        <v>232</v>
      </c>
      <c r="B1" s="291"/>
      <c r="C1" s="291"/>
      <c r="D1" s="291"/>
      <c r="E1" s="291"/>
      <c r="F1" s="291"/>
      <c r="G1" s="291"/>
      <c r="H1" s="65"/>
      <c r="I1" s="316" t="s">
        <v>8</v>
      </c>
      <c r="J1" s="316"/>
      <c r="K1" s="9"/>
      <c r="L1" s="9"/>
      <c r="M1" s="9"/>
      <c r="N1" s="9"/>
      <c r="O1" s="9"/>
      <c r="P1" s="9"/>
      <c r="Q1" s="9"/>
      <c r="R1" s="9"/>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6"/>
      <c r="BB1" s="66"/>
      <c r="BC1" s="66"/>
    </row>
    <row r="2" spans="1:60" s="68" customFormat="1" ht="15" customHeight="1" x14ac:dyDescent="0.2">
      <c r="A2" s="310"/>
      <c r="B2" s="310"/>
      <c r="C2" s="310"/>
      <c r="D2" s="310"/>
      <c r="E2" s="310"/>
      <c r="F2" s="310"/>
      <c r="G2" s="310"/>
      <c r="H2" s="310"/>
      <c r="I2" s="310"/>
      <c r="J2" s="310"/>
      <c r="K2" s="310"/>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row>
    <row r="3" spans="1:60" ht="14.1" customHeight="1" x14ac:dyDescent="0.2">
      <c r="A3" s="290" t="s">
        <v>54</v>
      </c>
      <c r="B3" s="290"/>
      <c r="C3" s="10">
        <v>1</v>
      </c>
      <c r="D3" s="10">
        <v>2</v>
      </c>
      <c r="E3" s="10">
        <v>3</v>
      </c>
      <c r="F3" s="10">
        <v>4</v>
      </c>
      <c r="G3" s="10">
        <v>5</v>
      </c>
      <c r="H3" s="10">
        <v>6</v>
      </c>
      <c r="I3" s="10">
        <v>7</v>
      </c>
      <c r="J3" s="10">
        <v>8</v>
      </c>
      <c r="K3" s="10">
        <v>9</v>
      </c>
      <c r="L3" s="10">
        <v>10</v>
      </c>
      <c r="M3" s="10">
        <v>11</v>
      </c>
      <c r="N3" s="10">
        <v>12</v>
      </c>
      <c r="O3" s="10">
        <v>13</v>
      </c>
      <c r="P3" s="231">
        <v>14</v>
      </c>
      <c r="Q3" s="231">
        <v>15</v>
      </c>
      <c r="R3" s="10">
        <v>16</v>
      </c>
      <c r="S3" s="10">
        <v>17</v>
      </c>
      <c r="T3" s="10">
        <v>18</v>
      </c>
      <c r="U3" s="10">
        <v>19</v>
      </c>
      <c r="V3" s="10">
        <v>20</v>
      </c>
      <c r="W3" s="10">
        <v>21</v>
      </c>
      <c r="X3" s="231">
        <v>22</v>
      </c>
      <c r="Y3" s="231">
        <v>23</v>
      </c>
      <c r="Z3" s="231">
        <v>24</v>
      </c>
      <c r="AA3" s="231">
        <v>25</v>
      </c>
      <c r="AB3" s="231">
        <v>26</v>
      </c>
      <c r="AC3" s="231">
        <v>27</v>
      </c>
      <c r="AD3" s="231">
        <v>28</v>
      </c>
      <c r="AE3" s="231">
        <v>29</v>
      </c>
      <c r="AF3" s="231">
        <v>30</v>
      </c>
      <c r="AG3" s="231">
        <v>31</v>
      </c>
      <c r="AH3" s="231">
        <v>32</v>
      </c>
      <c r="AI3" s="231">
        <v>33</v>
      </c>
      <c r="AJ3" s="231">
        <v>34</v>
      </c>
      <c r="AK3" s="231">
        <v>35</v>
      </c>
      <c r="AL3" s="231">
        <v>36</v>
      </c>
      <c r="AM3" s="231">
        <v>37</v>
      </c>
      <c r="AN3" s="231">
        <v>38</v>
      </c>
      <c r="AO3" s="231">
        <v>39</v>
      </c>
      <c r="AP3" s="231">
        <v>40</v>
      </c>
      <c r="AQ3" s="231">
        <v>41</v>
      </c>
      <c r="AR3" s="231">
        <v>42</v>
      </c>
      <c r="AS3" s="231">
        <v>43</v>
      </c>
      <c r="AT3" s="231">
        <v>44</v>
      </c>
      <c r="AU3" s="231">
        <v>45</v>
      </c>
      <c r="AV3" s="231">
        <v>46</v>
      </c>
      <c r="AW3" s="231">
        <v>47</v>
      </c>
      <c r="AX3" s="231">
        <v>48</v>
      </c>
      <c r="AY3" s="231">
        <v>49</v>
      </c>
      <c r="AZ3" s="231">
        <v>50</v>
      </c>
      <c r="BA3" s="231">
        <v>51</v>
      </c>
      <c r="BB3" s="231">
        <v>52</v>
      </c>
      <c r="BC3" s="231">
        <v>53</v>
      </c>
      <c r="BD3" s="69"/>
      <c r="BE3" s="70" t="s">
        <v>56</v>
      </c>
    </row>
    <row r="4" spans="1:60" ht="14.1" customHeight="1" x14ac:dyDescent="0.2">
      <c r="A4" s="293" t="s">
        <v>55</v>
      </c>
      <c r="B4" s="293"/>
      <c r="C4" s="232">
        <v>43829</v>
      </c>
      <c r="D4" s="232">
        <v>43836</v>
      </c>
      <c r="E4" s="232">
        <v>43843</v>
      </c>
      <c r="F4" s="232">
        <v>43850</v>
      </c>
      <c r="G4" s="232">
        <v>43857</v>
      </c>
      <c r="H4" s="232">
        <v>43864</v>
      </c>
      <c r="I4" s="232">
        <v>43871</v>
      </c>
      <c r="J4" s="232">
        <v>43878</v>
      </c>
      <c r="K4" s="232">
        <v>43885</v>
      </c>
      <c r="L4" s="232">
        <v>43892</v>
      </c>
      <c r="M4" s="232">
        <v>43899</v>
      </c>
      <c r="N4" s="232">
        <v>43906</v>
      </c>
      <c r="O4" s="232">
        <v>43913</v>
      </c>
      <c r="P4" s="71">
        <v>43920</v>
      </c>
      <c r="Q4" s="71">
        <v>43927</v>
      </c>
      <c r="R4" s="71">
        <v>43934</v>
      </c>
      <c r="S4" s="71">
        <v>43941</v>
      </c>
      <c r="T4" s="71">
        <v>43948</v>
      </c>
      <c r="U4" s="71">
        <v>43955</v>
      </c>
      <c r="V4" s="71">
        <v>43962</v>
      </c>
      <c r="W4" s="71">
        <v>43969</v>
      </c>
      <c r="X4" s="232">
        <v>43976</v>
      </c>
      <c r="Y4" s="232">
        <v>43983</v>
      </c>
      <c r="Z4" s="232">
        <v>43990</v>
      </c>
      <c r="AA4" s="232">
        <v>43997</v>
      </c>
      <c r="AB4" s="232">
        <v>44004</v>
      </c>
      <c r="AC4" s="232">
        <v>44011</v>
      </c>
      <c r="AD4" s="232">
        <v>44018</v>
      </c>
      <c r="AE4" s="232">
        <v>44025</v>
      </c>
      <c r="AF4" s="232">
        <v>44032</v>
      </c>
      <c r="AG4" s="232">
        <v>44039</v>
      </c>
      <c r="AH4" s="232">
        <v>44046</v>
      </c>
      <c r="AI4" s="232">
        <v>44053</v>
      </c>
      <c r="AJ4" s="232">
        <v>44060</v>
      </c>
      <c r="AK4" s="232">
        <v>44067</v>
      </c>
      <c r="AL4" s="232">
        <v>44074</v>
      </c>
      <c r="AM4" s="232">
        <v>44081</v>
      </c>
      <c r="AN4" s="232">
        <v>44088</v>
      </c>
      <c r="AO4" s="232">
        <v>44095</v>
      </c>
      <c r="AP4" s="232">
        <v>44102</v>
      </c>
      <c r="AQ4" s="232">
        <v>44109</v>
      </c>
      <c r="AR4" s="232">
        <v>44116</v>
      </c>
      <c r="AS4" s="232">
        <v>44123</v>
      </c>
      <c r="AT4" s="232">
        <v>44130</v>
      </c>
      <c r="AU4" s="232">
        <v>44137</v>
      </c>
      <c r="AV4" s="232">
        <v>44144</v>
      </c>
      <c r="AW4" s="232">
        <v>44151</v>
      </c>
      <c r="AX4" s="232">
        <v>44158</v>
      </c>
      <c r="AY4" s="232">
        <v>44165</v>
      </c>
      <c r="AZ4" s="232">
        <v>44172</v>
      </c>
      <c r="BA4" s="232">
        <v>44179</v>
      </c>
      <c r="BB4" s="232">
        <v>44186</v>
      </c>
      <c r="BC4" s="232">
        <v>44193</v>
      </c>
      <c r="BD4" s="72"/>
      <c r="BE4" s="72"/>
    </row>
    <row r="5" spans="1:60"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73"/>
      <c r="BE5" s="73"/>
    </row>
    <row r="6" spans="1:60" ht="14.1" customHeight="1" x14ac:dyDescent="0.2">
      <c r="A6" s="17"/>
      <c r="B6" s="18"/>
      <c r="C6" s="19"/>
      <c r="D6" s="19"/>
      <c r="E6" s="19"/>
      <c r="F6" s="19"/>
      <c r="G6" s="19"/>
      <c r="H6" s="19"/>
      <c r="I6" s="19"/>
      <c r="J6" s="19"/>
      <c r="K6" s="20"/>
      <c r="L6" s="20"/>
      <c r="M6" s="21"/>
      <c r="N6" s="21"/>
      <c r="O6" s="21"/>
      <c r="P6" s="74"/>
      <c r="Q6" s="74"/>
      <c r="R6" s="74"/>
      <c r="S6" s="74"/>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25"/>
    </row>
    <row r="7" spans="1:60" ht="14.1" customHeight="1" x14ac:dyDescent="0.2">
      <c r="A7" s="304" t="s">
        <v>79</v>
      </c>
      <c r="B7" s="304"/>
      <c r="C7" s="77">
        <f>SUM(C15:C21)</f>
        <v>1161</v>
      </c>
      <c r="D7" s="77">
        <f t="shared" ref="D7:BC7" si="0">SUM(D15:D21)</f>
        <v>1567</v>
      </c>
      <c r="E7" s="77">
        <f t="shared" si="0"/>
        <v>1322</v>
      </c>
      <c r="F7" s="77">
        <f t="shared" si="0"/>
        <v>1226</v>
      </c>
      <c r="G7" s="77">
        <f t="shared" si="0"/>
        <v>1188</v>
      </c>
      <c r="H7" s="77">
        <f t="shared" si="0"/>
        <v>1216</v>
      </c>
      <c r="I7" s="77">
        <f t="shared" si="0"/>
        <v>1162</v>
      </c>
      <c r="J7" s="77">
        <f t="shared" si="0"/>
        <v>1162</v>
      </c>
      <c r="K7" s="77">
        <f t="shared" si="0"/>
        <v>1171</v>
      </c>
      <c r="L7" s="77">
        <f t="shared" si="0"/>
        <v>1208</v>
      </c>
      <c r="M7" s="77">
        <f t="shared" si="0"/>
        <v>1198</v>
      </c>
      <c r="N7" s="77">
        <f t="shared" si="0"/>
        <v>1196</v>
      </c>
      <c r="O7" s="77">
        <f t="shared" si="0"/>
        <v>1079</v>
      </c>
      <c r="P7" s="77">
        <f t="shared" si="0"/>
        <v>1744</v>
      </c>
      <c r="Q7" s="77">
        <f t="shared" si="0"/>
        <v>1978</v>
      </c>
      <c r="R7" s="77">
        <f t="shared" si="0"/>
        <v>1916</v>
      </c>
      <c r="S7" s="77">
        <f t="shared" si="0"/>
        <v>1836</v>
      </c>
      <c r="T7" s="77">
        <f t="shared" si="0"/>
        <v>1679</v>
      </c>
      <c r="U7" s="77">
        <f t="shared" si="0"/>
        <v>1435</v>
      </c>
      <c r="V7" s="77">
        <f t="shared" si="0"/>
        <v>1421</v>
      </c>
      <c r="W7" s="77">
        <f t="shared" si="0"/>
        <v>1226</v>
      </c>
      <c r="X7" s="77">
        <f t="shared" si="0"/>
        <v>1128</v>
      </c>
      <c r="Y7" s="77">
        <f t="shared" si="0"/>
        <v>1093</v>
      </c>
      <c r="Z7" s="77">
        <f t="shared" si="0"/>
        <v>1034</v>
      </c>
      <c r="AA7" s="77">
        <f t="shared" si="0"/>
        <v>1065</v>
      </c>
      <c r="AB7" s="77">
        <f t="shared" si="0"/>
        <v>1008</v>
      </c>
      <c r="AC7" s="77">
        <f t="shared" si="0"/>
        <v>983</v>
      </c>
      <c r="AD7" s="77">
        <f t="shared" si="0"/>
        <v>976</v>
      </c>
      <c r="AE7" s="77">
        <f t="shared" si="0"/>
        <v>1033</v>
      </c>
      <c r="AF7" s="77">
        <f t="shared" si="0"/>
        <v>961</v>
      </c>
      <c r="AG7" s="77">
        <f t="shared" si="0"/>
        <v>1043</v>
      </c>
      <c r="AH7" s="77">
        <f t="shared" si="0"/>
        <v>1011</v>
      </c>
      <c r="AI7" s="77">
        <f t="shared" si="0"/>
        <v>922</v>
      </c>
      <c r="AJ7" s="77">
        <f t="shared" si="0"/>
        <v>1046</v>
      </c>
      <c r="AK7" s="77">
        <f t="shared" si="0"/>
        <v>1030</v>
      </c>
      <c r="AL7" s="77">
        <f t="shared" si="0"/>
        <v>1050</v>
      </c>
      <c r="AM7" s="77">
        <f t="shared" si="0"/>
        <v>1069</v>
      </c>
      <c r="AN7" s="77">
        <f t="shared" si="0"/>
        <v>952</v>
      </c>
      <c r="AO7" s="77">
        <f t="shared" si="0"/>
        <v>933</v>
      </c>
      <c r="AP7" s="77">
        <f t="shared" si="0"/>
        <v>1196</v>
      </c>
      <c r="AQ7" s="77">
        <f t="shared" si="0"/>
        <v>1071</v>
      </c>
      <c r="AR7" s="77">
        <f t="shared" si="0"/>
        <v>1134</v>
      </c>
      <c r="AS7" s="77">
        <f t="shared" si="0"/>
        <v>1187</v>
      </c>
      <c r="AT7" s="77">
        <f t="shared" si="0"/>
        <v>1262</v>
      </c>
      <c r="AU7" s="77">
        <f t="shared" si="0"/>
        <v>1250</v>
      </c>
      <c r="AV7" s="77">
        <f t="shared" si="0"/>
        <v>1338</v>
      </c>
      <c r="AW7" s="77">
        <f t="shared" si="0"/>
        <v>1360</v>
      </c>
      <c r="AX7" s="77">
        <f t="shared" si="0"/>
        <v>1329</v>
      </c>
      <c r="AY7" s="77">
        <f t="shared" si="0"/>
        <v>1296</v>
      </c>
      <c r="AZ7" s="77">
        <f t="shared" si="0"/>
        <v>1284</v>
      </c>
      <c r="BA7" s="77">
        <f t="shared" si="0"/>
        <v>1297</v>
      </c>
      <c r="BB7" s="77">
        <f t="shared" si="0"/>
        <v>1205</v>
      </c>
      <c r="BC7" s="77">
        <f t="shared" si="0"/>
        <v>1178</v>
      </c>
      <c r="BD7" s="78"/>
      <c r="BE7" s="50">
        <f>SUM(C7:BC7)</f>
        <v>64815</v>
      </c>
      <c r="BG7" s="78"/>
      <c r="BH7" s="79"/>
    </row>
    <row r="8" spans="1:60" ht="14.1" customHeight="1" x14ac:dyDescent="0.2">
      <c r="A8" s="304" t="s">
        <v>80</v>
      </c>
      <c r="B8" s="304"/>
      <c r="C8" s="77">
        <f>SUM(C24:C30)</f>
        <v>616</v>
      </c>
      <c r="D8" s="77">
        <f t="shared" ref="D8:BC8" si="1">SUM(D24:D30)</f>
        <v>817</v>
      </c>
      <c r="E8" s="77">
        <f t="shared" si="1"/>
        <v>671</v>
      </c>
      <c r="F8" s="77">
        <f t="shared" si="1"/>
        <v>627</v>
      </c>
      <c r="G8" s="77">
        <f t="shared" si="1"/>
        <v>580</v>
      </c>
      <c r="H8" s="77">
        <f t="shared" si="1"/>
        <v>616</v>
      </c>
      <c r="I8" s="77">
        <f t="shared" si="1"/>
        <v>544</v>
      </c>
      <c r="J8" s="77">
        <f t="shared" si="1"/>
        <v>597</v>
      </c>
      <c r="K8" s="77">
        <f t="shared" si="1"/>
        <v>591</v>
      </c>
      <c r="L8" s="77">
        <f t="shared" si="1"/>
        <v>623</v>
      </c>
      <c r="M8" s="77">
        <f t="shared" si="1"/>
        <v>588</v>
      </c>
      <c r="N8" s="77">
        <f t="shared" si="1"/>
        <v>580</v>
      </c>
      <c r="O8" s="77">
        <f t="shared" si="1"/>
        <v>578</v>
      </c>
      <c r="P8" s="77">
        <f t="shared" si="1"/>
        <v>837</v>
      </c>
      <c r="Q8" s="77">
        <f t="shared" si="1"/>
        <v>927</v>
      </c>
      <c r="R8" s="77">
        <f t="shared" si="1"/>
        <v>938</v>
      </c>
      <c r="S8" s="77">
        <f t="shared" si="1"/>
        <v>961</v>
      </c>
      <c r="T8" s="77">
        <f t="shared" si="1"/>
        <v>854</v>
      </c>
      <c r="U8" s="77">
        <f t="shared" si="1"/>
        <v>745</v>
      </c>
      <c r="V8" s="77">
        <f t="shared" si="1"/>
        <v>696</v>
      </c>
      <c r="W8" s="77">
        <f t="shared" si="1"/>
        <v>636</v>
      </c>
      <c r="X8" s="77">
        <f t="shared" si="1"/>
        <v>577</v>
      </c>
      <c r="Y8" s="77">
        <f t="shared" si="1"/>
        <v>516</v>
      </c>
      <c r="Z8" s="77">
        <f t="shared" si="1"/>
        <v>526</v>
      </c>
      <c r="AA8" s="77">
        <f t="shared" si="1"/>
        <v>532</v>
      </c>
      <c r="AB8" s="77">
        <f t="shared" si="1"/>
        <v>518</v>
      </c>
      <c r="AC8" s="77">
        <f>SUM(AC24:AC30)</f>
        <v>466</v>
      </c>
      <c r="AD8" s="77">
        <f t="shared" si="1"/>
        <v>494</v>
      </c>
      <c r="AE8" s="77">
        <f t="shared" si="1"/>
        <v>519</v>
      </c>
      <c r="AF8" s="77">
        <f t="shared" si="1"/>
        <v>483</v>
      </c>
      <c r="AG8" s="77">
        <f t="shared" si="1"/>
        <v>534</v>
      </c>
      <c r="AH8" s="77">
        <f t="shared" si="1"/>
        <v>506</v>
      </c>
      <c r="AI8" s="77">
        <f t="shared" si="1"/>
        <v>449</v>
      </c>
      <c r="AJ8" s="77">
        <f t="shared" si="1"/>
        <v>508</v>
      </c>
      <c r="AK8" s="77">
        <f t="shared" si="1"/>
        <v>490</v>
      </c>
      <c r="AL8" s="77">
        <f t="shared" si="1"/>
        <v>486</v>
      </c>
      <c r="AM8" s="77">
        <f t="shared" si="1"/>
        <v>518</v>
      </c>
      <c r="AN8" s="77">
        <f t="shared" si="1"/>
        <v>493</v>
      </c>
      <c r="AO8" s="77">
        <f t="shared" si="1"/>
        <v>462</v>
      </c>
      <c r="AP8" s="77">
        <f t="shared" si="1"/>
        <v>624</v>
      </c>
      <c r="AQ8" s="77">
        <f t="shared" si="1"/>
        <v>561</v>
      </c>
      <c r="AR8" s="77">
        <f t="shared" si="1"/>
        <v>579</v>
      </c>
      <c r="AS8" s="77">
        <f t="shared" si="1"/>
        <v>574</v>
      </c>
      <c r="AT8" s="77">
        <f t="shared" si="1"/>
        <v>601</v>
      </c>
      <c r="AU8" s="77">
        <f t="shared" si="1"/>
        <v>628</v>
      </c>
      <c r="AV8" s="77">
        <f t="shared" si="1"/>
        <v>643</v>
      </c>
      <c r="AW8" s="77">
        <f t="shared" si="1"/>
        <v>668</v>
      </c>
      <c r="AX8" s="77">
        <f t="shared" si="1"/>
        <v>651</v>
      </c>
      <c r="AY8" s="77">
        <f t="shared" si="1"/>
        <v>639</v>
      </c>
      <c r="AZ8" s="77">
        <f t="shared" si="1"/>
        <v>651</v>
      </c>
      <c r="BA8" s="77">
        <f t="shared" si="1"/>
        <v>668</v>
      </c>
      <c r="BB8" s="77">
        <f t="shared" si="1"/>
        <v>584</v>
      </c>
      <c r="BC8" s="77">
        <f t="shared" si="1"/>
        <v>582</v>
      </c>
      <c r="BD8" s="76"/>
      <c r="BE8" s="50">
        <f t="shared" ref="BE8:BE74" si="2">SUM(C8:BC8)</f>
        <v>32352</v>
      </c>
      <c r="BF8" s="78"/>
      <c r="BG8" s="78"/>
    </row>
    <row r="9" spans="1:60" ht="14.1" customHeight="1" x14ac:dyDescent="0.2">
      <c r="A9" s="304" t="s">
        <v>81</v>
      </c>
      <c r="B9" s="304"/>
      <c r="C9" s="77">
        <f>SUM(C32:C38)</f>
        <v>545</v>
      </c>
      <c r="D9" s="77">
        <f t="shared" ref="D9:BC9" si="3">SUM(D32:D38)</f>
        <v>750</v>
      </c>
      <c r="E9" s="77">
        <f t="shared" si="3"/>
        <v>651</v>
      </c>
      <c r="F9" s="77">
        <f t="shared" si="3"/>
        <v>599</v>
      </c>
      <c r="G9" s="77">
        <f t="shared" si="3"/>
        <v>608</v>
      </c>
      <c r="H9" s="77">
        <f t="shared" si="3"/>
        <v>600</v>
      </c>
      <c r="I9" s="77">
        <f t="shared" si="3"/>
        <v>618</v>
      </c>
      <c r="J9" s="77">
        <f t="shared" si="3"/>
        <v>565</v>
      </c>
      <c r="K9" s="77">
        <f t="shared" si="3"/>
        <v>580</v>
      </c>
      <c r="L9" s="77">
        <f t="shared" si="3"/>
        <v>585</v>
      </c>
      <c r="M9" s="77">
        <f t="shared" si="3"/>
        <v>610</v>
      </c>
      <c r="N9" s="77">
        <f t="shared" si="3"/>
        <v>616</v>
      </c>
      <c r="O9" s="77">
        <f t="shared" si="3"/>
        <v>501</v>
      </c>
      <c r="P9" s="77">
        <f t="shared" si="3"/>
        <v>907</v>
      </c>
      <c r="Q9" s="77">
        <f t="shared" si="3"/>
        <v>1051</v>
      </c>
      <c r="R9" s="77">
        <f t="shared" si="3"/>
        <v>978</v>
      </c>
      <c r="S9" s="77">
        <f t="shared" si="3"/>
        <v>875</v>
      </c>
      <c r="T9" s="77">
        <f t="shared" si="3"/>
        <v>825</v>
      </c>
      <c r="U9" s="77">
        <f t="shared" si="3"/>
        <v>690</v>
      </c>
      <c r="V9" s="77">
        <f t="shared" si="3"/>
        <v>725</v>
      </c>
      <c r="W9" s="77">
        <f t="shared" si="3"/>
        <v>590</v>
      </c>
      <c r="X9" s="77">
        <f t="shared" si="3"/>
        <v>551</v>
      </c>
      <c r="Y9" s="77">
        <f t="shared" si="3"/>
        <v>577</v>
      </c>
      <c r="Z9" s="77">
        <f t="shared" si="3"/>
        <v>508</v>
      </c>
      <c r="AA9" s="77">
        <f t="shared" si="3"/>
        <v>533</v>
      </c>
      <c r="AB9" s="77">
        <f t="shared" si="3"/>
        <v>490</v>
      </c>
      <c r="AC9" s="77">
        <f t="shared" si="3"/>
        <v>517</v>
      </c>
      <c r="AD9" s="77">
        <f t="shared" si="3"/>
        <v>482</v>
      </c>
      <c r="AE9" s="77">
        <f t="shared" si="3"/>
        <v>514</v>
      </c>
      <c r="AF9" s="77">
        <f t="shared" si="3"/>
        <v>478</v>
      </c>
      <c r="AG9" s="77">
        <f t="shared" si="3"/>
        <v>509</v>
      </c>
      <c r="AH9" s="77">
        <f t="shared" si="3"/>
        <v>505</v>
      </c>
      <c r="AI9" s="77">
        <f t="shared" si="3"/>
        <v>473</v>
      </c>
      <c r="AJ9" s="77">
        <f t="shared" si="3"/>
        <v>538</v>
      </c>
      <c r="AK9" s="77">
        <f t="shared" si="3"/>
        <v>540</v>
      </c>
      <c r="AL9" s="77">
        <f t="shared" si="3"/>
        <v>564</v>
      </c>
      <c r="AM9" s="77">
        <f t="shared" si="3"/>
        <v>551</v>
      </c>
      <c r="AN9" s="77">
        <f t="shared" si="3"/>
        <v>459</v>
      </c>
      <c r="AO9" s="77">
        <f t="shared" si="3"/>
        <v>471</v>
      </c>
      <c r="AP9" s="77">
        <f t="shared" si="3"/>
        <v>572</v>
      </c>
      <c r="AQ9" s="77">
        <f t="shared" si="3"/>
        <v>510</v>
      </c>
      <c r="AR9" s="77">
        <f t="shared" si="3"/>
        <v>555</v>
      </c>
      <c r="AS9" s="77">
        <f t="shared" si="3"/>
        <v>613</v>
      </c>
      <c r="AT9" s="77">
        <f t="shared" si="3"/>
        <v>661</v>
      </c>
      <c r="AU9" s="77">
        <f t="shared" si="3"/>
        <v>622</v>
      </c>
      <c r="AV9" s="77">
        <f t="shared" si="3"/>
        <v>695</v>
      </c>
      <c r="AW9" s="77">
        <f t="shared" si="3"/>
        <v>692</v>
      </c>
      <c r="AX9" s="77">
        <f t="shared" si="3"/>
        <v>678</v>
      </c>
      <c r="AY9" s="77">
        <f t="shared" si="3"/>
        <v>657</v>
      </c>
      <c r="AZ9" s="77">
        <f t="shared" si="3"/>
        <v>633</v>
      </c>
      <c r="BA9" s="77">
        <f t="shared" si="3"/>
        <v>629</v>
      </c>
      <c r="BB9" s="77">
        <f t="shared" si="3"/>
        <v>621</v>
      </c>
      <c r="BC9" s="77">
        <f t="shared" si="3"/>
        <v>596</v>
      </c>
      <c r="BD9" s="76"/>
      <c r="BE9" s="50">
        <f t="shared" si="2"/>
        <v>32463</v>
      </c>
    </row>
    <row r="10" spans="1:60" ht="14.1" customHeight="1" x14ac:dyDescent="0.2">
      <c r="A10" s="293" t="s">
        <v>82</v>
      </c>
      <c r="B10" s="293"/>
      <c r="C10" s="77">
        <v>1276</v>
      </c>
      <c r="D10" s="77">
        <v>1560</v>
      </c>
      <c r="E10" s="77">
        <v>1382</v>
      </c>
      <c r="F10" s="77">
        <v>1317</v>
      </c>
      <c r="G10" s="77">
        <v>1280</v>
      </c>
      <c r="H10" s="77">
        <v>1254</v>
      </c>
      <c r="I10" s="77">
        <v>1259</v>
      </c>
      <c r="J10" s="77">
        <v>1247</v>
      </c>
      <c r="K10" s="77">
        <v>1165</v>
      </c>
      <c r="L10" s="77">
        <v>1229</v>
      </c>
      <c r="M10" s="77">
        <v>1169</v>
      </c>
      <c r="N10" s="77">
        <v>1120</v>
      </c>
      <c r="O10" s="77">
        <v>1118</v>
      </c>
      <c r="P10" s="77">
        <v>1098</v>
      </c>
      <c r="Q10" s="77">
        <v>1100</v>
      </c>
      <c r="R10" s="77">
        <v>1067</v>
      </c>
      <c r="S10" s="77">
        <v>1087</v>
      </c>
      <c r="T10" s="77">
        <v>1079</v>
      </c>
      <c r="U10" s="77">
        <v>1034</v>
      </c>
      <c r="V10" s="77">
        <v>1064</v>
      </c>
      <c r="W10" s="77">
        <v>1045</v>
      </c>
      <c r="X10" s="77">
        <v>1017</v>
      </c>
      <c r="Y10" s="77">
        <v>1056</v>
      </c>
      <c r="Z10" s="77">
        <v>1000</v>
      </c>
      <c r="AA10" s="77">
        <v>1019</v>
      </c>
      <c r="AB10" s="77">
        <v>1026</v>
      </c>
      <c r="AC10" s="77">
        <v>1018</v>
      </c>
      <c r="AD10" s="77">
        <v>1025</v>
      </c>
      <c r="AE10" s="77">
        <v>996</v>
      </c>
      <c r="AF10" s="77">
        <v>977</v>
      </c>
      <c r="AG10" s="77">
        <v>994</v>
      </c>
      <c r="AH10" s="77">
        <v>1003</v>
      </c>
      <c r="AI10" s="77">
        <v>992</v>
      </c>
      <c r="AJ10" s="77">
        <v>999</v>
      </c>
      <c r="AK10" s="77">
        <v>983</v>
      </c>
      <c r="AL10" s="77">
        <v>988</v>
      </c>
      <c r="AM10" s="77">
        <v>1008</v>
      </c>
      <c r="AN10" s="77">
        <v>1007</v>
      </c>
      <c r="AO10" s="77">
        <v>1046</v>
      </c>
      <c r="AP10" s="77">
        <v>1038</v>
      </c>
      <c r="AQ10" s="77">
        <v>1079</v>
      </c>
      <c r="AR10" s="77">
        <v>1062</v>
      </c>
      <c r="AS10" s="77">
        <v>1052</v>
      </c>
      <c r="AT10" s="77">
        <v>1079</v>
      </c>
      <c r="AU10" s="77">
        <v>1105</v>
      </c>
      <c r="AV10" s="77">
        <v>1139</v>
      </c>
      <c r="AW10" s="77">
        <v>1130</v>
      </c>
      <c r="AX10" s="77">
        <v>1130</v>
      </c>
      <c r="AY10" s="77">
        <v>1140</v>
      </c>
      <c r="AZ10" s="77">
        <v>1236</v>
      </c>
      <c r="BA10" s="77">
        <v>1272</v>
      </c>
      <c r="BB10" s="77">
        <v>1061</v>
      </c>
      <c r="BC10" s="77">
        <v>1018</v>
      </c>
      <c r="BE10" s="251">
        <f>SUM(C10:BB10)+(BC10/5)</f>
        <v>57830.6</v>
      </c>
    </row>
    <row r="11" spans="1:60" ht="14.1" customHeight="1" x14ac:dyDescent="0.2">
      <c r="A11" s="293" t="s">
        <v>83</v>
      </c>
      <c r="B11" s="293"/>
      <c r="C11" s="80"/>
      <c r="D11" s="80"/>
      <c r="E11" s="80"/>
      <c r="F11" s="80"/>
      <c r="G11" s="80"/>
      <c r="H11" s="80"/>
      <c r="I11" s="80"/>
      <c r="J11" s="80"/>
      <c r="K11" s="80"/>
      <c r="L11" s="80"/>
      <c r="M11" s="80"/>
      <c r="N11" s="80"/>
      <c r="O11" s="80"/>
      <c r="P11" s="80"/>
      <c r="Q11" s="80"/>
      <c r="R11" s="80"/>
      <c r="S11" s="80"/>
      <c r="T11" s="80"/>
      <c r="U11" s="80"/>
      <c r="V11" s="80"/>
      <c r="W11" s="80"/>
      <c r="X11" s="80"/>
      <c r="Y11" s="80"/>
      <c r="Z11" s="80"/>
      <c r="AA11" s="80"/>
      <c r="AB11" s="80"/>
      <c r="AC11" s="80"/>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2"/>
      <c r="BE11" s="50"/>
    </row>
    <row r="12" spans="1:60" ht="14.1" customHeight="1" x14ac:dyDescent="0.2">
      <c r="A12" s="83"/>
      <c r="B12" s="84"/>
      <c r="C12" s="184"/>
      <c r="D12" s="184"/>
      <c r="E12" s="184"/>
      <c r="F12" s="184"/>
      <c r="G12" s="184"/>
      <c r="H12" s="184"/>
      <c r="I12" s="184"/>
      <c r="J12" s="184"/>
      <c r="K12" s="184"/>
      <c r="L12" s="184"/>
      <c r="M12" s="184"/>
      <c r="N12" s="184"/>
      <c r="O12" s="85"/>
      <c r="P12" s="85"/>
      <c r="Q12" s="85"/>
      <c r="R12" s="85"/>
      <c r="S12" s="85"/>
      <c r="T12" s="85"/>
      <c r="U12" s="85"/>
      <c r="V12" s="85"/>
      <c r="W12" s="85"/>
      <c r="X12" s="85"/>
      <c r="Y12" s="85"/>
      <c r="Z12" s="85"/>
      <c r="AA12" s="85"/>
      <c r="AB12" s="85"/>
      <c r="AC12" s="85"/>
      <c r="AD12" s="86"/>
      <c r="AE12" s="86"/>
      <c r="AF12" s="86"/>
      <c r="AG12" s="86"/>
      <c r="AH12" s="86"/>
      <c r="AI12" s="86"/>
      <c r="AJ12" s="86"/>
      <c r="AK12" s="86"/>
      <c r="AL12" s="86"/>
      <c r="AM12" s="86"/>
      <c r="AN12" s="86"/>
      <c r="AO12" s="86"/>
      <c r="AP12" s="86"/>
      <c r="AQ12" s="86"/>
      <c r="AR12" s="86"/>
      <c r="AS12" s="86"/>
      <c r="AT12" s="86"/>
      <c r="AU12" s="86"/>
      <c r="AV12" s="86"/>
      <c r="AW12" s="86"/>
      <c r="AX12" s="86"/>
      <c r="AY12" s="86"/>
      <c r="AZ12" s="86"/>
      <c r="BA12" s="86"/>
      <c r="BB12" s="86"/>
      <c r="BC12" s="86"/>
      <c r="BE12" s="50"/>
    </row>
    <row r="13" spans="1:60" ht="14.1" customHeight="1" x14ac:dyDescent="0.2">
      <c r="A13" s="312" t="s">
        <v>4</v>
      </c>
      <c r="B13" s="312"/>
      <c r="C13" s="87"/>
      <c r="D13" s="87"/>
      <c r="E13" s="87"/>
      <c r="F13" s="87"/>
      <c r="G13" s="87"/>
      <c r="H13" s="87"/>
      <c r="I13" s="87"/>
      <c r="J13" s="87"/>
      <c r="K13" s="87"/>
      <c r="L13" s="87"/>
      <c r="M13" s="87"/>
      <c r="N13" s="87"/>
      <c r="O13" s="87"/>
      <c r="P13" s="87"/>
      <c r="Q13" s="87"/>
      <c r="R13" s="87"/>
      <c r="S13" s="87"/>
      <c r="T13" s="87"/>
      <c r="U13" s="87"/>
      <c r="V13" s="87"/>
      <c r="W13" s="171"/>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E13" s="50"/>
    </row>
    <row r="14" spans="1:60" ht="14.1" customHeight="1" x14ac:dyDescent="0.2">
      <c r="A14" s="72"/>
      <c r="B14" s="88" t="s">
        <v>60</v>
      </c>
      <c r="C14" s="171"/>
      <c r="D14" s="171"/>
      <c r="E14" s="171"/>
      <c r="F14" s="171"/>
      <c r="G14" s="171"/>
      <c r="H14" s="171"/>
      <c r="I14" s="171"/>
      <c r="J14" s="171"/>
      <c r="K14" s="171"/>
      <c r="L14" s="171"/>
      <c r="M14" s="171"/>
      <c r="N14" s="171"/>
      <c r="O14" s="171"/>
      <c r="P14" s="171"/>
      <c r="Q14" s="171"/>
      <c r="R14" s="171"/>
      <c r="S14" s="171"/>
      <c r="T14" s="171"/>
      <c r="U14" s="171"/>
      <c r="V14" s="171"/>
      <c r="W14" s="171"/>
      <c r="X14" s="171"/>
      <c r="Y14" s="171"/>
      <c r="Z14" s="171"/>
      <c r="AA14" s="171"/>
      <c r="AB14" s="171"/>
      <c r="AC14" s="171"/>
      <c r="AD14" s="171"/>
      <c r="AE14" s="171"/>
      <c r="AF14" s="171"/>
      <c r="AG14" s="171"/>
      <c r="AH14" s="171"/>
      <c r="AI14" s="171"/>
      <c r="AJ14" s="171"/>
      <c r="AK14" s="171"/>
      <c r="AL14" s="171"/>
      <c r="AM14" s="171"/>
      <c r="AN14" s="171"/>
      <c r="AO14" s="171"/>
      <c r="AP14" s="171"/>
      <c r="AQ14" s="171"/>
      <c r="AR14" s="171"/>
      <c r="AS14" s="171"/>
      <c r="AT14" s="171"/>
      <c r="AU14" s="171"/>
      <c r="AV14" s="171"/>
      <c r="AW14" s="171"/>
      <c r="AX14" s="171"/>
      <c r="AY14" s="171"/>
      <c r="AZ14" s="171"/>
      <c r="BA14" s="171"/>
      <c r="BB14" s="171"/>
      <c r="BC14" s="171"/>
      <c r="BE14" s="50"/>
    </row>
    <row r="15" spans="1:60" ht="14.1" customHeight="1" x14ac:dyDescent="0.2">
      <c r="A15" s="89"/>
      <c r="B15" s="90" t="s">
        <v>1</v>
      </c>
      <c r="C15" s="87">
        <f t="shared" ref="C15:BC19" si="4">C24+C32</f>
        <v>3</v>
      </c>
      <c r="D15" s="87">
        <f t="shared" si="4"/>
        <v>0</v>
      </c>
      <c r="E15" s="87">
        <f t="shared" si="4"/>
        <v>3</v>
      </c>
      <c r="F15" s="87">
        <f t="shared" si="4"/>
        <v>1</v>
      </c>
      <c r="G15" s="87">
        <f t="shared" si="4"/>
        <v>3</v>
      </c>
      <c r="H15" s="87">
        <f t="shared" si="4"/>
        <v>6</v>
      </c>
      <c r="I15" s="87">
        <f t="shared" si="4"/>
        <v>4</v>
      </c>
      <c r="J15" s="87">
        <f t="shared" si="4"/>
        <v>2</v>
      </c>
      <c r="K15" s="87">
        <f t="shared" si="4"/>
        <v>2</v>
      </c>
      <c r="L15" s="87">
        <f t="shared" si="4"/>
        <v>3</v>
      </c>
      <c r="M15" s="87">
        <f t="shared" si="4"/>
        <v>5</v>
      </c>
      <c r="N15" s="87">
        <f t="shared" si="4"/>
        <v>4</v>
      </c>
      <c r="O15" s="87">
        <f t="shared" si="4"/>
        <v>5</v>
      </c>
      <c r="P15" s="87">
        <f t="shared" si="4"/>
        <v>3</v>
      </c>
      <c r="Q15" s="87">
        <f t="shared" si="4"/>
        <v>6</v>
      </c>
      <c r="R15" s="87">
        <f t="shared" si="4"/>
        <v>3</v>
      </c>
      <c r="S15" s="87">
        <f t="shared" si="4"/>
        <v>2</v>
      </c>
      <c r="T15" s="87">
        <f t="shared" si="4"/>
        <v>1</v>
      </c>
      <c r="U15" s="87">
        <f t="shared" si="4"/>
        <v>2</v>
      </c>
      <c r="V15" s="87">
        <f t="shared" si="4"/>
        <v>4</v>
      </c>
      <c r="W15" s="87">
        <f t="shared" si="4"/>
        <v>4</v>
      </c>
      <c r="X15" s="87">
        <f t="shared" si="4"/>
        <v>2</v>
      </c>
      <c r="Y15" s="87">
        <f t="shared" si="4"/>
        <v>4</v>
      </c>
      <c r="Z15" s="87">
        <f t="shared" si="4"/>
        <v>2</v>
      </c>
      <c r="AA15" s="87">
        <f t="shared" si="4"/>
        <v>2</v>
      </c>
      <c r="AB15" s="87">
        <f t="shared" si="4"/>
        <v>3</v>
      </c>
      <c r="AC15" s="87">
        <f t="shared" si="4"/>
        <v>2</v>
      </c>
      <c r="AD15" s="87">
        <f t="shared" si="4"/>
        <v>0</v>
      </c>
      <c r="AE15" s="87">
        <f t="shared" si="4"/>
        <v>6</v>
      </c>
      <c r="AF15" s="87">
        <f t="shared" si="4"/>
        <v>1</v>
      </c>
      <c r="AG15" s="87">
        <f t="shared" si="4"/>
        <v>1</v>
      </c>
      <c r="AH15" s="87">
        <f t="shared" si="4"/>
        <v>0</v>
      </c>
      <c r="AI15" s="87">
        <f t="shared" si="4"/>
        <v>2</v>
      </c>
      <c r="AJ15" s="87">
        <f t="shared" si="4"/>
        <v>1</v>
      </c>
      <c r="AK15" s="87">
        <f t="shared" si="4"/>
        <v>5</v>
      </c>
      <c r="AL15" s="87">
        <f t="shared" si="4"/>
        <v>1</v>
      </c>
      <c r="AM15" s="87">
        <f t="shared" si="4"/>
        <v>2</v>
      </c>
      <c r="AN15" s="87">
        <f t="shared" si="4"/>
        <v>6</v>
      </c>
      <c r="AO15" s="87">
        <f t="shared" si="4"/>
        <v>6</v>
      </c>
      <c r="AP15" s="87">
        <f t="shared" si="4"/>
        <v>4</v>
      </c>
      <c r="AQ15" s="87">
        <f t="shared" si="4"/>
        <v>0</v>
      </c>
      <c r="AR15" s="87">
        <f t="shared" si="4"/>
        <v>1</v>
      </c>
      <c r="AS15" s="87">
        <f t="shared" si="4"/>
        <v>4</v>
      </c>
      <c r="AT15" s="87">
        <f t="shared" si="4"/>
        <v>1</v>
      </c>
      <c r="AU15" s="87">
        <f t="shared" si="4"/>
        <v>4</v>
      </c>
      <c r="AV15" s="87">
        <f t="shared" si="4"/>
        <v>4</v>
      </c>
      <c r="AW15" s="87">
        <f t="shared" si="4"/>
        <v>2</v>
      </c>
      <c r="AX15" s="87">
        <f t="shared" si="4"/>
        <v>6</v>
      </c>
      <c r="AY15" s="87">
        <f t="shared" si="4"/>
        <v>3</v>
      </c>
      <c r="AZ15" s="87">
        <f t="shared" si="4"/>
        <v>0</v>
      </c>
      <c r="BA15" s="87">
        <f t="shared" si="4"/>
        <v>2</v>
      </c>
      <c r="BB15" s="87">
        <f t="shared" si="4"/>
        <v>1</v>
      </c>
      <c r="BC15" s="87">
        <f t="shared" si="4"/>
        <v>3</v>
      </c>
      <c r="BE15" s="50">
        <f t="shared" si="2"/>
        <v>147</v>
      </c>
      <c r="BF15" s="24"/>
    </row>
    <row r="16" spans="1:60" ht="14.1" customHeight="1" x14ac:dyDescent="0.2">
      <c r="A16" s="89"/>
      <c r="B16" s="91" t="s">
        <v>61</v>
      </c>
      <c r="C16" s="87">
        <f t="shared" si="4"/>
        <v>1</v>
      </c>
      <c r="D16" s="87">
        <f t="shared" si="4"/>
        <v>3</v>
      </c>
      <c r="E16" s="87">
        <f t="shared" si="4"/>
        <v>0</v>
      </c>
      <c r="F16" s="87">
        <f t="shared" si="4"/>
        <v>3</v>
      </c>
      <c r="G16" s="87">
        <f t="shared" si="4"/>
        <v>3</v>
      </c>
      <c r="H16" s="87">
        <f t="shared" si="4"/>
        <v>4</v>
      </c>
      <c r="I16" s="87">
        <f t="shared" si="4"/>
        <v>1</v>
      </c>
      <c r="J16" s="87">
        <f t="shared" si="4"/>
        <v>2</v>
      </c>
      <c r="K16" s="87">
        <f t="shared" si="4"/>
        <v>3</v>
      </c>
      <c r="L16" s="87">
        <f t="shared" si="4"/>
        <v>0</v>
      </c>
      <c r="M16" s="87">
        <f t="shared" si="4"/>
        <v>2</v>
      </c>
      <c r="N16" s="87">
        <f t="shared" si="4"/>
        <v>0</v>
      </c>
      <c r="O16" s="87">
        <f t="shared" si="4"/>
        <v>1</v>
      </c>
      <c r="P16" s="87">
        <f t="shared" si="4"/>
        <v>2</v>
      </c>
      <c r="Q16" s="87">
        <f t="shared" si="4"/>
        <v>2</v>
      </c>
      <c r="R16" s="87">
        <f t="shared" si="4"/>
        <v>0</v>
      </c>
      <c r="S16" s="87">
        <f t="shared" si="4"/>
        <v>1</v>
      </c>
      <c r="T16" s="87">
        <f t="shared" si="4"/>
        <v>1</v>
      </c>
      <c r="U16" s="87">
        <f t="shared" si="4"/>
        <v>2</v>
      </c>
      <c r="V16" s="87">
        <f t="shared" si="4"/>
        <v>2</v>
      </c>
      <c r="W16" s="87">
        <f t="shared" si="4"/>
        <v>3</v>
      </c>
      <c r="X16" s="87">
        <f t="shared" si="4"/>
        <v>2</v>
      </c>
      <c r="Y16" s="87">
        <f t="shared" si="4"/>
        <v>0</v>
      </c>
      <c r="Z16" s="87">
        <f t="shared" si="4"/>
        <v>1</v>
      </c>
      <c r="AA16" s="87">
        <f t="shared" si="4"/>
        <v>0</v>
      </c>
      <c r="AB16" s="87">
        <f t="shared" si="4"/>
        <v>6</v>
      </c>
      <c r="AC16" s="87">
        <f t="shared" si="4"/>
        <v>0</v>
      </c>
      <c r="AD16" s="87">
        <f t="shared" si="4"/>
        <v>3</v>
      </c>
      <c r="AE16" s="87">
        <f t="shared" si="4"/>
        <v>1</v>
      </c>
      <c r="AF16" s="87">
        <f t="shared" si="4"/>
        <v>2</v>
      </c>
      <c r="AG16" s="87">
        <f t="shared" si="4"/>
        <v>3</v>
      </c>
      <c r="AH16" s="87">
        <f t="shared" si="4"/>
        <v>0</v>
      </c>
      <c r="AI16" s="87">
        <f t="shared" si="4"/>
        <v>2</v>
      </c>
      <c r="AJ16" s="87">
        <f t="shared" si="4"/>
        <v>2</v>
      </c>
      <c r="AK16" s="87">
        <f t="shared" si="4"/>
        <v>0</v>
      </c>
      <c r="AL16" s="87">
        <f t="shared" si="4"/>
        <v>2</v>
      </c>
      <c r="AM16" s="87">
        <f t="shared" si="4"/>
        <v>0</v>
      </c>
      <c r="AN16" s="87">
        <f t="shared" si="4"/>
        <v>1</v>
      </c>
      <c r="AO16" s="87">
        <f t="shared" si="4"/>
        <v>0</v>
      </c>
      <c r="AP16" s="87">
        <f t="shared" si="4"/>
        <v>2</v>
      </c>
      <c r="AQ16" s="87">
        <f t="shared" si="4"/>
        <v>1</v>
      </c>
      <c r="AR16" s="87">
        <f t="shared" si="4"/>
        <v>0</v>
      </c>
      <c r="AS16" s="87">
        <f t="shared" si="4"/>
        <v>0</v>
      </c>
      <c r="AT16" s="87">
        <f t="shared" si="4"/>
        <v>3</v>
      </c>
      <c r="AU16" s="87">
        <f t="shared" si="4"/>
        <v>3</v>
      </c>
      <c r="AV16" s="87">
        <f t="shared" si="4"/>
        <v>2</v>
      </c>
      <c r="AW16" s="87">
        <f t="shared" si="4"/>
        <v>0</v>
      </c>
      <c r="AX16" s="87">
        <f t="shared" si="4"/>
        <v>2</v>
      </c>
      <c r="AY16" s="87">
        <f t="shared" si="4"/>
        <v>1</v>
      </c>
      <c r="AZ16" s="87">
        <f t="shared" si="4"/>
        <v>0</v>
      </c>
      <c r="BA16" s="87">
        <f t="shared" si="4"/>
        <v>2</v>
      </c>
      <c r="BB16" s="87">
        <f t="shared" si="4"/>
        <v>0</v>
      </c>
      <c r="BC16" s="87">
        <f t="shared" si="4"/>
        <v>3</v>
      </c>
      <c r="BE16" s="50">
        <f t="shared" si="2"/>
        <v>80</v>
      </c>
      <c r="BF16" s="24"/>
    </row>
    <row r="17" spans="1:58" ht="14.1" customHeight="1" x14ac:dyDescent="0.2">
      <c r="A17" s="89"/>
      <c r="B17" s="91" t="s">
        <v>62</v>
      </c>
      <c r="C17" s="87">
        <f t="shared" si="4"/>
        <v>24</v>
      </c>
      <c r="D17" s="87">
        <f t="shared" si="4"/>
        <v>59</v>
      </c>
      <c r="E17" s="87">
        <f t="shared" si="4"/>
        <v>36</v>
      </c>
      <c r="F17" s="87">
        <f t="shared" si="4"/>
        <v>50</v>
      </c>
      <c r="G17" s="87">
        <f t="shared" si="4"/>
        <v>31</v>
      </c>
      <c r="H17" s="87">
        <f t="shared" si="4"/>
        <v>31</v>
      </c>
      <c r="I17" s="87">
        <f t="shared" si="4"/>
        <v>39</v>
      </c>
      <c r="J17" s="87">
        <f t="shared" si="4"/>
        <v>45</v>
      </c>
      <c r="K17" s="87">
        <f t="shared" si="4"/>
        <v>47</v>
      </c>
      <c r="L17" s="87">
        <f t="shared" si="4"/>
        <v>48</v>
      </c>
      <c r="M17" s="87">
        <f t="shared" si="4"/>
        <v>51</v>
      </c>
      <c r="N17" s="87">
        <f t="shared" si="4"/>
        <v>41</v>
      </c>
      <c r="O17" s="87">
        <f t="shared" si="4"/>
        <v>26</v>
      </c>
      <c r="P17" s="87">
        <f t="shared" si="4"/>
        <v>61</v>
      </c>
      <c r="Q17" s="87">
        <f t="shared" si="4"/>
        <v>55</v>
      </c>
      <c r="R17" s="87">
        <f t="shared" si="4"/>
        <v>47</v>
      </c>
      <c r="S17" s="87">
        <f t="shared" si="4"/>
        <v>54</v>
      </c>
      <c r="T17" s="87">
        <f t="shared" si="4"/>
        <v>51</v>
      </c>
      <c r="U17" s="87">
        <f t="shared" si="4"/>
        <v>39</v>
      </c>
      <c r="V17" s="87">
        <f t="shared" si="4"/>
        <v>57</v>
      </c>
      <c r="W17" s="87">
        <f t="shared" si="4"/>
        <v>46</v>
      </c>
      <c r="X17" s="87">
        <f t="shared" si="4"/>
        <v>46</v>
      </c>
      <c r="Y17" s="87">
        <f t="shared" si="4"/>
        <v>51</v>
      </c>
      <c r="Z17" s="87">
        <f t="shared" si="4"/>
        <v>52</v>
      </c>
      <c r="AA17" s="87">
        <f t="shared" si="4"/>
        <v>48</v>
      </c>
      <c r="AB17" s="87">
        <f t="shared" si="4"/>
        <v>48</v>
      </c>
      <c r="AC17" s="87">
        <f t="shared" si="4"/>
        <v>53</v>
      </c>
      <c r="AD17" s="87">
        <f t="shared" si="4"/>
        <v>49</v>
      </c>
      <c r="AE17" s="87">
        <f t="shared" si="4"/>
        <v>47</v>
      </c>
      <c r="AF17" s="87">
        <f t="shared" si="4"/>
        <v>50</v>
      </c>
      <c r="AG17" s="87">
        <f t="shared" si="4"/>
        <v>45</v>
      </c>
      <c r="AH17" s="87">
        <f t="shared" si="4"/>
        <v>49</v>
      </c>
      <c r="AI17" s="87">
        <f t="shared" si="4"/>
        <v>53</v>
      </c>
      <c r="AJ17" s="87">
        <f t="shared" si="4"/>
        <v>42</v>
      </c>
      <c r="AK17" s="87">
        <f t="shared" si="4"/>
        <v>46</v>
      </c>
      <c r="AL17" s="87">
        <f t="shared" si="4"/>
        <v>48</v>
      </c>
      <c r="AM17" s="87">
        <f t="shared" si="4"/>
        <v>44</v>
      </c>
      <c r="AN17" s="87">
        <f t="shared" si="4"/>
        <v>40</v>
      </c>
      <c r="AO17" s="87">
        <f t="shared" si="4"/>
        <v>37</v>
      </c>
      <c r="AP17" s="87">
        <f t="shared" si="4"/>
        <v>46</v>
      </c>
      <c r="AQ17" s="87">
        <f t="shared" si="4"/>
        <v>42</v>
      </c>
      <c r="AR17" s="87">
        <f t="shared" si="4"/>
        <v>40</v>
      </c>
      <c r="AS17" s="87">
        <f t="shared" si="4"/>
        <v>52</v>
      </c>
      <c r="AT17" s="87">
        <f t="shared" si="4"/>
        <v>39</v>
      </c>
      <c r="AU17" s="87">
        <f t="shared" si="4"/>
        <v>53</v>
      </c>
      <c r="AV17" s="87">
        <f t="shared" si="4"/>
        <v>31</v>
      </c>
      <c r="AW17" s="87">
        <f t="shared" si="4"/>
        <v>37</v>
      </c>
      <c r="AX17" s="87">
        <f t="shared" si="4"/>
        <v>43</v>
      </c>
      <c r="AY17" s="87">
        <f t="shared" si="4"/>
        <v>40</v>
      </c>
      <c r="AZ17" s="87">
        <f t="shared" si="4"/>
        <v>41</v>
      </c>
      <c r="BA17" s="87">
        <f t="shared" si="4"/>
        <v>38</v>
      </c>
      <c r="BB17" s="87">
        <f t="shared" si="4"/>
        <v>46</v>
      </c>
      <c r="BC17" s="87">
        <f t="shared" si="4"/>
        <v>28</v>
      </c>
      <c r="BE17" s="50">
        <f t="shared" si="2"/>
        <v>2362</v>
      </c>
      <c r="BF17" s="24"/>
    </row>
    <row r="18" spans="1:58" ht="14.1" customHeight="1" x14ac:dyDescent="0.2">
      <c r="A18" s="89"/>
      <c r="B18" s="91" t="s">
        <v>63</v>
      </c>
      <c r="C18" s="87">
        <f t="shared" si="4"/>
        <v>153</v>
      </c>
      <c r="D18" s="87">
        <f t="shared" si="4"/>
        <v>215</v>
      </c>
      <c r="E18" s="87">
        <f t="shared" si="4"/>
        <v>193</v>
      </c>
      <c r="F18" s="87">
        <f t="shared" si="4"/>
        <v>171</v>
      </c>
      <c r="G18" s="87">
        <f t="shared" si="4"/>
        <v>174</v>
      </c>
      <c r="H18" s="87">
        <f t="shared" si="4"/>
        <v>170</v>
      </c>
      <c r="I18" s="87">
        <f t="shared" si="4"/>
        <v>166</v>
      </c>
      <c r="J18" s="87">
        <f t="shared" si="4"/>
        <v>151</v>
      </c>
      <c r="K18" s="87">
        <f t="shared" si="4"/>
        <v>165</v>
      </c>
      <c r="L18" s="87">
        <f t="shared" si="4"/>
        <v>173</v>
      </c>
      <c r="M18" s="87">
        <f t="shared" si="4"/>
        <v>183</v>
      </c>
      <c r="N18" s="87">
        <f t="shared" si="4"/>
        <v>189</v>
      </c>
      <c r="O18" s="87">
        <f t="shared" si="4"/>
        <v>146</v>
      </c>
      <c r="P18" s="87">
        <f t="shared" si="4"/>
        <v>226</v>
      </c>
      <c r="Q18" s="87">
        <f t="shared" si="4"/>
        <v>241</v>
      </c>
      <c r="R18" s="87">
        <f t="shared" si="4"/>
        <v>214</v>
      </c>
      <c r="S18" s="87">
        <f t="shared" si="4"/>
        <v>230</v>
      </c>
      <c r="T18" s="87">
        <f t="shared" si="4"/>
        <v>207</v>
      </c>
      <c r="U18" s="87">
        <f t="shared" si="4"/>
        <v>182</v>
      </c>
      <c r="V18" s="87">
        <f t="shared" si="4"/>
        <v>203</v>
      </c>
      <c r="W18" s="87">
        <f t="shared" si="4"/>
        <v>164</v>
      </c>
      <c r="X18" s="87">
        <f t="shared" si="4"/>
        <v>165</v>
      </c>
      <c r="Y18" s="87">
        <f t="shared" si="4"/>
        <v>164</v>
      </c>
      <c r="Z18" s="87">
        <f t="shared" si="4"/>
        <v>139</v>
      </c>
      <c r="AA18" s="87">
        <f t="shared" si="4"/>
        <v>153</v>
      </c>
      <c r="AB18" s="87">
        <f t="shared" si="4"/>
        <v>139</v>
      </c>
      <c r="AC18" s="87">
        <f t="shared" si="4"/>
        <v>161</v>
      </c>
      <c r="AD18" s="87">
        <f t="shared" si="4"/>
        <v>146</v>
      </c>
      <c r="AE18" s="87">
        <f t="shared" si="4"/>
        <v>156</v>
      </c>
      <c r="AF18" s="87">
        <f t="shared" si="4"/>
        <v>153</v>
      </c>
      <c r="AG18" s="87">
        <f t="shared" si="4"/>
        <v>175</v>
      </c>
      <c r="AH18" s="87">
        <f t="shared" si="4"/>
        <v>153</v>
      </c>
      <c r="AI18" s="87">
        <f t="shared" si="4"/>
        <v>156</v>
      </c>
      <c r="AJ18" s="87">
        <f t="shared" si="4"/>
        <v>158</v>
      </c>
      <c r="AK18" s="87">
        <f t="shared" si="4"/>
        <v>166</v>
      </c>
      <c r="AL18" s="87">
        <f t="shared" si="4"/>
        <v>172</v>
      </c>
      <c r="AM18" s="87">
        <f t="shared" si="4"/>
        <v>156</v>
      </c>
      <c r="AN18" s="87">
        <f t="shared" si="4"/>
        <v>154</v>
      </c>
      <c r="AO18" s="87">
        <f t="shared" si="4"/>
        <v>138</v>
      </c>
      <c r="AP18" s="87">
        <f t="shared" si="4"/>
        <v>199</v>
      </c>
      <c r="AQ18" s="87">
        <f t="shared" si="4"/>
        <v>147</v>
      </c>
      <c r="AR18" s="87">
        <f t="shared" si="4"/>
        <v>148</v>
      </c>
      <c r="AS18" s="87">
        <f t="shared" si="4"/>
        <v>184</v>
      </c>
      <c r="AT18" s="87">
        <f t="shared" si="4"/>
        <v>172</v>
      </c>
      <c r="AU18" s="87">
        <f t="shared" si="4"/>
        <v>170</v>
      </c>
      <c r="AV18" s="87">
        <f t="shared" si="4"/>
        <v>207</v>
      </c>
      <c r="AW18" s="87">
        <f t="shared" si="4"/>
        <v>190</v>
      </c>
      <c r="AX18" s="87">
        <f t="shared" si="4"/>
        <v>199</v>
      </c>
      <c r="AY18" s="87">
        <f t="shared" si="4"/>
        <v>184</v>
      </c>
      <c r="AZ18" s="87">
        <f t="shared" si="4"/>
        <v>175</v>
      </c>
      <c r="BA18" s="87">
        <f t="shared" si="4"/>
        <v>188</v>
      </c>
      <c r="BB18" s="87">
        <f t="shared" si="4"/>
        <v>193</v>
      </c>
      <c r="BC18" s="87">
        <f t="shared" si="4"/>
        <v>140</v>
      </c>
      <c r="BE18" s="50">
        <f t="shared" si="2"/>
        <v>9216</v>
      </c>
      <c r="BF18" s="24"/>
    </row>
    <row r="19" spans="1:58" ht="14.1" customHeight="1" x14ac:dyDescent="0.2">
      <c r="A19" s="89"/>
      <c r="B19" s="91" t="s">
        <v>64</v>
      </c>
      <c r="C19" s="87">
        <f t="shared" si="4"/>
        <v>197</v>
      </c>
      <c r="D19" s="87">
        <f t="shared" si="4"/>
        <v>288</v>
      </c>
      <c r="E19" s="87">
        <f t="shared" si="4"/>
        <v>239</v>
      </c>
      <c r="F19" s="87">
        <f t="shared" si="4"/>
        <v>231</v>
      </c>
      <c r="G19" s="87">
        <f t="shared" si="4"/>
        <v>214</v>
      </c>
      <c r="H19" s="87">
        <f t="shared" si="4"/>
        <v>211</v>
      </c>
      <c r="I19" s="87">
        <f t="shared" si="4"/>
        <v>240</v>
      </c>
      <c r="J19" s="87">
        <f t="shared" si="4"/>
        <v>224</v>
      </c>
      <c r="K19" s="87">
        <f t="shared" si="4"/>
        <v>214</v>
      </c>
      <c r="L19" s="87">
        <f t="shared" si="4"/>
        <v>217</v>
      </c>
      <c r="M19" s="87">
        <f t="shared" si="4"/>
        <v>225</v>
      </c>
      <c r="N19" s="87">
        <f t="shared" si="4"/>
        <v>228</v>
      </c>
      <c r="O19" s="87">
        <f t="shared" si="4"/>
        <v>202</v>
      </c>
      <c r="P19" s="87">
        <f t="shared" si="4"/>
        <v>333</v>
      </c>
      <c r="Q19" s="87">
        <f t="shared" si="4"/>
        <v>330</v>
      </c>
      <c r="R19" s="87">
        <f t="shared" si="4"/>
        <v>295</v>
      </c>
      <c r="S19" s="87">
        <f t="shared" si="4"/>
        <v>309</v>
      </c>
      <c r="T19" s="87">
        <f t="shared" si="4"/>
        <v>270</v>
      </c>
      <c r="U19" s="87">
        <f t="shared" si="4"/>
        <v>241</v>
      </c>
      <c r="V19" s="87">
        <f t="shared" si="4"/>
        <v>231</v>
      </c>
      <c r="W19" s="87">
        <f t="shared" si="4"/>
        <v>215</v>
      </c>
      <c r="X19" s="87">
        <f t="shared" si="4"/>
        <v>197</v>
      </c>
      <c r="Y19" s="87">
        <f t="shared" si="4"/>
        <v>206</v>
      </c>
      <c r="Z19" s="87">
        <f t="shared" si="4"/>
        <v>205</v>
      </c>
      <c r="AA19" s="87">
        <f t="shared" si="4"/>
        <v>172</v>
      </c>
      <c r="AB19" s="87">
        <f t="shared" si="4"/>
        <v>171</v>
      </c>
      <c r="AC19" s="87">
        <f t="shared" si="4"/>
        <v>190</v>
      </c>
      <c r="AD19" s="87">
        <f t="shared" si="4"/>
        <v>194</v>
      </c>
      <c r="AE19" s="87">
        <f t="shared" si="4"/>
        <v>191</v>
      </c>
      <c r="AF19" s="87">
        <f t="shared" si="4"/>
        <v>161</v>
      </c>
      <c r="AG19" s="87">
        <f t="shared" si="4"/>
        <v>192</v>
      </c>
      <c r="AH19" s="87">
        <f t="shared" si="4"/>
        <v>208</v>
      </c>
      <c r="AI19" s="87">
        <f t="shared" si="4"/>
        <v>187</v>
      </c>
      <c r="AJ19" s="87">
        <f t="shared" si="4"/>
        <v>204</v>
      </c>
      <c r="AK19" s="87">
        <f t="shared" si="4"/>
        <v>212</v>
      </c>
      <c r="AL19" s="87">
        <f t="shared" si="4"/>
        <v>221</v>
      </c>
      <c r="AM19" s="87">
        <f t="shared" si="4"/>
        <v>206</v>
      </c>
      <c r="AN19" s="87">
        <f t="shared" si="4"/>
        <v>174</v>
      </c>
      <c r="AO19" s="87">
        <f t="shared" si="4"/>
        <v>169</v>
      </c>
      <c r="AP19" s="87">
        <f t="shared" si="4"/>
        <v>221</v>
      </c>
      <c r="AQ19" s="87">
        <f t="shared" si="4"/>
        <v>166</v>
      </c>
      <c r="AR19" s="87">
        <f t="shared" si="4"/>
        <v>193</v>
      </c>
      <c r="AS19" s="87">
        <f t="shared" si="4"/>
        <v>241</v>
      </c>
      <c r="AT19" s="87">
        <f t="shared" ref="AT19:BC19" si="5">AT28+AT36</f>
        <v>243</v>
      </c>
      <c r="AU19" s="87">
        <f t="shared" si="5"/>
        <v>229</v>
      </c>
      <c r="AV19" s="87">
        <f t="shared" si="5"/>
        <v>238</v>
      </c>
      <c r="AW19" s="87">
        <f t="shared" si="5"/>
        <v>250</v>
      </c>
      <c r="AX19" s="87">
        <f t="shared" si="5"/>
        <v>248</v>
      </c>
      <c r="AY19" s="87">
        <f t="shared" si="5"/>
        <v>263</v>
      </c>
      <c r="AZ19" s="87">
        <f t="shared" si="5"/>
        <v>238</v>
      </c>
      <c r="BA19" s="87">
        <f t="shared" si="5"/>
        <v>219</v>
      </c>
      <c r="BB19" s="87">
        <f t="shared" si="5"/>
        <v>226</v>
      </c>
      <c r="BC19" s="87">
        <f t="shared" si="5"/>
        <v>217</v>
      </c>
      <c r="BE19" s="50">
        <f t="shared" si="2"/>
        <v>11806</v>
      </c>
      <c r="BF19" s="24"/>
    </row>
    <row r="20" spans="1:58" ht="14.1" customHeight="1" x14ac:dyDescent="0.2">
      <c r="A20" s="89"/>
      <c r="B20" s="91" t="s">
        <v>65</v>
      </c>
      <c r="C20" s="87">
        <f t="shared" ref="C20:BC21" si="6">C29+C37</f>
        <v>372</v>
      </c>
      <c r="D20" s="87">
        <f t="shared" si="6"/>
        <v>428</v>
      </c>
      <c r="E20" s="87">
        <f t="shared" si="6"/>
        <v>385</v>
      </c>
      <c r="F20" s="87">
        <f t="shared" si="6"/>
        <v>343</v>
      </c>
      <c r="G20" s="87">
        <f t="shared" si="6"/>
        <v>368</v>
      </c>
      <c r="H20" s="87">
        <f t="shared" si="6"/>
        <v>378</v>
      </c>
      <c r="I20" s="87">
        <f t="shared" si="6"/>
        <v>328</v>
      </c>
      <c r="J20" s="87">
        <f t="shared" si="6"/>
        <v>354</v>
      </c>
      <c r="K20" s="87">
        <f t="shared" si="6"/>
        <v>333</v>
      </c>
      <c r="L20" s="87">
        <f t="shared" si="6"/>
        <v>360</v>
      </c>
      <c r="M20" s="87">
        <f t="shared" si="6"/>
        <v>331</v>
      </c>
      <c r="N20" s="87">
        <f t="shared" si="6"/>
        <v>363</v>
      </c>
      <c r="O20" s="87">
        <f t="shared" si="6"/>
        <v>317</v>
      </c>
      <c r="P20" s="87">
        <f t="shared" si="6"/>
        <v>542</v>
      </c>
      <c r="Q20" s="87">
        <f t="shared" si="6"/>
        <v>641</v>
      </c>
      <c r="R20" s="87">
        <f t="shared" si="6"/>
        <v>606</v>
      </c>
      <c r="S20" s="87">
        <f t="shared" si="6"/>
        <v>578</v>
      </c>
      <c r="T20" s="87">
        <f t="shared" si="6"/>
        <v>479</v>
      </c>
      <c r="U20" s="87">
        <f t="shared" si="6"/>
        <v>467</v>
      </c>
      <c r="V20" s="87">
        <f t="shared" si="6"/>
        <v>406</v>
      </c>
      <c r="W20" s="87">
        <f t="shared" si="6"/>
        <v>349</v>
      </c>
      <c r="X20" s="87">
        <f t="shared" si="6"/>
        <v>329</v>
      </c>
      <c r="Y20" s="87">
        <f t="shared" si="6"/>
        <v>322</v>
      </c>
      <c r="Z20" s="87">
        <f t="shared" si="6"/>
        <v>310</v>
      </c>
      <c r="AA20" s="87">
        <f t="shared" si="6"/>
        <v>334</v>
      </c>
      <c r="AB20" s="87">
        <f t="shared" si="6"/>
        <v>320</v>
      </c>
      <c r="AC20" s="87">
        <f t="shared" si="6"/>
        <v>279</v>
      </c>
      <c r="AD20" s="87">
        <f t="shared" si="6"/>
        <v>277</v>
      </c>
      <c r="AE20" s="87">
        <f t="shared" si="6"/>
        <v>295</v>
      </c>
      <c r="AF20" s="87">
        <f t="shared" si="6"/>
        <v>298</v>
      </c>
      <c r="AG20" s="87">
        <f t="shared" si="6"/>
        <v>309</v>
      </c>
      <c r="AH20" s="87">
        <f t="shared" si="6"/>
        <v>308</v>
      </c>
      <c r="AI20" s="87">
        <f t="shared" si="6"/>
        <v>243</v>
      </c>
      <c r="AJ20" s="87">
        <f t="shared" si="6"/>
        <v>318</v>
      </c>
      <c r="AK20" s="87">
        <f t="shared" si="6"/>
        <v>299</v>
      </c>
      <c r="AL20" s="87">
        <f t="shared" si="6"/>
        <v>295</v>
      </c>
      <c r="AM20" s="87">
        <f t="shared" si="6"/>
        <v>321</v>
      </c>
      <c r="AN20" s="87">
        <f t="shared" si="6"/>
        <v>269</v>
      </c>
      <c r="AO20" s="87">
        <f t="shared" si="6"/>
        <v>265</v>
      </c>
      <c r="AP20" s="87">
        <f t="shared" si="6"/>
        <v>343</v>
      </c>
      <c r="AQ20" s="87">
        <f t="shared" si="6"/>
        <v>338</v>
      </c>
      <c r="AR20" s="87">
        <f t="shared" si="6"/>
        <v>378</v>
      </c>
      <c r="AS20" s="87">
        <f t="shared" si="6"/>
        <v>336</v>
      </c>
      <c r="AT20" s="87">
        <f t="shared" si="6"/>
        <v>393</v>
      </c>
      <c r="AU20" s="87">
        <f t="shared" si="6"/>
        <v>372</v>
      </c>
      <c r="AV20" s="87">
        <f t="shared" si="6"/>
        <v>409</v>
      </c>
      <c r="AW20" s="87">
        <f t="shared" si="6"/>
        <v>351</v>
      </c>
      <c r="AX20" s="87">
        <f t="shared" si="6"/>
        <v>390</v>
      </c>
      <c r="AY20" s="87">
        <f t="shared" si="6"/>
        <v>368</v>
      </c>
      <c r="AZ20" s="87">
        <f t="shared" si="6"/>
        <v>377</v>
      </c>
      <c r="BA20" s="87">
        <f t="shared" si="6"/>
        <v>386</v>
      </c>
      <c r="BB20" s="87">
        <f t="shared" si="6"/>
        <v>362</v>
      </c>
      <c r="BC20" s="87">
        <f t="shared" si="6"/>
        <v>378</v>
      </c>
      <c r="BE20" s="50">
        <f t="shared" si="2"/>
        <v>19300</v>
      </c>
      <c r="BF20" s="24"/>
    </row>
    <row r="21" spans="1:58" ht="14.1" customHeight="1" x14ac:dyDescent="0.2">
      <c r="A21" s="89"/>
      <c r="B21" s="90" t="s">
        <v>66</v>
      </c>
      <c r="C21" s="87">
        <f t="shared" si="6"/>
        <v>411</v>
      </c>
      <c r="D21" s="87">
        <f t="shared" si="6"/>
        <v>574</v>
      </c>
      <c r="E21" s="87">
        <f t="shared" si="6"/>
        <v>466</v>
      </c>
      <c r="F21" s="87">
        <f t="shared" si="6"/>
        <v>427</v>
      </c>
      <c r="G21" s="87">
        <f t="shared" si="6"/>
        <v>395</v>
      </c>
      <c r="H21" s="87">
        <f t="shared" si="6"/>
        <v>416</v>
      </c>
      <c r="I21" s="87">
        <f t="shared" si="6"/>
        <v>384</v>
      </c>
      <c r="J21" s="87">
        <f t="shared" si="6"/>
        <v>384</v>
      </c>
      <c r="K21" s="87">
        <f t="shared" si="6"/>
        <v>407</v>
      </c>
      <c r="L21" s="87">
        <f t="shared" si="6"/>
        <v>407</v>
      </c>
      <c r="M21" s="87">
        <f t="shared" si="6"/>
        <v>401</v>
      </c>
      <c r="N21" s="87">
        <f t="shared" si="6"/>
        <v>371</v>
      </c>
      <c r="O21" s="87">
        <f t="shared" si="6"/>
        <v>382</v>
      </c>
      <c r="P21" s="87">
        <f t="shared" si="6"/>
        <v>577</v>
      </c>
      <c r="Q21" s="87">
        <f t="shared" si="6"/>
        <v>703</v>
      </c>
      <c r="R21" s="87">
        <f t="shared" si="6"/>
        <v>751</v>
      </c>
      <c r="S21" s="87">
        <f t="shared" si="6"/>
        <v>662</v>
      </c>
      <c r="T21" s="87">
        <f t="shared" si="6"/>
        <v>670</v>
      </c>
      <c r="U21" s="87">
        <f t="shared" si="6"/>
        <v>502</v>
      </c>
      <c r="V21" s="87">
        <f t="shared" si="6"/>
        <v>518</v>
      </c>
      <c r="W21" s="87">
        <f t="shared" si="6"/>
        <v>445</v>
      </c>
      <c r="X21" s="87">
        <f t="shared" si="6"/>
        <v>387</v>
      </c>
      <c r="Y21" s="87">
        <f t="shared" si="6"/>
        <v>346</v>
      </c>
      <c r="Z21" s="87">
        <f t="shared" si="6"/>
        <v>325</v>
      </c>
      <c r="AA21" s="87">
        <f t="shared" si="6"/>
        <v>356</v>
      </c>
      <c r="AB21" s="87">
        <f t="shared" si="6"/>
        <v>321</v>
      </c>
      <c r="AC21" s="87">
        <f t="shared" si="6"/>
        <v>298</v>
      </c>
      <c r="AD21" s="87">
        <f t="shared" si="6"/>
        <v>307</v>
      </c>
      <c r="AE21" s="87">
        <f t="shared" si="6"/>
        <v>337</v>
      </c>
      <c r="AF21" s="87">
        <f t="shared" si="6"/>
        <v>296</v>
      </c>
      <c r="AG21" s="87">
        <f t="shared" si="6"/>
        <v>318</v>
      </c>
      <c r="AH21" s="87">
        <f t="shared" si="6"/>
        <v>293</v>
      </c>
      <c r="AI21" s="87">
        <f t="shared" si="6"/>
        <v>279</v>
      </c>
      <c r="AJ21" s="87">
        <f t="shared" si="6"/>
        <v>321</v>
      </c>
      <c r="AK21" s="87">
        <f t="shared" si="6"/>
        <v>302</v>
      </c>
      <c r="AL21" s="87">
        <f t="shared" si="6"/>
        <v>311</v>
      </c>
      <c r="AM21" s="87">
        <f t="shared" si="6"/>
        <v>340</v>
      </c>
      <c r="AN21" s="87">
        <f t="shared" si="6"/>
        <v>308</v>
      </c>
      <c r="AO21" s="87">
        <f t="shared" si="6"/>
        <v>318</v>
      </c>
      <c r="AP21" s="87">
        <f t="shared" si="6"/>
        <v>381</v>
      </c>
      <c r="AQ21" s="87">
        <f t="shared" si="6"/>
        <v>377</v>
      </c>
      <c r="AR21" s="87">
        <f t="shared" si="6"/>
        <v>374</v>
      </c>
      <c r="AS21" s="87">
        <f t="shared" si="6"/>
        <v>370</v>
      </c>
      <c r="AT21" s="87">
        <f t="shared" si="6"/>
        <v>411</v>
      </c>
      <c r="AU21" s="87">
        <f t="shared" si="6"/>
        <v>419</v>
      </c>
      <c r="AV21" s="87">
        <f t="shared" si="6"/>
        <v>447</v>
      </c>
      <c r="AW21" s="87">
        <f t="shared" si="6"/>
        <v>530</v>
      </c>
      <c r="AX21" s="87">
        <f t="shared" si="6"/>
        <v>441</v>
      </c>
      <c r="AY21" s="87">
        <f t="shared" si="6"/>
        <v>437</v>
      </c>
      <c r="AZ21" s="87">
        <f t="shared" si="6"/>
        <v>453</v>
      </c>
      <c r="BA21" s="87">
        <f t="shared" si="6"/>
        <v>462</v>
      </c>
      <c r="BB21" s="87">
        <f t="shared" si="6"/>
        <v>377</v>
      </c>
      <c r="BC21" s="87">
        <f t="shared" si="6"/>
        <v>409</v>
      </c>
      <c r="BE21" s="50">
        <f t="shared" si="2"/>
        <v>21904</v>
      </c>
      <c r="BF21" s="24"/>
    </row>
    <row r="22" spans="1:58" ht="14.1" customHeight="1" x14ac:dyDescent="0.2">
      <c r="A22" s="89"/>
      <c r="B22" s="90"/>
      <c r="C22" s="87"/>
      <c r="D22" s="87"/>
      <c r="E22" s="87"/>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E22" s="50"/>
      <c r="BF22" s="24"/>
    </row>
    <row r="23" spans="1:58" s="165" customFormat="1" ht="14.1" customHeight="1" x14ac:dyDescent="0.2">
      <c r="A23" s="194"/>
      <c r="B23" s="195"/>
      <c r="C23" s="194" t="s">
        <v>175</v>
      </c>
      <c r="D23" s="194" t="s">
        <v>176</v>
      </c>
      <c r="E23" s="194" t="s">
        <v>177</v>
      </c>
      <c r="F23" s="194" t="s">
        <v>178</v>
      </c>
      <c r="G23" s="194" t="s">
        <v>179</v>
      </c>
      <c r="H23" s="194" t="s">
        <v>180</v>
      </c>
      <c r="I23" s="194" t="s">
        <v>181</v>
      </c>
      <c r="J23" s="194" t="s">
        <v>182</v>
      </c>
      <c r="K23" s="194" t="s">
        <v>183</v>
      </c>
      <c r="L23" s="194" t="s">
        <v>184</v>
      </c>
      <c r="M23" s="194" t="s">
        <v>185</v>
      </c>
      <c r="N23" s="194" t="s">
        <v>186</v>
      </c>
      <c r="O23" s="194" t="s">
        <v>187</v>
      </c>
      <c r="P23" s="194" t="s">
        <v>188</v>
      </c>
      <c r="Q23" s="194" t="s">
        <v>189</v>
      </c>
      <c r="R23" s="194" t="s">
        <v>190</v>
      </c>
      <c r="S23" s="194" t="s">
        <v>191</v>
      </c>
      <c r="T23" s="194" t="s">
        <v>192</v>
      </c>
      <c r="U23" s="194" t="s">
        <v>193</v>
      </c>
      <c r="V23" s="194" t="s">
        <v>194</v>
      </c>
      <c r="W23" s="194" t="s">
        <v>195</v>
      </c>
      <c r="X23" s="194" t="s">
        <v>196</v>
      </c>
      <c r="Y23" s="194" t="s">
        <v>197</v>
      </c>
      <c r="Z23" s="194" t="s">
        <v>198</v>
      </c>
      <c r="AA23" s="194" t="s">
        <v>199</v>
      </c>
      <c r="AB23" s="194" t="s">
        <v>200</v>
      </c>
      <c r="AC23" s="194" t="s">
        <v>201</v>
      </c>
      <c r="AD23" s="194" t="s">
        <v>202</v>
      </c>
      <c r="AE23" s="194" t="s">
        <v>203</v>
      </c>
      <c r="AF23" s="194" t="s">
        <v>204</v>
      </c>
      <c r="AG23" s="194" t="s">
        <v>205</v>
      </c>
      <c r="AH23" s="194" t="s">
        <v>206</v>
      </c>
      <c r="AI23" s="194" t="s">
        <v>207</v>
      </c>
      <c r="AJ23" s="194" t="s">
        <v>208</v>
      </c>
      <c r="AK23" s="194" t="s">
        <v>209</v>
      </c>
      <c r="AL23" s="194" t="s">
        <v>210</v>
      </c>
      <c r="AM23" s="194" t="s">
        <v>211</v>
      </c>
      <c r="AN23" s="194" t="s">
        <v>212</v>
      </c>
      <c r="AO23" s="194" t="s">
        <v>213</v>
      </c>
      <c r="AP23" s="194" t="s">
        <v>214</v>
      </c>
      <c r="AQ23" s="194" t="s">
        <v>215</v>
      </c>
      <c r="AR23" s="194" t="s">
        <v>216</v>
      </c>
      <c r="AS23" s="194" t="s">
        <v>217</v>
      </c>
      <c r="AT23" s="194" t="s">
        <v>218</v>
      </c>
      <c r="AU23" s="194" t="s">
        <v>219</v>
      </c>
      <c r="AV23" s="194" t="s">
        <v>220</v>
      </c>
      <c r="AW23" s="194" t="s">
        <v>221</v>
      </c>
      <c r="AX23" s="194" t="s">
        <v>222</v>
      </c>
      <c r="AY23" s="194" t="s">
        <v>223</v>
      </c>
      <c r="AZ23" s="194" t="s">
        <v>224</v>
      </c>
      <c r="BA23" s="194" t="s">
        <v>225</v>
      </c>
      <c r="BB23" s="194" t="s">
        <v>226</v>
      </c>
      <c r="BC23" s="194" t="s">
        <v>227</v>
      </c>
      <c r="BE23" s="196"/>
    </row>
    <row r="24" spans="1:58" ht="14.1" customHeight="1" x14ac:dyDescent="0.2">
      <c r="A24" s="311" t="s">
        <v>2</v>
      </c>
      <c r="B24" s="90" t="s">
        <v>1</v>
      </c>
      <c r="C24" s="185">
        <v>1</v>
      </c>
      <c r="D24" s="185">
        <v>0</v>
      </c>
      <c r="E24" s="185">
        <v>1</v>
      </c>
      <c r="F24" s="185">
        <v>1</v>
      </c>
      <c r="G24" s="185">
        <v>2</v>
      </c>
      <c r="H24" s="185">
        <v>1</v>
      </c>
      <c r="I24" s="185">
        <v>0</v>
      </c>
      <c r="J24" s="185">
        <v>1</v>
      </c>
      <c r="K24" s="185">
        <v>0</v>
      </c>
      <c r="L24" s="185">
        <v>3</v>
      </c>
      <c r="M24" s="185">
        <v>3</v>
      </c>
      <c r="N24" s="185">
        <v>3</v>
      </c>
      <c r="O24" s="185">
        <v>4</v>
      </c>
      <c r="P24" s="185">
        <v>2</v>
      </c>
      <c r="Q24" s="185">
        <v>1</v>
      </c>
      <c r="R24" s="185">
        <v>3</v>
      </c>
      <c r="S24" s="185">
        <v>1</v>
      </c>
      <c r="T24" s="185">
        <v>1</v>
      </c>
      <c r="U24" s="185">
        <v>1</v>
      </c>
      <c r="V24" s="185">
        <v>2</v>
      </c>
      <c r="W24" s="185">
        <v>2</v>
      </c>
      <c r="X24" s="185">
        <v>0</v>
      </c>
      <c r="Y24" s="185">
        <v>3</v>
      </c>
      <c r="Z24" s="185">
        <v>1</v>
      </c>
      <c r="AA24" s="185">
        <v>1</v>
      </c>
      <c r="AB24" s="185">
        <v>1</v>
      </c>
      <c r="AC24" s="185">
        <v>1</v>
      </c>
      <c r="AD24" s="185">
        <v>0</v>
      </c>
      <c r="AE24" s="185">
        <v>2</v>
      </c>
      <c r="AF24" s="185">
        <v>0</v>
      </c>
      <c r="AG24" s="185">
        <v>1</v>
      </c>
      <c r="AH24" s="185">
        <v>0</v>
      </c>
      <c r="AI24" s="185">
        <v>2</v>
      </c>
      <c r="AJ24" s="185">
        <v>0</v>
      </c>
      <c r="AK24" s="185">
        <v>3</v>
      </c>
      <c r="AL24" s="185">
        <v>0</v>
      </c>
      <c r="AM24" s="185">
        <v>1</v>
      </c>
      <c r="AN24" s="185">
        <v>5</v>
      </c>
      <c r="AO24" s="185">
        <v>2</v>
      </c>
      <c r="AP24" s="185">
        <v>0</v>
      </c>
      <c r="AQ24" s="185">
        <v>0</v>
      </c>
      <c r="AR24" s="185">
        <v>0</v>
      </c>
      <c r="AS24" s="185">
        <v>0</v>
      </c>
      <c r="AT24" s="185">
        <v>0</v>
      </c>
      <c r="AU24" s="185">
        <v>3</v>
      </c>
      <c r="AV24" s="185">
        <v>2</v>
      </c>
      <c r="AW24" s="185">
        <v>1</v>
      </c>
      <c r="AX24" s="185">
        <v>4</v>
      </c>
      <c r="AY24" s="185">
        <v>0</v>
      </c>
      <c r="AZ24" s="185">
        <v>0</v>
      </c>
      <c r="BA24" s="185">
        <v>2</v>
      </c>
      <c r="BB24" s="185">
        <v>0</v>
      </c>
      <c r="BC24" s="185">
        <v>0</v>
      </c>
      <c r="BE24" s="50">
        <f t="shared" si="2"/>
        <v>68</v>
      </c>
    </row>
    <row r="25" spans="1:58" ht="14.1" customHeight="1" x14ac:dyDescent="0.2">
      <c r="A25" s="311"/>
      <c r="B25" s="91" t="s">
        <v>61</v>
      </c>
      <c r="C25" s="49">
        <v>1</v>
      </c>
      <c r="D25" s="49">
        <v>1</v>
      </c>
      <c r="E25" s="49">
        <v>0</v>
      </c>
      <c r="F25" s="49">
        <v>0</v>
      </c>
      <c r="G25" s="49">
        <v>2</v>
      </c>
      <c r="H25" s="49">
        <v>2</v>
      </c>
      <c r="I25" s="49">
        <v>0</v>
      </c>
      <c r="J25" s="49">
        <v>1</v>
      </c>
      <c r="K25" s="49">
        <v>2</v>
      </c>
      <c r="L25" s="49">
        <v>0</v>
      </c>
      <c r="M25" s="49">
        <v>0</v>
      </c>
      <c r="N25" s="49">
        <v>0</v>
      </c>
      <c r="O25" s="49">
        <v>0</v>
      </c>
      <c r="P25" s="49">
        <v>1</v>
      </c>
      <c r="Q25" s="49">
        <v>1</v>
      </c>
      <c r="R25" s="49">
        <v>0</v>
      </c>
      <c r="S25" s="49">
        <v>0</v>
      </c>
      <c r="T25" s="49">
        <v>1</v>
      </c>
      <c r="U25" s="49">
        <v>0</v>
      </c>
      <c r="V25" s="49">
        <v>2</v>
      </c>
      <c r="W25" s="49">
        <v>0</v>
      </c>
      <c r="X25" s="49">
        <v>1</v>
      </c>
      <c r="Y25" s="49">
        <v>0</v>
      </c>
      <c r="Z25" s="49">
        <v>0</v>
      </c>
      <c r="AA25" s="49">
        <v>0</v>
      </c>
      <c r="AB25" s="49">
        <v>2</v>
      </c>
      <c r="AC25" s="49">
        <v>0</v>
      </c>
      <c r="AD25" s="49">
        <v>1</v>
      </c>
      <c r="AE25" s="49">
        <v>0</v>
      </c>
      <c r="AF25" s="49">
        <v>2</v>
      </c>
      <c r="AG25" s="49">
        <v>1</v>
      </c>
      <c r="AH25" s="49">
        <v>0</v>
      </c>
      <c r="AI25" s="49">
        <v>2</v>
      </c>
      <c r="AJ25" s="49">
        <v>2</v>
      </c>
      <c r="AK25" s="49">
        <v>0</v>
      </c>
      <c r="AL25" s="49">
        <v>1</v>
      </c>
      <c r="AM25" s="49">
        <v>0</v>
      </c>
      <c r="AN25" s="49">
        <v>0</v>
      </c>
      <c r="AO25" s="49">
        <v>0</v>
      </c>
      <c r="AP25" s="49">
        <v>1</v>
      </c>
      <c r="AQ25" s="49">
        <v>0</v>
      </c>
      <c r="AR25" s="49">
        <v>0</v>
      </c>
      <c r="AS25" s="49">
        <v>0</v>
      </c>
      <c r="AT25" s="49">
        <v>2</v>
      </c>
      <c r="AU25" s="49">
        <v>1</v>
      </c>
      <c r="AV25" s="49">
        <v>1</v>
      </c>
      <c r="AW25" s="49">
        <v>0</v>
      </c>
      <c r="AX25" s="49">
        <v>1</v>
      </c>
      <c r="AY25" s="49">
        <v>0</v>
      </c>
      <c r="AZ25" s="49">
        <v>0</v>
      </c>
      <c r="BA25" s="49">
        <v>1</v>
      </c>
      <c r="BB25" s="49">
        <v>0</v>
      </c>
      <c r="BC25" s="49">
        <v>1</v>
      </c>
      <c r="BE25" s="50">
        <f t="shared" si="2"/>
        <v>34</v>
      </c>
    </row>
    <row r="26" spans="1:58" ht="14.1" customHeight="1" x14ac:dyDescent="0.2">
      <c r="A26" s="311"/>
      <c r="B26" s="91" t="s">
        <v>62</v>
      </c>
      <c r="C26" s="49">
        <v>11</v>
      </c>
      <c r="D26" s="49">
        <v>17</v>
      </c>
      <c r="E26" s="49">
        <v>9</v>
      </c>
      <c r="F26" s="49">
        <v>14</v>
      </c>
      <c r="G26" s="49">
        <v>12</v>
      </c>
      <c r="H26" s="49">
        <v>15</v>
      </c>
      <c r="I26" s="49">
        <v>8</v>
      </c>
      <c r="J26" s="49">
        <v>17</v>
      </c>
      <c r="K26" s="49">
        <v>16</v>
      </c>
      <c r="L26" s="49">
        <v>21</v>
      </c>
      <c r="M26" s="49">
        <v>25</v>
      </c>
      <c r="N26" s="49">
        <v>11</v>
      </c>
      <c r="O26" s="49">
        <v>10</v>
      </c>
      <c r="P26" s="49">
        <v>18</v>
      </c>
      <c r="Q26" s="49">
        <v>22</v>
      </c>
      <c r="R26" s="49">
        <v>15</v>
      </c>
      <c r="S26" s="49">
        <v>19</v>
      </c>
      <c r="T26" s="49">
        <v>16</v>
      </c>
      <c r="U26" s="49">
        <v>17</v>
      </c>
      <c r="V26" s="49">
        <v>16</v>
      </c>
      <c r="W26" s="49">
        <v>17</v>
      </c>
      <c r="X26" s="49">
        <v>18</v>
      </c>
      <c r="Y26" s="49">
        <v>12</v>
      </c>
      <c r="Z26" s="49">
        <v>16</v>
      </c>
      <c r="AA26" s="49">
        <v>15</v>
      </c>
      <c r="AB26" s="49">
        <v>12</v>
      </c>
      <c r="AC26" s="49">
        <v>21</v>
      </c>
      <c r="AD26" s="49">
        <v>14</v>
      </c>
      <c r="AE26" s="49">
        <v>13</v>
      </c>
      <c r="AF26" s="49">
        <v>14</v>
      </c>
      <c r="AG26" s="49">
        <v>15</v>
      </c>
      <c r="AH26" s="49">
        <v>17</v>
      </c>
      <c r="AI26" s="49">
        <v>19</v>
      </c>
      <c r="AJ26" s="49">
        <v>9</v>
      </c>
      <c r="AK26" s="49">
        <v>11</v>
      </c>
      <c r="AL26" s="49">
        <v>17</v>
      </c>
      <c r="AM26" s="49">
        <v>14</v>
      </c>
      <c r="AN26" s="49">
        <v>8</v>
      </c>
      <c r="AO26" s="49">
        <v>10</v>
      </c>
      <c r="AP26" s="49">
        <v>19</v>
      </c>
      <c r="AQ26" s="49">
        <v>12</v>
      </c>
      <c r="AR26" s="49">
        <v>9</v>
      </c>
      <c r="AS26" s="49">
        <v>21</v>
      </c>
      <c r="AT26" s="49">
        <v>13</v>
      </c>
      <c r="AU26" s="49">
        <v>19</v>
      </c>
      <c r="AV26" s="49">
        <v>12</v>
      </c>
      <c r="AW26" s="49">
        <v>11</v>
      </c>
      <c r="AX26" s="49">
        <v>13</v>
      </c>
      <c r="AY26" s="49">
        <v>15</v>
      </c>
      <c r="AZ26" s="49">
        <v>11</v>
      </c>
      <c r="BA26" s="49">
        <v>12</v>
      </c>
      <c r="BB26" s="49">
        <v>17</v>
      </c>
      <c r="BC26" s="49">
        <v>10</v>
      </c>
      <c r="BE26" s="50">
        <f t="shared" si="2"/>
        <v>775</v>
      </c>
    </row>
    <row r="27" spans="1:58" ht="14.1" customHeight="1" x14ac:dyDescent="0.2">
      <c r="A27" s="311"/>
      <c r="B27" s="91" t="s">
        <v>63</v>
      </c>
      <c r="C27" s="49">
        <v>61</v>
      </c>
      <c r="D27" s="49">
        <v>95</v>
      </c>
      <c r="E27" s="49">
        <v>80</v>
      </c>
      <c r="F27" s="49">
        <v>80</v>
      </c>
      <c r="G27" s="49">
        <v>63</v>
      </c>
      <c r="H27" s="49">
        <v>64</v>
      </c>
      <c r="I27" s="49">
        <v>64</v>
      </c>
      <c r="J27" s="49">
        <v>65</v>
      </c>
      <c r="K27" s="49">
        <v>73</v>
      </c>
      <c r="L27" s="49">
        <v>71</v>
      </c>
      <c r="M27" s="49">
        <v>75</v>
      </c>
      <c r="N27" s="49">
        <v>81</v>
      </c>
      <c r="O27" s="49">
        <v>56</v>
      </c>
      <c r="P27" s="49">
        <v>101</v>
      </c>
      <c r="Q27" s="49">
        <v>78</v>
      </c>
      <c r="R27" s="49">
        <v>75</v>
      </c>
      <c r="S27" s="49">
        <v>84</v>
      </c>
      <c r="T27" s="49">
        <v>61</v>
      </c>
      <c r="U27" s="49">
        <v>80</v>
      </c>
      <c r="V27" s="49">
        <v>71</v>
      </c>
      <c r="W27" s="49">
        <v>68</v>
      </c>
      <c r="X27" s="49">
        <v>61</v>
      </c>
      <c r="Y27" s="49">
        <v>47</v>
      </c>
      <c r="Z27" s="49">
        <v>49</v>
      </c>
      <c r="AA27" s="49">
        <v>53</v>
      </c>
      <c r="AB27" s="49">
        <v>55</v>
      </c>
      <c r="AC27" s="49">
        <v>59</v>
      </c>
      <c r="AD27" s="49">
        <v>56</v>
      </c>
      <c r="AE27" s="49">
        <v>62</v>
      </c>
      <c r="AF27" s="49">
        <v>68</v>
      </c>
      <c r="AG27" s="49">
        <v>66</v>
      </c>
      <c r="AH27" s="49">
        <v>62</v>
      </c>
      <c r="AI27" s="49">
        <v>58</v>
      </c>
      <c r="AJ27" s="49">
        <v>65</v>
      </c>
      <c r="AK27" s="49">
        <v>63</v>
      </c>
      <c r="AL27" s="49">
        <v>68</v>
      </c>
      <c r="AM27" s="49">
        <v>60</v>
      </c>
      <c r="AN27" s="49">
        <v>73</v>
      </c>
      <c r="AO27" s="49">
        <v>60</v>
      </c>
      <c r="AP27" s="49">
        <v>75</v>
      </c>
      <c r="AQ27" s="49">
        <v>51</v>
      </c>
      <c r="AR27" s="49">
        <v>63</v>
      </c>
      <c r="AS27" s="49">
        <v>67</v>
      </c>
      <c r="AT27" s="49">
        <v>64</v>
      </c>
      <c r="AU27" s="49">
        <v>63</v>
      </c>
      <c r="AV27" s="49">
        <v>84</v>
      </c>
      <c r="AW27" s="49">
        <v>74</v>
      </c>
      <c r="AX27" s="49">
        <v>77</v>
      </c>
      <c r="AY27" s="49">
        <v>69</v>
      </c>
      <c r="AZ27" s="49">
        <v>75</v>
      </c>
      <c r="BA27" s="49">
        <v>75</v>
      </c>
      <c r="BB27" s="49">
        <v>84</v>
      </c>
      <c r="BC27" s="49">
        <v>59</v>
      </c>
      <c r="BE27" s="50">
        <f t="shared" si="2"/>
        <v>3611</v>
      </c>
    </row>
    <row r="28" spans="1:58" ht="14.1" customHeight="1" x14ac:dyDescent="0.2">
      <c r="A28" s="311"/>
      <c r="B28" s="91" t="s">
        <v>64</v>
      </c>
      <c r="C28" s="49">
        <v>81</v>
      </c>
      <c r="D28" s="49">
        <v>127</v>
      </c>
      <c r="E28" s="49">
        <v>107</v>
      </c>
      <c r="F28" s="49">
        <v>104</v>
      </c>
      <c r="G28" s="49">
        <v>96</v>
      </c>
      <c r="H28" s="49">
        <v>92</v>
      </c>
      <c r="I28" s="49">
        <v>96</v>
      </c>
      <c r="J28" s="49">
        <v>101</v>
      </c>
      <c r="K28" s="49">
        <v>95</v>
      </c>
      <c r="L28" s="49">
        <v>86</v>
      </c>
      <c r="M28" s="49">
        <v>87</v>
      </c>
      <c r="N28" s="49">
        <v>91</v>
      </c>
      <c r="O28" s="49">
        <v>89</v>
      </c>
      <c r="P28" s="49">
        <v>127</v>
      </c>
      <c r="Q28" s="49">
        <v>122</v>
      </c>
      <c r="R28" s="49">
        <v>115</v>
      </c>
      <c r="S28" s="49">
        <v>134</v>
      </c>
      <c r="T28" s="49">
        <v>126</v>
      </c>
      <c r="U28" s="49">
        <v>97</v>
      </c>
      <c r="V28" s="49">
        <v>98</v>
      </c>
      <c r="W28" s="49">
        <v>82</v>
      </c>
      <c r="X28" s="49">
        <v>81</v>
      </c>
      <c r="Y28" s="49">
        <v>90</v>
      </c>
      <c r="Z28" s="49">
        <v>92</v>
      </c>
      <c r="AA28" s="49">
        <v>83</v>
      </c>
      <c r="AB28" s="49">
        <v>74</v>
      </c>
      <c r="AC28" s="49">
        <v>72</v>
      </c>
      <c r="AD28" s="49">
        <v>90</v>
      </c>
      <c r="AE28" s="49">
        <v>90</v>
      </c>
      <c r="AF28" s="49">
        <v>59</v>
      </c>
      <c r="AG28" s="49">
        <v>83</v>
      </c>
      <c r="AH28" s="49">
        <v>80</v>
      </c>
      <c r="AI28" s="49">
        <v>81</v>
      </c>
      <c r="AJ28" s="49">
        <v>93</v>
      </c>
      <c r="AK28" s="49">
        <v>86</v>
      </c>
      <c r="AL28" s="49">
        <v>91</v>
      </c>
      <c r="AM28" s="49">
        <v>91</v>
      </c>
      <c r="AN28" s="49">
        <v>82</v>
      </c>
      <c r="AO28" s="49">
        <v>58</v>
      </c>
      <c r="AP28" s="49">
        <v>99</v>
      </c>
      <c r="AQ28" s="49">
        <v>85</v>
      </c>
      <c r="AR28" s="49">
        <v>89</v>
      </c>
      <c r="AS28" s="49">
        <v>97</v>
      </c>
      <c r="AT28" s="49">
        <v>92</v>
      </c>
      <c r="AU28" s="49">
        <v>104</v>
      </c>
      <c r="AV28" s="49">
        <v>106</v>
      </c>
      <c r="AW28" s="49">
        <v>117</v>
      </c>
      <c r="AX28" s="49">
        <v>104</v>
      </c>
      <c r="AY28" s="49">
        <v>113</v>
      </c>
      <c r="AZ28" s="49">
        <v>106</v>
      </c>
      <c r="BA28" s="49">
        <v>98</v>
      </c>
      <c r="BB28" s="49">
        <v>88</v>
      </c>
      <c r="BC28" s="49">
        <v>88</v>
      </c>
      <c r="BE28" s="50">
        <f t="shared" si="2"/>
        <v>5015</v>
      </c>
    </row>
    <row r="29" spans="1:58" ht="14.1" customHeight="1" x14ac:dyDescent="0.2">
      <c r="A29" s="311"/>
      <c r="B29" s="91" t="s">
        <v>65</v>
      </c>
      <c r="C29" s="49">
        <v>195</v>
      </c>
      <c r="D29" s="49">
        <v>220</v>
      </c>
      <c r="E29" s="49">
        <v>186</v>
      </c>
      <c r="F29" s="49">
        <v>155</v>
      </c>
      <c r="G29" s="49">
        <v>173</v>
      </c>
      <c r="H29" s="49">
        <v>191</v>
      </c>
      <c r="I29" s="49">
        <v>143</v>
      </c>
      <c r="J29" s="49">
        <v>173</v>
      </c>
      <c r="K29" s="49">
        <v>152</v>
      </c>
      <c r="L29" s="49">
        <v>178</v>
      </c>
      <c r="M29" s="49">
        <v>163</v>
      </c>
      <c r="N29" s="49">
        <v>171</v>
      </c>
      <c r="O29" s="49">
        <v>171</v>
      </c>
      <c r="P29" s="49">
        <v>251</v>
      </c>
      <c r="Q29" s="49">
        <v>300</v>
      </c>
      <c r="R29" s="49">
        <v>283</v>
      </c>
      <c r="S29" s="49">
        <v>285</v>
      </c>
      <c r="T29" s="49">
        <v>230</v>
      </c>
      <c r="U29" s="49">
        <v>245</v>
      </c>
      <c r="V29" s="49">
        <v>184</v>
      </c>
      <c r="W29" s="49">
        <v>174</v>
      </c>
      <c r="X29" s="49">
        <v>158</v>
      </c>
      <c r="Y29" s="49">
        <v>164</v>
      </c>
      <c r="Z29" s="49">
        <v>151</v>
      </c>
      <c r="AA29" s="49">
        <v>161</v>
      </c>
      <c r="AB29" s="49">
        <v>161</v>
      </c>
      <c r="AC29" s="49">
        <v>122</v>
      </c>
      <c r="AD29" s="49">
        <v>141</v>
      </c>
      <c r="AE29" s="49">
        <v>143</v>
      </c>
      <c r="AF29" s="49">
        <v>157</v>
      </c>
      <c r="AG29" s="49">
        <v>167</v>
      </c>
      <c r="AH29" s="49">
        <v>151</v>
      </c>
      <c r="AI29" s="49">
        <v>115</v>
      </c>
      <c r="AJ29" s="49">
        <v>149</v>
      </c>
      <c r="AK29" s="49">
        <v>139</v>
      </c>
      <c r="AL29" s="49">
        <v>137</v>
      </c>
      <c r="AM29" s="49">
        <v>142</v>
      </c>
      <c r="AN29" s="49">
        <v>139</v>
      </c>
      <c r="AO29" s="49">
        <v>130</v>
      </c>
      <c r="AP29" s="49">
        <v>168</v>
      </c>
      <c r="AQ29" s="49">
        <v>188</v>
      </c>
      <c r="AR29" s="49">
        <v>178</v>
      </c>
      <c r="AS29" s="49">
        <v>174</v>
      </c>
      <c r="AT29" s="49">
        <v>190</v>
      </c>
      <c r="AU29" s="49">
        <v>172</v>
      </c>
      <c r="AV29" s="49">
        <v>181</v>
      </c>
      <c r="AW29" s="49">
        <v>141</v>
      </c>
      <c r="AX29" s="49">
        <v>186</v>
      </c>
      <c r="AY29" s="49">
        <v>188</v>
      </c>
      <c r="AZ29" s="49">
        <v>179</v>
      </c>
      <c r="BA29" s="49">
        <v>182</v>
      </c>
      <c r="BB29" s="49">
        <v>165</v>
      </c>
      <c r="BC29" s="49">
        <v>191</v>
      </c>
      <c r="BE29" s="50">
        <f t="shared" si="2"/>
        <v>9333</v>
      </c>
    </row>
    <row r="30" spans="1:58" ht="14.1" customHeight="1" x14ac:dyDescent="0.2">
      <c r="A30" s="311"/>
      <c r="B30" s="90" t="s">
        <v>66</v>
      </c>
      <c r="C30" s="49">
        <v>266</v>
      </c>
      <c r="D30" s="49">
        <v>357</v>
      </c>
      <c r="E30" s="49">
        <v>288</v>
      </c>
      <c r="F30" s="49">
        <v>273</v>
      </c>
      <c r="G30" s="49">
        <v>232</v>
      </c>
      <c r="H30" s="49">
        <v>251</v>
      </c>
      <c r="I30" s="49">
        <v>233</v>
      </c>
      <c r="J30" s="49">
        <v>239</v>
      </c>
      <c r="K30" s="49">
        <v>253</v>
      </c>
      <c r="L30" s="49">
        <v>264</v>
      </c>
      <c r="M30" s="49">
        <v>235</v>
      </c>
      <c r="N30" s="49">
        <v>223</v>
      </c>
      <c r="O30" s="49">
        <v>248</v>
      </c>
      <c r="P30" s="49">
        <v>337</v>
      </c>
      <c r="Q30" s="49">
        <v>403</v>
      </c>
      <c r="R30" s="49">
        <v>447</v>
      </c>
      <c r="S30" s="49">
        <v>438</v>
      </c>
      <c r="T30" s="49">
        <v>419</v>
      </c>
      <c r="U30" s="49">
        <v>305</v>
      </c>
      <c r="V30" s="49">
        <v>323</v>
      </c>
      <c r="W30" s="49">
        <v>293</v>
      </c>
      <c r="X30" s="49">
        <v>258</v>
      </c>
      <c r="Y30" s="49">
        <v>200</v>
      </c>
      <c r="Z30" s="49">
        <v>217</v>
      </c>
      <c r="AA30" s="49">
        <v>219</v>
      </c>
      <c r="AB30" s="49">
        <v>213</v>
      </c>
      <c r="AC30" s="49">
        <v>191</v>
      </c>
      <c r="AD30" s="49">
        <v>192</v>
      </c>
      <c r="AE30" s="49">
        <v>209</v>
      </c>
      <c r="AF30" s="49">
        <v>183</v>
      </c>
      <c r="AG30" s="49">
        <v>201</v>
      </c>
      <c r="AH30" s="49">
        <v>196</v>
      </c>
      <c r="AI30" s="49">
        <v>172</v>
      </c>
      <c r="AJ30" s="49">
        <v>190</v>
      </c>
      <c r="AK30" s="49">
        <v>188</v>
      </c>
      <c r="AL30" s="49">
        <v>172</v>
      </c>
      <c r="AM30" s="49">
        <v>210</v>
      </c>
      <c r="AN30" s="49">
        <v>186</v>
      </c>
      <c r="AO30" s="49">
        <v>202</v>
      </c>
      <c r="AP30" s="49">
        <v>262</v>
      </c>
      <c r="AQ30" s="49">
        <v>225</v>
      </c>
      <c r="AR30" s="49">
        <v>240</v>
      </c>
      <c r="AS30" s="49">
        <v>215</v>
      </c>
      <c r="AT30" s="49">
        <v>240</v>
      </c>
      <c r="AU30" s="49">
        <v>266</v>
      </c>
      <c r="AV30" s="49">
        <v>257</v>
      </c>
      <c r="AW30" s="49">
        <v>324</v>
      </c>
      <c r="AX30" s="49">
        <v>266</v>
      </c>
      <c r="AY30" s="49">
        <v>254</v>
      </c>
      <c r="AZ30" s="49">
        <v>280</v>
      </c>
      <c r="BA30" s="49">
        <v>298</v>
      </c>
      <c r="BB30" s="49">
        <v>230</v>
      </c>
      <c r="BC30" s="49">
        <v>233</v>
      </c>
      <c r="BE30" s="50">
        <f t="shared" si="2"/>
        <v>13516</v>
      </c>
    </row>
    <row r="31" spans="1:58" s="200" customFormat="1" ht="14.1" customHeight="1" x14ac:dyDescent="0.2">
      <c r="A31" s="197"/>
      <c r="B31" s="198"/>
      <c r="C31" s="199" t="s">
        <v>175</v>
      </c>
      <c r="D31" s="199" t="s">
        <v>176</v>
      </c>
      <c r="E31" s="199" t="s">
        <v>177</v>
      </c>
      <c r="F31" s="199" t="s">
        <v>178</v>
      </c>
      <c r="G31" s="199" t="s">
        <v>179</v>
      </c>
      <c r="H31" s="199" t="s">
        <v>180</v>
      </c>
      <c r="I31" s="199" t="s">
        <v>181</v>
      </c>
      <c r="J31" s="199" t="s">
        <v>182</v>
      </c>
      <c r="K31" s="199" t="s">
        <v>183</v>
      </c>
      <c r="L31" s="199" t="s">
        <v>184</v>
      </c>
      <c r="M31" s="199" t="s">
        <v>185</v>
      </c>
      <c r="N31" s="199" t="s">
        <v>186</v>
      </c>
      <c r="O31" s="199" t="s">
        <v>187</v>
      </c>
      <c r="P31" s="199" t="s">
        <v>188</v>
      </c>
      <c r="Q31" s="199" t="s">
        <v>189</v>
      </c>
      <c r="R31" s="199" t="s">
        <v>190</v>
      </c>
      <c r="S31" s="199" t="s">
        <v>191</v>
      </c>
      <c r="T31" s="199" t="s">
        <v>192</v>
      </c>
      <c r="U31" s="199" t="s">
        <v>193</v>
      </c>
      <c r="V31" s="199" t="s">
        <v>194</v>
      </c>
      <c r="W31" s="199" t="s">
        <v>195</v>
      </c>
      <c r="X31" s="199" t="s">
        <v>196</v>
      </c>
      <c r="Y31" s="199" t="s">
        <v>197</v>
      </c>
      <c r="Z31" s="199" t="s">
        <v>198</v>
      </c>
      <c r="AA31" s="199" t="s">
        <v>199</v>
      </c>
      <c r="AB31" s="199" t="s">
        <v>200</v>
      </c>
      <c r="AC31" s="199" t="s">
        <v>201</v>
      </c>
      <c r="AD31" s="199" t="s">
        <v>202</v>
      </c>
      <c r="AE31" s="199" t="s">
        <v>203</v>
      </c>
      <c r="AF31" s="199" t="s">
        <v>204</v>
      </c>
      <c r="AG31" s="199" t="s">
        <v>205</v>
      </c>
      <c r="AH31" s="199" t="s">
        <v>206</v>
      </c>
      <c r="AI31" s="199" t="s">
        <v>207</v>
      </c>
      <c r="AJ31" s="199" t="s">
        <v>208</v>
      </c>
      <c r="AK31" s="199" t="s">
        <v>209</v>
      </c>
      <c r="AL31" s="199" t="s">
        <v>210</v>
      </c>
      <c r="AM31" s="199" t="s">
        <v>211</v>
      </c>
      <c r="AN31" s="199" t="s">
        <v>212</v>
      </c>
      <c r="AO31" s="199" t="s">
        <v>213</v>
      </c>
      <c r="AP31" s="199" t="s">
        <v>214</v>
      </c>
      <c r="AQ31" s="199" t="s">
        <v>215</v>
      </c>
      <c r="AR31" s="199" t="s">
        <v>216</v>
      </c>
      <c r="AS31" s="199" t="s">
        <v>217</v>
      </c>
      <c r="AT31" s="199" t="s">
        <v>218</v>
      </c>
      <c r="AU31" s="199" t="s">
        <v>219</v>
      </c>
      <c r="AV31" s="199" t="s">
        <v>220</v>
      </c>
      <c r="AW31" s="199" t="s">
        <v>221</v>
      </c>
      <c r="AX31" s="199" t="s">
        <v>222</v>
      </c>
      <c r="AY31" s="199" t="s">
        <v>223</v>
      </c>
      <c r="AZ31" s="199" t="s">
        <v>224</v>
      </c>
      <c r="BA31" s="199" t="s">
        <v>225</v>
      </c>
      <c r="BB31" s="199" t="s">
        <v>226</v>
      </c>
      <c r="BC31" s="199" t="s">
        <v>227</v>
      </c>
      <c r="BE31" s="190"/>
    </row>
    <row r="32" spans="1:58" ht="30" customHeight="1" x14ac:dyDescent="0.2">
      <c r="A32" s="309" t="s">
        <v>3</v>
      </c>
      <c r="B32" s="90" t="s">
        <v>1</v>
      </c>
      <c r="C32" s="49">
        <v>2</v>
      </c>
      <c r="D32" s="49">
        <v>0</v>
      </c>
      <c r="E32" s="49">
        <v>2</v>
      </c>
      <c r="F32" s="49">
        <v>0</v>
      </c>
      <c r="G32" s="49">
        <v>1</v>
      </c>
      <c r="H32" s="49">
        <v>5</v>
      </c>
      <c r="I32" s="49">
        <v>4</v>
      </c>
      <c r="J32" s="49">
        <v>1</v>
      </c>
      <c r="K32" s="49">
        <v>2</v>
      </c>
      <c r="L32" s="49">
        <v>0</v>
      </c>
      <c r="M32" s="49">
        <v>2</v>
      </c>
      <c r="N32" s="49">
        <v>1</v>
      </c>
      <c r="O32" s="49">
        <v>1</v>
      </c>
      <c r="P32" s="49">
        <v>1</v>
      </c>
      <c r="Q32" s="49">
        <v>5</v>
      </c>
      <c r="R32" s="49">
        <v>0</v>
      </c>
      <c r="S32" s="49">
        <v>1</v>
      </c>
      <c r="T32" s="49">
        <v>0</v>
      </c>
      <c r="U32" s="49">
        <v>1</v>
      </c>
      <c r="V32" s="49">
        <v>2</v>
      </c>
      <c r="W32" s="49">
        <v>2</v>
      </c>
      <c r="X32" s="49">
        <v>2</v>
      </c>
      <c r="Y32" s="49">
        <v>1</v>
      </c>
      <c r="Z32" s="49">
        <v>1</v>
      </c>
      <c r="AA32" s="49">
        <v>1</v>
      </c>
      <c r="AB32" s="49">
        <v>2</v>
      </c>
      <c r="AC32" s="49">
        <v>1</v>
      </c>
      <c r="AD32" s="49">
        <v>0</v>
      </c>
      <c r="AE32" s="49">
        <v>4</v>
      </c>
      <c r="AF32" s="49">
        <v>1</v>
      </c>
      <c r="AG32" s="49">
        <v>0</v>
      </c>
      <c r="AH32" s="49">
        <v>0</v>
      </c>
      <c r="AI32" s="49">
        <v>0</v>
      </c>
      <c r="AJ32" s="49">
        <v>1</v>
      </c>
      <c r="AK32" s="49">
        <v>2</v>
      </c>
      <c r="AL32" s="49">
        <v>1</v>
      </c>
      <c r="AM32" s="49">
        <v>1</v>
      </c>
      <c r="AN32" s="49">
        <v>1</v>
      </c>
      <c r="AO32" s="49">
        <v>4</v>
      </c>
      <c r="AP32" s="49">
        <v>4</v>
      </c>
      <c r="AQ32" s="49">
        <v>0</v>
      </c>
      <c r="AR32" s="49">
        <v>1</v>
      </c>
      <c r="AS32" s="49">
        <v>4</v>
      </c>
      <c r="AT32" s="49">
        <v>1</v>
      </c>
      <c r="AU32" s="49">
        <v>1</v>
      </c>
      <c r="AV32" s="49">
        <v>2</v>
      </c>
      <c r="AW32" s="49">
        <v>1</v>
      </c>
      <c r="AX32" s="49">
        <v>2</v>
      </c>
      <c r="AY32" s="49">
        <v>3</v>
      </c>
      <c r="AZ32" s="49">
        <v>0</v>
      </c>
      <c r="BA32" s="49">
        <v>0</v>
      </c>
      <c r="BB32" s="49">
        <v>1</v>
      </c>
      <c r="BC32" s="49">
        <v>3</v>
      </c>
      <c r="BE32" s="50">
        <f t="shared" si="2"/>
        <v>79</v>
      </c>
    </row>
    <row r="33" spans="1:92" ht="14.1" customHeight="1" x14ac:dyDescent="0.2">
      <c r="A33" s="309"/>
      <c r="B33" s="91" t="s">
        <v>61</v>
      </c>
      <c r="C33" s="49">
        <v>0</v>
      </c>
      <c r="D33" s="49">
        <v>2</v>
      </c>
      <c r="E33" s="49">
        <v>0</v>
      </c>
      <c r="F33" s="49">
        <v>3</v>
      </c>
      <c r="G33" s="49">
        <v>1</v>
      </c>
      <c r="H33" s="49">
        <v>2</v>
      </c>
      <c r="I33" s="49">
        <v>1</v>
      </c>
      <c r="J33" s="49">
        <v>1</v>
      </c>
      <c r="K33" s="49">
        <v>1</v>
      </c>
      <c r="L33" s="49">
        <v>0</v>
      </c>
      <c r="M33" s="49">
        <v>2</v>
      </c>
      <c r="N33" s="49">
        <v>0</v>
      </c>
      <c r="O33" s="49">
        <v>1</v>
      </c>
      <c r="P33" s="49">
        <v>1</v>
      </c>
      <c r="Q33" s="49">
        <v>1</v>
      </c>
      <c r="R33" s="49">
        <v>0</v>
      </c>
      <c r="S33" s="49">
        <v>1</v>
      </c>
      <c r="T33" s="49">
        <v>0</v>
      </c>
      <c r="U33" s="49">
        <v>2</v>
      </c>
      <c r="V33" s="49">
        <v>0</v>
      </c>
      <c r="W33" s="49">
        <v>3</v>
      </c>
      <c r="X33" s="49">
        <v>1</v>
      </c>
      <c r="Y33" s="49">
        <v>0</v>
      </c>
      <c r="Z33" s="49">
        <v>1</v>
      </c>
      <c r="AA33" s="49">
        <v>0</v>
      </c>
      <c r="AB33" s="49">
        <v>4</v>
      </c>
      <c r="AC33" s="49">
        <v>0</v>
      </c>
      <c r="AD33" s="49">
        <v>2</v>
      </c>
      <c r="AE33" s="49">
        <v>1</v>
      </c>
      <c r="AF33" s="49">
        <v>0</v>
      </c>
      <c r="AG33" s="49">
        <v>2</v>
      </c>
      <c r="AH33" s="49">
        <v>0</v>
      </c>
      <c r="AI33" s="49">
        <v>0</v>
      </c>
      <c r="AJ33" s="49">
        <v>0</v>
      </c>
      <c r="AK33" s="49">
        <v>0</v>
      </c>
      <c r="AL33" s="49">
        <v>1</v>
      </c>
      <c r="AM33" s="49">
        <v>0</v>
      </c>
      <c r="AN33" s="49">
        <v>1</v>
      </c>
      <c r="AO33" s="49">
        <v>0</v>
      </c>
      <c r="AP33" s="49">
        <v>1</v>
      </c>
      <c r="AQ33" s="49">
        <v>1</v>
      </c>
      <c r="AR33" s="49">
        <v>0</v>
      </c>
      <c r="AS33" s="49">
        <v>0</v>
      </c>
      <c r="AT33" s="49">
        <v>1</v>
      </c>
      <c r="AU33" s="49">
        <v>2</v>
      </c>
      <c r="AV33" s="49">
        <v>1</v>
      </c>
      <c r="AW33" s="49">
        <v>0</v>
      </c>
      <c r="AX33" s="49">
        <v>1</v>
      </c>
      <c r="AY33" s="49">
        <v>1</v>
      </c>
      <c r="AZ33" s="49">
        <v>0</v>
      </c>
      <c r="BA33" s="49">
        <v>1</v>
      </c>
      <c r="BB33" s="49">
        <v>0</v>
      </c>
      <c r="BC33" s="49">
        <v>2</v>
      </c>
      <c r="BE33" s="50">
        <f t="shared" si="2"/>
        <v>46</v>
      </c>
    </row>
    <row r="34" spans="1:92" ht="14.1" customHeight="1" x14ac:dyDescent="0.2">
      <c r="A34" s="309"/>
      <c r="B34" s="91" t="s">
        <v>62</v>
      </c>
      <c r="C34" s="49">
        <v>13</v>
      </c>
      <c r="D34" s="49">
        <v>42</v>
      </c>
      <c r="E34" s="49">
        <v>27</v>
      </c>
      <c r="F34" s="49">
        <v>36</v>
      </c>
      <c r="G34" s="49">
        <v>19</v>
      </c>
      <c r="H34" s="49">
        <v>16</v>
      </c>
      <c r="I34" s="49">
        <v>31</v>
      </c>
      <c r="J34" s="49">
        <v>28</v>
      </c>
      <c r="K34" s="49">
        <v>31</v>
      </c>
      <c r="L34" s="49">
        <v>27</v>
      </c>
      <c r="M34" s="49">
        <v>26</v>
      </c>
      <c r="N34" s="49">
        <v>30</v>
      </c>
      <c r="O34" s="49">
        <v>16</v>
      </c>
      <c r="P34" s="49">
        <v>43</v>
      </c>
      <c r="Q34" s="49">
        <v>33</v>
      </c>
      <c r="R34" s="49">
        <v>32</v>
      </c>
      <c r="S34" s="49">
        <v>35</v>
      </c>
      <c r="T34" s="49">
        <v>35</v>
      </c>
      <c r="U34" s="49">
        <v>22</v>
      </c>
      <c r="V34" s="49">
        <v>41</v>
      </c>
      <c r="W34" s="49">
        <v>29</v>
      </c>
      <c r="X34" s="49">
        <v>28</v>
      </c>
      <c r="Y34" s="49">
        <v>39</v>
      </c>
      <c r="Z34" s="49">
        <v>36</v>
      </c>
      <c r="AA34" s="49">
        <v>33</v>
      </c>
      <c r="AB34" s="49">
        <v>36</v>
      </c>
      <c r="AC34" s="49">
        <v>32</v>
      </c>
      <c r="AD34" s="49">
        <v>35</v>
      </c>
      <c r="AE34" s="49">
        <v>34</v>
      </c>
      <c r="AF34" s="49">
        <v>36</v>
      </c>
      <c r="AG34" s="49">
        <v>30</v>
      </c>
      <c r="AH34" s="49">
        <v>32</v>
      </c>
      <c r="AI34" s="49">
        <v>34</v>
      </c>
      <c r="AJ34" s="49">
        <v>33</v>
      </c>
      <c r="AK34" s="49">
        <v>35</v>
      </c>
      <c r="AL34" s="49">
        <v>31</v>
      </c>
      <c r="AM34" s="49">
        <v>30</v>
      </c>
      <c r="AN34" s="49">
        <v>32</v>
      </c>
      <c r="AO34" s="49">
        <v>27</v>
      </c>
      <c r="AP34" s="49">
        <v>27</v>
      </c>
      <c r="AQ34" s="49">
        <v>30</v>
      </c>
      <c r="AR34" s="49">
        <v>31</v>
      </c>
      <c r="AS34" s="49">
        <v>31</v>
      </c>
      <c r="AT34" s="49">
        <v>26</v>
      </c>
      <c r="AU34" s="49">
        <v>34</v>
      </c>
      <c r="AV34" s="49">
        <v>19</v>
      </c>
      <c r="AW34" s="49">
        <v>26</v>
      </c>
      <c r="AX34" s="49">
        <v>30</v>
      </c>
      <c r="AY34" s="49">
        <v>25</v>
      </c>
      <c r="AZ34" s="49">
        <v>30</v>
      </c>
      <c r="BA34" s="49">
        <v>26</v>
      </c>
      <c r="BB34" s="49">
        <v>29</v>
      </c>
      <c r="BC34" s="49">
        <v>18</v>
      </c>
      <c r="BE34" s="50">
        <f t="shared" si="2"/>
        <v>1587</v>
      </c>
    </row>
    <row r="35" spans="1:92" ht="14.1" customHeight="1" x14ac:dyDescent="0.2">
      <c r="A35" s="309"/>
      <c r="B35" s="91" t="s">
        <v>63</v>
      </c>
      <c r="C35" s="49">
        <v>92</v>
      </c>
      <c r="D35" s="49">
        <v>120</v>
      </c>
      <c r="E35" s="49">
        <v>113</v>
      </c>
      <c r="F35" s="49">
        <v>91</v>
      </c>
      <c r="G35" s="49">
        <v>111</v>
      </c>
      <c r="H35" s="49">
        <v>106</v>
      </c>
      <c r="I35" s="49">
        <v>102</v>
      </c>
      <c r="J35" s="49">
        <v>86</v>
      </c>
      <c r="K35" s="49">
        <v>92</v>
      </c>
      <c r="L35" s="49">
        <v>102</v>
      </c>
      <c r="M35" s="49">
        <v>108</v>
      </c>
      <c r="N35" s="49">
        <v>108</v>
      </c>
      <c r="O35" s="49">
        <v>90</v>
      </c>
      <c r="P35" s="49">
        <v>125</v>
      </c>
      <c r="Q35" s="49">
        <v>163</v>
      </c>
      <c r="R35" s="49">
        <v>139</v>
      </c>
      <c r="S35" s="49">
        <v>146</v>
      </c>
      <c r="T35" s="49">
        <v>146</v>
      </c>
      <c r="U35" s="49">
        <v>102</v>
      </c>
      <c r="V35" s="49">
        <v>132</v>
      </c>
      <c r="W35" s="49">
        <v>96</v>
      </c>
      <c r="X35" s="49">
        <v>104</v>
      </c>
      <c r="Y35" s="49">
        <v>117</v>
      </c>
      <c r="Z35" s="49">
        <v>90</v>
      </c>
      <c r="AA35" s="49">
        <v>100</v>
      </c>
      <c r="AB35" s="49">
        <v>84</v>
      </c>
      <c r="AC35" s="49">
        <v>102</v>
      </c>
      <c r="AD35" s="49">
        <v>90</v>
      </c>
      <c r="AE35" s="49">
        <v>94</v>
      </c>
      <c r="AF35" s="49">
        <v>85</v>
      </c>
      <c r="AG35" s="49">
        <v>109</v>
      </c>
      <c r="AH35" s="49">
        <v>91</v>
      </c>
      <c r="AI35" s="49">
        <v>98</v>
      </c>
      <c r="AJ35" s="49">
        <v>93</v>
      </c>
      <c r="AK35" s="49">
        <v>103</v>
      </c>
      <c r="AL35" s="49">
        <v>104</v>
      </c>
      <c r="AM35" s="49">
        <v>96</v>
      </c>
      <c r="AN35" s="49">
        <v>81</v>
      </c>
      <c r="AO35" s="49">
        <v>78</v>
      </c>
      <c r="AP35" s="49">
        <v>124</v>
      </c>
      <c r="AQ35" s="49">
        <v>96</v>
      </c>
      <c r="AR35" s="49">
        <v>85</v>
      </c>
      <c r="AS35" s="49">
        <v>117</v>
      </c>
      <c r="AT35" s="49">
        <v>108</v>
      </c>
      <c r="AU35" s="49">
        <v>107</v>
      </c>
      <c r="AV35" s="49">
        <v>123</v>
      </c>
      <c r="AW35" s="49">
        <v>116</v>
      </c>
      <c r="AX35" s="49">
        <v>122</v>
      </c>
      <c r="AY35" s="49">
        <v>115</v>
      </c>
      <c r="AZ35" s="49">
        <v>100</v>
      </c>
      <c r="BA35" s="49">
        <v>113</v>
      </c>
      <c r="BB35" s="49">
        <v>109</v>
      </c>
      <c r="BC35" s="49">
        <v>81</v>
      </c>
      <c r="BE35" s="50">
        <f t="shared" si="2"/>
        <v>5605</v>
      </c>
    </row>
    <row r="36" spans="1:92" ht="14.1" customHeight="1" x14ac:dyDescent="0.2">
      <c r="A36" s="309"/>
      <c r="B36" s="91" t="s">
        <v>64</v>
      </c>
      <c r="C36" s="49">
        <v>116</v>
      </c>
      <c r="D36" s="49">
        <v>161</v>
      </c>
      <c r="E36" s="49">
        <v>132</v>
      </c>
      <c r="F36" s="49">
        <v>127</v>
      </c>
      <c r="G36" s="49">
        <v>118</v>
      </c>
      <c r="H36" s="49">
        <v>119</v>
      </c>
      <c r="I36" s="49">
        <v>144</v>
      </c>
      <c r="J36" s="49">
        <v>123</v>
      </c>
      <c r="K36" s="49">
        <v>119</v>
      </c>
      <c r="L36" s="49">
        <v>131</v>
      </c>
      <c r="M36" s="49">
        <v>138</v>
      </c>
      <c r="N36" s="49">
        <v>137</v>
      </c>
      <c r="O36" s="49">
        <v>113</v>
      </c>
      <c r="P36" s="49">
        <v>206</v>
      </c>
      <c r="Q36" s="49">
        <v>208</v>
      </c>
      <c r="R36" s="49">
        <v>180</v>
      </c>
      <c r="S36" s="49">
        <v>175</v>
      </c>
      <c r="T36" s="49">
        <v>144</v>
      </c>
      <c r="U36" s="49">
        <v>144</v>
      </c>
      <c r="V36" s="49">
        <v>133</v>
      </c>
      <c r="W36" s="49">
        <v>133</v>
      </c>
      <c r="X36" s="49">
        <v>116</v>
      </c>
      <c r="Y36" s="49">
        <v>116</v>
      </c>
      <c r="Z36" s="49">
        <v>113</v>
      </c>
      <c r="AA36" s="49">
        <v>89</v>
      </c>
      <c r="AB36" s="49">
        <v>97</v>
      </c>
      <c r="AC36" s="49">
        <v>118</v>
      </c>
      <c r="AD36" s="49">
        <v>104</v>
      </c>
      <c r="AE36" s="49">
        <v>101</v>
      </c>
      <c r="AF36" s="49">
        <v>102</v>
      </c>
      <c r="AG36" s="49">
        <v>109</v>
      </c>
      <c r="AH36" s="49">
        <v>128</v>
      </c>
      <c r="AI36" s="49">
        <v>106</v>
      </c>
      <c r="AJ36" s="49">
        <v>111</v>
      </c>
      <c r="AK36" s="49">
        <v>126</v>
      </c>
      <c r="AL36" s="49">
        <v>130</v>
      </c>
      <c r="AM36" s="49">
        <v>115</v>
      </c>
      <c r="AN36" s="49">
        <v>92</v>
      </c>
      <c r="AO36" s="49">
        <v>111</v>
      </c>
      <c r="AP36" s="49">
        <v>122</v>
      </c>
      <c r="AQ36" s="49">
        <v>81</v>
      </c>
      <c r="AR36" s="49">
        <v>104</v>
      </c>
      <c r="AS36" s="49">
        <v>144</v>
      </c>
      <c r="AT36" s="49">
        <v>151</v>
      </c>
      <c r="AU36" s="49">
        <v>125</v>
      </c>
      <c r="AV36" s="49">
        <v>132</v>
      </c>
      <c r="AW36" s="49">
        <v>133</v>
      </c>
      <c r="AX36" s="49">
        <v>144</v>
      </c>
      <c r="AY36" s="49">
        <v>150</v>
      </c>
      <c r="AZ36" s="49">
        <v>132</v>
      </c>
      <c r="BA36" s="49">
        <v>121</v>
      </c>
      <c r="BB36" s="49">
        <v>138</v>
      </c>
      <c r="BC36" s="49">
        <v>129</v>
      </c>
      <c r="BE36" s="50">
        <f t="shared" si="2"/>
        <v>6791</v>
      </c>
    </row>
    <row r="37" spans="1:92" ht="14.1" customHeight="1" x14ac:dyDescent="0.2">
      <c r="A37" s="309"/>
      <c r="B37" s="91" t="s">
        <v>65</v>
      </c>
      <c r="C37" s="49">
        <v>177</v>
      </c>
      <c r="D37" s="49">
        <v>208</v>
      </c>
      <c r="E37" s="49">
        <v>199</v>
      </c>
      <c r="F37" s="49">
        <v>188</v>
      </c>
      <c r="G37" s="49">
        <v>195</v>
      </c>
      <c r="H37" s="49">
        <v>187</v>
      </c>
      <c r="I37" s="49">
        <v>185</v>
      </c>
      <c r="J37" s="49">
        <v>181</v>
      </c>
      <c r="K37" s="49">
        <v>181</v>
      </c>
      <c r="L37" s="49">
        <v>182</v>
      </c>
      <c r="M37" s="49">
        <v>168</v>
      </c>
      <c r="N37" s="49">
        <v>192</v>
      </c>
      <c r="O37" s="49">
        <v>146</v>
      </c>
      <c r="P37" s="49">
        <v>291</v>
      </c>
      <c r="Q37" s="49">
        <v>341</v>
      </c>
      <c r="R37" s="49">
        <v>323</v>
      </c>
      <c r="S37" s="49">
        <v>293</v>
      </c>
      <c r="T37" s="49">
        <v>249</v>
      </c>
      <c r="U37" s="49">
        <v>222</v>
      </c>
      <c r="V37" s="49">
        <v>222</v>
      </c>
      <c r="W37" s="49">
        <v>175</v>
      </c>
      <c r="X37" s="49">
        <v>171</v>
      </c>
      <c r="Y37" s="49">
        <v>158</v>
      </c>
      <c r="Z37" s="49">
        <v>159</v>
      </c>
      <c r="AA37" s="49">
        <v>173</v>
      </c>
      <c r="AB37" s="49">
        <v>159</v>
      </c>
      <c r="AC37" s="49">
        <v>157</v>
      </c>
      <c r="AD37" s="49">
        <v>136</v>
      </c>
      <c r="AE37" s="49">
        <v>152</v>
      </c>
      <c r="AF37" s="49">
        <v>141</v>
      </c>
      <c r="AG37" s="49">
        <v>142</v>
      </c>
      <c r="AH37" s="49">
        <v>157</v>
      </c>
      <c r="AI37" s="49">
        <v>128</v>
      </c>
      <c r="AJ37" s="49">
        <v>169</v>
      </c>
      <c r="AK37" s="49">
        <v>160</v>
      </c>
      <c r="AL37" s="49">
        <v>158</v>
      </c>
      <c r="AM37" s="49">
        <v>179</v>
      </c>
      <c r="AN37" s="49">
        <v>130</v>
      </c>
      <c r="AO37" s="49">
        <v>135</v>
      </c>
      <c r="AP37" s="49">
        <v>175</v>
      </c>
      <c r="AQ37" s="49">
        <v>150</v>
      </c>
      <c r="AR37" s="49">
        <v>200</v>
      </c>
      <c r="AS37" s="49">
        <v>162</v>
      </c>
      <c r="AT37" s="49">
        <v>203</v>
      </c>
      <c r="AU37" s="49">
        <v>200</v>
      </c>
      <c r="AV37" s="49">
        <v>228</v>
      </c>
      <c r="AW37" s="49">
        <v>210</v>
      </c>
      <c r="AX37" s="49">
        <v>204</v>
      </c>
      <c r="AY37" s="49">
        <v>180</v>
      </c>
      <c r="AZ37" s="49">
        <v>198</v>
      </c>
      <c r="BA37" s="49">
        <v>204</v>
      </c>
      <c r="BB37" s="49">
        <v>197</v>
      </c>
      <c r="BC37" s="49">
        <v>187</v>
      </c>
      <c r="BE37" s="50">
        <f t="shared" si="2"/>
        <v>9967</v>
      </c>
    </row>
    <row r="38" spans="1:92" ht="14.1" customHeight="1" x14ac:dyDescent="0.2">
      <c r="A38" s="309"/>
      <c r="B38" s="90" t="s">
        <v>66</v>
      </c>
      <c r="C38" s="49">
        <v>145</v>
      </c>
      <c r="D38" s="49">
        <v>217</v>
      </c>
      <c r="E38" s="49">
        <v>178</v>
      </c>
      <c r="F38" s="49">
        <v>154</v>
      </c>
      <c r="G38" s="49">
        <v>163</v>
      </c>
      <c r="H38" s="49">
        <v>165</v>
      </c>
      <c r="I38" s="49">
        <v>151</v>
      </c>
      <c r="J38" s="49">
        <v>145</v>
      </c>
      <c r="K38" s="49">
        <v>154</v>
      </c>
      <c r="L38" s="49">
        <v>143</v>
      </c>
      <c r="M38" s="49">
        <v>166</v>
      </c>
      <c r="N38" s="49">
        <v>148</v>
      </c>
      <c r="O38" s="49">
        <v>134</v>
      </c>
      <c r="P38" s="49">
        <v>240</v>
      </c>
      <c r="Q38" s="49">
        <v>300</v>
      </c>
      <c r="R38" s="49">
        <v>304</v>
      </c>
      <c r="S38" s="49">
        <v>224</v>
      </c>
      <c r="T38" s="49">
        <v>251</v>
      </c>
      <c r="U38" s="49">
        <v>197</v>
      </c>
      <c r="V38" s="49">
        <v>195</v>
      </c>
      <c r="W38" s="49">
        <v>152</v>
      </c>
      <c r="X38" s="49">
        <v>129</v>
      </c>
      <c r="Y38" s="49">
        <v>146</v>
      </c>
      <c r="Z38" s="49">
        <v>108</v>
      </c>
      <c r="AA38" s="49">
        <v>137</v>
      </c>
      <c r="AB38" s="49">
        <v>108</v>
      </c>
      <c r="AC38" s="49">
        <v>107</v>
      </c>
      <c r="AD38" s="49">
        <v>115</v>
      </c>
      <c r="AE38" s="49">
        <v>128</v>
      </c>
      <c r="AF38" s="49">
        <v>113</v>
      </c>
      <c r="AG38" s="49">
        <v>117</v>
      </c>
      <c r="AH38" s="49">
        <v>97</v>
      </c>
      <c r="AI38" s="49">
        <v>107</v>
      </c>
      <c r="AJ38" s="49">
        <v>131</v>
      </c>
      <c r="AK38" s="49">
        <v>114</v>
      </c>
      <c r="AL38" s="49">
        <v>139</v>
      </c>
      <c r="AM38" s="49">
        <v>130</v>
      </c>
      <c r="AN38" s="49">
        <v>122</v>
      </c>
      <c r="AO38" s="49">
        <v>116</v>
      </c>
      <c r="AP38" s="49">
        <v>119</v>
      </c>
      <c r="AQ38" s="49">
        <v>152</v>
      </c>
      <c r="AR38" s="49">
        <v>134</v>
      </c>
      <c r="AS38" s="49">
        <v>155</v>
      </c>
      <c r="AT38" s="49">
        <v>171</v>
      </c>
      <c r="AU38" s="49">
        <v>153</v>
      </c>
      <c r="AV38" s="49">
        <v>190</v>
      </c>
      <c r="AW38" s="49">
        <v>206</v>
      </c>
      <c r="AX38" s="49">
        <v>175</v>
      </c>
      <c r="AY38" s="49">
        <v>183</v>
      </c>
      <c r="AZ38" s="49">
        <v>173</v>
      </c>
      <c r="BA38" s="49">
        <v>164</v>
      </c>
      <c r="BB38" s="49">
        <v>147</v>
      </c>
      <c r="BC38" s="49">
        <v>176</v>
      </c>
      <c r="BE38" s="50">
        <f t="shared" si="2"/>
        <v>8388</v>
      </c>
    </row>
    <row r="39" spans="1:92" ht="25.5" customHeight="1" x14ac:dyDescent="0.2">
      <c r="A39" s="304" t="s">
        <v>67</v>
      </c>
      <c r="B39" s="304"/>
      <c r="C39" s="186"/>
      <c r="D39" s="186"/>
      <c r="E39" s="171"/>
      <c r="F39" s="171"/>
      <c r="G39" s="171"/>
      <c r="H39" s="171"/>
      <c r="I39" s="171"/>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c r="AI39" s="171"/>
      <c r="AJ39" s="171"/>
      <c r="AK39" s="171"/>
      <c r="AL39" s="171"/>
      <c r="AM39" s="171"/>
      <c r="AN39" s="171"/>
      <c r="AO39" s="171"/>
      <c r="AP39" s="171"/>
      <c r="AQ39" s="171"/>
      <c r="AR39" s="171"/>
      <c r="AS39" s="171"/>
      <c r="AT39" s="171"/>
      <c r="AU39" s="171"/>
      <c r="AV39" s="171"/>
      <c r="AW39" s="171"/>
      <c r="AX39" s="171"/>
      <c r="AY39" s="171"/>
      <c r="AZ39" s="171"/>
      <c r="BA39" s="171"/>
      <c r="BB39" s="171"/>
      <c r="BC39" s="171"/>
      <c r="BE39" s="50"/>
      <c r="BG39" s="313"/>
      <c r="BH39" s="313"/>
      <c r="BI39" s="313"/>
      <c r="BJ39" s="313"/>
      <c r="BK39" s="313"/>
      <c r="BL39" s="313"/>
      <c r="BM39" s="313"/>
      <c r="BN39" s="313"/>
      <c r="BO39" s="313"/>
      <c r="BP39" s="313"/>
      <c r="BQ39" s="313"/>
      <c r="BR39" s="313"/>
      <c r="BS39" s="313"/>
      <c r="BT39" s="313"/>
      <c r="BU39" s="313"/>
      <c r="BV39" s="313"/>
      <c r="BW39" s="313"/>
    </row>
    <row r="40" spans="1:92" ht="14.1" customHeight="1" x14ac:dyDescent="0.2">
      <c r="A40" s="93"/>
      <c r="B40" s="48" t="s">
        <v>52</v>
      </c>
      <c r="C40" s="187">
        <f>C76+C83+C64</f>
        <v>105</v>
      </c>
      <c r="D40" s="187">
        <f t="shared" ref="D40:BC40" si="7">D76+D83+D64</f>
        <v>121</v>
      </c>
      <c r="E40" s="187">
        <f t="shared" si="7"/>
        <v>114</v>
      </c>
      <c r="F40" s="187">
        <f t="shared" si="7"/>
        <v>103</v>
      </c>
      <c r="G40" s="187">
        <f t="shared" si="7"/>
        <v>96</v>
      </c>
      <c r="H40" s="187">
        <f t="shared" si="7"/>
        <v>88</v>
      </c>
      <c r="I40" s="187">
        <f t="shared" si="7"/>
        <v>76</v>
      </c>
      <c r="J40" s="187">
        <f t="shared" si="7"/>
        <v>105</v>
      </c>
      <c r="K40" s="187">
        <f t="shared" si="7"/>
        <v>99</v>
      </c>
      <c r="L40" s="187">
        <f t="shared" si="7"/>
        <v>105</v>
      </c>
      <c r="M40" s="187">
        <f t="shared" si="7"/>
        <v>109</v>
      </c>
      <c r="N40" s="187">
        <f t="shared" si="7"/>
        <v>101</v>
      </c>
      <c r="O40" s="187">
        <f t="shared" si="7"/>
        <v>108</v>
      </c>
      <c r="P40" s="187">
        <f t="shared" si="7"/>
        <v>121</v>
      </c>
      <c r="Q40" s="187">
        <f t="shared" si="7"/>
        <v>131</v>
      </c>
      <c r="R40" s="187">
        <f t="shared" si="7"/>
        <v>158</v>
      </c>
      <c r="S40" s="187">
        <f t="shared" si="7"/>
        <v>139</v>
      </c>
      <c r="T40" s="187">
        <f t="shared" si="7"/>
        <v>122</v>
      </c>
      <c r="U40" s="187">
        <f t="shared" si="7"/>
        <v>100</v>
      </c>
      <c r="V40" s="187">
        <f t="shared" si="7"/>
        <v>120</v>
      </c>
      <c r="W40" s="187">
        <f t="shared" si="7"/>
        <v>99</v>
      </c>
      <c r="X40" s="187">
        <f t="shared" si="7"/>
        <v>88</v>
      </c>
      <c r="Y40" s="187">
        <f t="shared" si="7"/>
        <v>75</v>
      </c>
      <c r="Z40" s="187">
        <f t="shared" si="7"/>
        <v>88</v>
      </c>
      <c r="AA40" s="187">
        <f t="shared" si="7"/>
        <v>88</v>
      </c>
      <c r="AB40" s="187">
        <f t="shared" si="7"/>
        <v>84</v>
      </c>
      <c r="AC40" s="187">
        <f t="shared" si="7"/>
        <v>76</v>
      </c>
      <c r="AD40" s="187">
        <f t="shared" si="7"/>
        <v>83</v>
      </c>
      <c r="AE40" s="187">
        <f t="shared" si="7"/>
        <v>92</v>
      </c>
      <c r="AF40" s="187">
        <f t="shared" si="7"/>
        <v>70</v>
      </c>
      <c r="AG40" s="187">
        <f t="shared" si="7"/>
        <v>87</v>
      </c>
      <c r="AH40" s="187">
        <f t="shared" si="7"/>
        <v>91</v>
      </c>
      <c r="AI40" s="187">
        <f t="shared" si="7"/>
        <v>63</v>
      </c>
      <c r="AJ40" s="187">
        <f t="shared" si="7"/>
        <v>85</v>
      </c>
      <c r="AK40" s="187">
        <f t="shared" si="7"/>
        <v>66</v>
      </c>
      <c r="AL40" s="187">
        <f t="shared" si="7"/>
        <v>86</v>
      </c>
      <c r="AM40" s="187">
        <f t="shared" si="7"/>
        <v>88</v>
      </c>
      <c r="AN40" s="187">
        <f t="shared" si="7"/>
        <v>58</v>
      </c>
      <c r="AO40" s="187">
        <f t="shared" si="7"/>
        <v>73</v>
      </c>
      <c r="AP40" s="187">
        <f t="shared" si="7"/>
        <v>100</v>
      </c>
      <c r="AQ40" s="187">
        <f t="shared" si="7"/>
        <v>87</v>
      </c>
      <c r="AR40" s="187">
        <f t="shared" si="7"/>
        <v>94</v>
      </c>
      <c r="AS40" s="187">
        <f t="shared" si="7"/>
        <v>96</v>
      </c>
      <c r="AT40" s="187">
        <f t="shared" si="7"/>
        <v>118</v>
      </c>
      <c r="AU40" s="187">
        <f t="shared" si="7"/>
        <v>128</v>
      </c>
      <c r="AV40" s="187">
        <f t="shared" si="7"/>
        <v>121</v>
      </c>
      <c r="AW40" s="187">
        <f t="shared" si="7"/>
        <v>120</v>
      </c>
      <c r="AX40" s="187">
        <f t="shared" si="7"/>
        <v>127</v>
      </c>
      <c r="AY40" s="187">
        <f t="shared" si="7"/>
        <v>116</v>
      </c>
      <c r="AZ40" s="187">
        <f t="shared" si="7"/>
        <v>91</v>
      </c>
      <c r="BA40" s="187">
        <f t="shared" si="7"/>
        <v>113</v>
      </c>
      <c r="BB40" s="187">
        <f t="shared" si="7"/>
        <v>110</v>
      </c>
      <c r="BC40" s="187">
        <f t="shared" si="7"/>
        <v>118</v>
      </c>
      <c r="BE40" s="50">
        <f t="shared" si="2"/>
        <v>5300</v>
      </c>
      <c r="BG40" s="314"/>
      <c r="BH40" s="314"/>
      <c r="BI40" s="314"/>
      <c r="BJ40" s="314"/>
      <c r="BK40" s="314"/>
      <c r="BL40" s="314"/>
      <c r="BM40" s="314"/>
      <c r="BN40" s="314"/>
      <c r="BO40" s="314"/>
      <c r="BP40" s="314"/>
      <c r="BQ40" s="314"/>
      <c r="BR40" s="314"/>
      <c r="BS40" s="314"/>
      <c r="BT40" s="314"/>
      <c r="BU40" s="314"/>
      <c r="BV40" s="314"/>
      <c r="BW40" s="314"/>
      <c r="BX40" s="94"/>
      <c r="BY40" s="94"/>
      <c r="BZ40" s="94"/>
      <c r="CA40" s="94"/>
      <c r="CB40" s="94"/>
      <c r="CC40" s="94"/>
      <c r="CD40" s="94"/>
      <c r="CE40" s="94"/>
      <c r="CF40" s="94"/>
      <c r="CG40" s="94"/>
      <c r="CH40" s="94"/>
      <c r="CI40" s="94"/>
      <c r="CJ40" s="94"/>
      <c r="CK40" s="94"/>
      <c r="CL40" s="94"/>
      <c r="CM40" s="94"/>
      <c r="CN40" s="94"/>
    </row>
    <row r="41" spans="1:92" ht="14.1" customHeight="1" x14ac:dyDescent="0.2">
      <c r="A41" s="93"/>
      <c r="B41" s="48" t="s">
        <v>13</v>
      </c>
      <c r="C41" s="187">
        <f>C81</f>
        <v>20</v>
      </c>
      <c r="D41" s="187">
        <f t="shared" ref="D41:BC41" si="8">D81</f>
        <v>41</v>
      </c>
      <c r="E41" s="187">
        <f t="shared" si="8"/>
        <v>38</v>
      </c>
      <c r="F41" s="187">
        <f t="shared" si="8"/>
        <v>29</v>
      </c>
      <c r="G41" s="187">
        <f t="shared" si="8"/>
        <v>27</v>
      </c>
      <c r="H41" s="187">
        <f t="shared" si="8"/>
        <v>24</v>
      </c>
      <c r="I41" s="187">
        <f t="shared" si="8"/>
        <v>25</v>
      </c>
      <c r="J41" s="187">
        <f t="shared" si="8"/>
        <v>23</v>
      </c>
      <c r="K41" s="187">
        <f t="shared" si="8"/>
        <v>35</v>
      </c>
      <c r="L41" s="187">
        <f t="shared" si="8"/>
        <v>32</v>
      </c>
      <c r="M41" s="187">
        <f t="shared" si="8"/>
        <v>29</v>
      </c>
      <c r="N41" s="187">
        <f t="shared" si="8"/>
        <v>36</v>
      </c>
      <c r="O41" s="187">
        <f t="shared" si="8"/>
        <v>23</v>
      </c>
      <c r="P41" s="187">
        <f t="shared" si="8"/>
        <v>42</v>
      </c>
      <c r="Q41" s="187">
        <f t="shared" si="8"/>
        <v>37</v>
      </c>
      <c r="R41" s="187">
        <f t="shared" si="8"/>
        <v>31</v>
      </c>
      <c r="S41" s="187">
        <f t="shared" si="8"/>
        <v>30</v>
      </c>
      <c r="T41" s="187">
        <f t="shared" si="8"/>
        <v>27</v>
      </c>
      <c r="U41" s="187">
        <f t="shared" si="8"/>
        <v>24</v>
      </c>
      <c r="V41" s="187">
        <f t="shared" si="8"/>
        <v>28</v>
      </c>
      <c r="W41" s="187">
        <f t="shared" si="8"/>
        <v>32</v>
      </c>
      <c r="X41" s="187">
        <f t="shared" si="8"/>
        <v>18</v>
      </c>
      <c r="Y41" s="187">
        <f t="shared" si="8"/>
        <v>33</v>
      </c>
      <c r="Z41" s="187">
        <f t="shared" si="8"/>
        <v>27</v>
      </c>
      <c r="AA41" s="187">
        <f t="shared" si="8"/>
        <v>29</v>
      </c>
      <c r="AB41" s="187">
        <f t="shared" si="8"/>
        <v>21</v>
      </c>
      <c r="AC41" s="187">
        <f t="shared" si="8"/>
        <v>25</v>
      </c>
      <c r="AD41" s="187">
        <f t="shared" si="8"/>
        <v>34</v>
      </c>
      <c r="AE41" s="187">
        <f t="shared" si="8"/>
        <v>24</v>
      </c>
      <c r="AF41" s="187">
        <f t="shared" si="8"/>
        <v>30</v>
      </c>
      <c r="AG41" s="187">
        <f t="shared" si="8"/>
        <v>19</v>
      </c>
      <c r="AH41" s="187">
        <f t="shared" si="8"/>
        <v>26</v>
      </c>
      <c r="AI41" s="187">
        <f t="shared" si="8"/>
        <v>24</v>
      </c>
      <c r="AJ41" s="187">
        <f t="shared" si="8"/>
        <v>25</v>
      </c>
      <c r="AK41" s="187">
        <f t="shared" si="8"/>
        <v>24</v>
      </c>
      <c r="AL41" s="187">
        <f t="shared" si="8"/>
        <v>19</v>
      </c>
      <c r="AM41" s="187">
        <f t="shared" si="8"/>
        <v>31</v>
      </c>
      <c r="AN41" s="187">
        <f t="shared" si="8"/>
        <v>23</v>
      </c>
      <c r="AO41" s="187">
        <f t="shared" si="8"/>
        <v>23</v>
      </c>
      <c r="AP41" s="187">
        <f t="shared" si="8"/>
        <v>30</v>
      </c>
      <c r="AQ41" s="187">
        <f t="shared" si="8"/>
        <v>23</v>
      </c>
      <c r="AR41" s="187">
        <f t="shared" si="8"/>
        <v>17</v>
      </c>
      <c r="AS41" s="187">
        <f t="shared" si="8"/>
        <v>25</v>
      </c>
      <c r="AT41" s="187">
        <f t="shared" si="8"/>
        <v>19</v>
      </c>
      <c r="AU41" s="187">
        <f t="shared" si="8"/>
        <v>30</v>
      </c>
      <c r="AV41" s="187">
        <f t="shared" si="8"/>
        <v>23</v>
      </c>
      <c r="AW41" s="187">
        <f t="shared" si="8"/>
        <v>22</v>
      </c>
      <c r="AX41" s="187">
        <f t="shared" si="8"/>
        <v>28</v>
      </c>
      <c r="AY41" s="187">
        <f t="shared" si="8"/>
        <v>19</v>
      </c>
      <c r="AZ41" s="187">
        <f t="shared" si="8"/>
        <v>21</v>
      </c>
      <c r="BA41" s="187">
        <f t="shared" si="8"/>
        <v>27</v>
      </c>
      <c r="BB41" s="187">
        <f t="shared" si="8"/>
        <v>24</v>
      </c>
      <c r="BC41" s="187">
        <f t="shared" si="8"/>
        <v>30</v>
      </c>
      <c r="BE41" s="50">
        <f t="shared" si="2"/>
        <v>1426</v>
      </c>
      <c r="BG41" s="236"/>
      <c r="BH41" s="236"/>
      <c r="BI41" s="236"/>
      <c r="BJ41" s="236"/>
      <c r="BK41" s="236"/>
      <c r="BL41" s="236"/>
      <c r="BM41" s="236"/>
      <c r="BN41" s="236"/>
      <c r="BO41" s="236"/>
      <c r="BP41" s="236"/>
      <c r="BQ41" s="236"/>
      <c r="BR41" s="236"/>
      <c r="BS41" s="236"/>
      <c r="BT41" s="236"/>
      <c r="BU41" s="236"/>
      <c r="BV41" s="236"/>
      <c r="BW41" s="236"/>
      <c r="BX41" s="94"/>
      <c r="BY41" s="94"/>
      <c r="BZ41" s="94"/>
      <c r="CA41" s="94"/>
      <c r="CB41" s="94"/>
      <c r="CC41" s="94"/>
      <c r="CD41" s="94"/>
      <c r="CE41" s="94"/>
      <c r="CF41" s="94"/>
      <c r="CG41" s="94"/>
      <c r="CH41" s="94"/>
      <c r="CI41" s="94"/>
      <c r="CJ41" s="94"/>
      <c r="CK41" s="94"/>
      <c r="CL41" s="94"/>
      <c r="CM41" s="94"/>
      <c r="CN41" s="94"/>
    </row>
    <row r="42" spans="1:92" ht="14.1" customHeight="1" x14ac:dyDescent="0.2">
      <c r="A42" s="93"/>
      <c r="B42" s="48" t="s">
        <v>50</v>
      </c>
      <c r="C42" s="187">
        <f>C62</f>
        <v>37</v>
      </c>
      <c r="D42" s="187">
        <f t="shared" ref="D42:BC42" si="9">D62</f>
        <v>58</v>
      </c>
      <c r="E42" s="187">
        <f t="shared" si="9"/>
        <v>42</v>
      </c>
      <c r="F42" s="187">
        <f t="shared" si="9"/>
        <v>42</v>
      </c>
      <c r="G42" s="187">
        <f t="shared" si="9"/>
        <v>43</v>
      </c>
      <c r="H42" s="187">
        <f t="shared" si="9"/>
        <v>44</v>
      </c>
      <c r="I42" s="187">
        <f t="shared" si="9"/>
        <v>43</v>
      </c>
      <c r="J42" s="187">
        <f t="shared" si="9"/>
        <v>39</v>
      </c>
      <c r="K42" s="187">
        <f t="shared" si="9"/>
        <v>37</v>
      </c>
      <c r="L42" s="187">
        <f t="shared" si="9"/>
        <v>40</v>
      </c>
      <c r="M42" s="187">
        <f t="shared" si="9"/>
        <v>36</v>
      </c>
      <c r="N42" s="187">
        <f t="shared" si="9"/>
        <v>41</v>
      </c>
      <c r="O42" s="187">
        <f t="shared" si="9"/>
        <v>28</v>
      </c>
      <c r="P42" s="187">
        <f t="shared" si="9"/>
        <v>73</v>
      </c>
      <c r="Q42" s="187">
        <f t="shared" si="9"/>
        <v>53</v>
      </c>
      <c r="R42" s="187">
        <f t="shared" si="9"/>
        <v>42</v>
      </c>
      <c r="S42" s="187">
        <f t="shared" si="9"/>
        <v>43</v>
      </c>
      <c r="T42" s="187">
        <f t="shared" si="9"/>
        <v>45</v>
      </c>
      <c r="U42" s="187">
        <f t="shared" si="9"/>
        <v>35</v>
      </c>
      <c r="V42" s="187">
        <f t="shared" si="9"/>
        <v>39</v>
      </c>
      <c r="W42" s="187">
        <f t="shared" si="9"/>
        <v>31</v>
      </c>
      <c r="X42" s="187">
        <f t="shared" si="9"/>
        <v>33</v>
      </c>
      <c r="Y42" s="187">
        <f t="shared" si="9"/>
        <v>31</v>
      </c>
      <c r="Z42" s="187">
        <f t="shared" si="9"/>
        <v>37</v>
      </c>
      <c r="AA42" s="187">
        <f t="shared" si="9"/>
        <v>42</v>
      </c>
      <c r="AB42" s="187">
        <f t="shared" si="9"/>
        <v>32</v>
      </c>
      <c r="AC42" s="187">
        <f t="shared" si="9"/>
        <v>37</v>
      </c>
      <c r="AD42" s="187">
        <f t="shared" si="9"/>
        <v>37</v>
      </c>
      <c r="AE42" s="187">
        <f t="shared" si="9"/>
        <v>31</v>
      </c>
      <c r="AF42" s="187">
        <f t="shared" si="9"/>
        <v>31</v>
      </c>
      <c r="AG42" s="187">
        <f t="shared" si="9"/>
        <v>43</v>
      </c>
      <c r="AH42" s="187">
        <f t="shared" si="9"/>
        <v>33</v>
      </c>
      <c r="AI42" s="187">
        <f t="shared" si="9"/>
        <v>30</v>
      </c>
      <c r="AJ42" s="187">
        <f t="shared" si="9"/>
        <v>43</v>
      </c>
      <c r="AK42" s="187">
        <f t="shared" si="9"/>
        <v>28</v>
      </c>
      <c r="AL42" s="187">
        <f t="shared" si="9"/>
        <v>42</v>
      </c>
      <c r="AM42" s="187">
        <f t="shared" si="9"/>
        <v>40</v>
      </c>
      <c r="AN42" s="187">
        <f t="shared" si="9"/>
        <v>38</v>
      </c>
      <c r="AO42" s="187">
        <f t="shared" si="9"/>
        <v>34</v>
      </c>
      <c r="AP42" s="187">
        <f t="shared" si="9"/>
        <v>40</v>
      </c>
      <c r="AQ42" s="187">
        <f t="shared" si="9"/>
        <v>37</v>
      </c>
      <c r="AR42" s="187">
        <f t="shared" si="9"/>
        <v>42</v>
      </c>
      <c r="AS42" s="187">
        <f t="shared" si="9"/>
        <v>42</v>
      </c>
      <c r="AT42" s="187">
        <f t="shared" si="9"/>
        <v>62</v>
      </c>
      <c r="AU42" s="187">
        <f t="shared" si="9"/>
        <v>31</v>
      </c>
      <c r="AV42" s="187">
        <f t="shared" si="9"/>
        <v>35</v>
      </c>
      <c r="AW42" s="187">
        <f t="shared" si="9"/>
        <v>33</v>
      </c>
      <c r="AX42" s="187">
        <f t="shared" si="9"/>
        <v>39</v>
      </c>
      <c r="AY42" s="187">
        <f t="shared" si="9"/>
        <v>39</v>
      </c>
      <c r="AZ42" s="187">
        <f t="shared" si="9"/>
        <v>38</v>
      </c>
      <c r="BA42" s="187">
        <f t="shared" si="9"/>
        <v>31</v>
      </c>
      <c r="BB42" s="187">
        <f t="shared" si="9"/>
        <v>45</v>
      </c>
      <c r="BC42" s="187">
        <f t="shared" si="9"/>
        <v>51</v>
      </c>
      <c r="BE42" s="50">
        <f t="shared" si="2"/>
        <v>2098</v>
      </c>
      <c r="BG42" s="236"/>
      <c r="BH42" s="236"/>
      <c r="BI42" s="236"/>
      <c r="BJ42" s="236"/>
      <c r="BK42" s="236"/>
      <c r="BL42" s="236"/>
      <c r="BM42" s="236"/>
      <c r="BN42" s="236"/>
      <c r="BO42" s="236"/>
      <c r="BP42" s="236"/>
      <c r="BQ42" s="236"/>
      <c r="BR42" s="236"/>
      <c r="BS42" s="236"/>
      <c r="BT42" s="236"/>
      <c r="BU42" s="236"/>
      <c r="BV42" s="236"/>
      <c r="BW42" s="236"/>
      <c r="BX42" s="94"/>
      <c r="BY42" s="94"/>
      <c r="BZ42" s="94"/>
      <c r="CA42" s="94"/>
      <c r="CB42" s="94"/>
      <c r="CC42" s="94"/>
      <c r="CD42" s="94"/>
      <c r="CE42" s="94"/>
      <c r="CF42" s="94"/>
      <c r="CG42" s="94"/>
      <c r="CH42" s="94"/>
      <c r="CI42" s="94"/>
      <c r="CJ42" s="94"/>
      <c r="CK42" s="94"/>
      <c r="CL42" s="94"/>
      <c r="CM42" s="94"/>
      <c r="CN42" s="94"/>
    </row>
    <row r="43" spans="1:92" ht="14.1" customHeight="1" x14ac:dyDescent="0.2">
      <c r="A43" s="93"/>
      <c r="B43" s="48" t="s">
        <v>32</v>
      </c>
      <c r="C43" s="187">
        <f>C69</f>
        <v>70</v>
      </c>
      <c r="D43" s="187">
        <f t="shared" ref="D43:BC43" si="10">D69</f>
        <v>96</v>
      </c>
      <c r="E43" s="187">
        <f t="shared" si="10"/>
        <v>96</v>
      </c>
      <c r="F43" s="187">
        <f t="shared" si="10"/>
        <v>96</v>
      </c>
      <c r="G43" s="187">
        <f t="shared" si="10"/>
        <v>79</v>
      </c>
      <c r="H43" s="187">
        <f t="shared" si="10"/>
        <v>81</v>
      </c>
      <c r="I43" s="187">
        <f t="shared" si="10"/>
        <v>80</v>
      </c>
      <c r="J43" s="187">
        <f t="shared" si="10"/>
        <v>88</v>
      </c>
      <c r="K43" s="187">
        <f t="shared" si="10"/>
        <v>79</v>
      </c>
      <c r="L43" s="187">
        <f t="shared" si="10"/>
        <v>79</v>
      </c>
      <c r="M43" s="187">
        <f t="shared" si="10"/>
        <v>80</v>
      </c>
      <c r="N43" s="187">
        <f t="shared" si="10"/>
        <v>70</v>
      </c>
      <c r="O43" s="187">
        <f t="shared" si="10"/>
        <v>98</v>
      </c>
      <c r="P43" s="187">
        <f t="shared" si="10"/>
        <v>82</v>
      </c>
      <c r="Q43" s="187">
        <f t="shared" si="10"/>
        <v>109</v>
      </c>
      <c r="R43" s="187">
        <f t="shared" si="10"/>
        <v>113</v>
      </c>
      <c r="S43" s="187">
        <f t="shared" si="10"/>
        <v>102</v>
      </c>
      <c r="T43" s="187">
        <f t="shared" si="10"/>
        <v>110</v>
      </c>
      <c r="U43" s="187">
        <f t="shared" si="10"/>
        <v>91</v>
      </c>
      <c r="V43" s="187">
        <f t="shared" si="10"/>
        <v>81</v>
      </c>
      <c r="W43" s="187">
        <f t="shared" si="10"/>
        <v>67</v>
      </c>
      <c r="X43" s="187">
        <f t="shared" si="10"/>
        <v>90</v>
      </c>
      <c r="Y43" s="187">
        <f t="shared" si="10"/>
        <v>71</v>
      </c>
      <c r="Z43" s="187">
        <f t="shared" si="10"/>
        <v>51</v>
      </c>
      <c r="AA43" s="187">
        <f t="shared" si="10"/>
        <v>63</v>
      </c>
      <c r="AB43" s="187">
        <f t="shared" si="10"/>
        <v>72</v>
      </c>
      <c r="AC43" s="187">
        <f t="shared" si="10"/>
        <v>76</v>
      </c>
      <c r="AD43" s="187">
        <f t="shared" si="10"/>
        <v>64</v>
      </c>
      <c r="AE43" s="187">
        <f t="shared" si="10"/>
        <v>75</v>
      </c>
      <c r="AF43" s="187">
        <f t="shared" si="10"/>
        <v>63</v>
      </c>
      <c r="AG43" s="187">
        <f t="shared" si="10"/>
        <v>94</v>
      </c>
      <c r="AH43" s="187">
        <f t="shared" si="10"/>
        <v>75</v>
      </c>
      <c r="AI43" s="187">
        <f t="shared" si="10"/>
        <v>73</v>
      </c>
      <c r="AJ43" s="187">
        <f t="shared" si="10"/>
        <v>93</v>
      </c>
      <c r="AK43" s="187">
        <f t="shared" si="10"/>
        <v>76</v>
      </c>
      <c r="AL43" s="187">
        <f t="shared" si="10"/>
        <v>79</v>
      </c>
      <c r="AM43" s="187">
        <f t="shared" si="10"/>
        <v>69</v>
      </c>
      <c r="AN43" s="187">
        <f t="shared" si="10"/>
        <v>78</v>
      </c>
      <c r="AO43" s="187">
        <f t="shared" si="10"/>
        <v>69</v>
      </c>
      <c r="AP43" s="187">
        <f t="shared" si="10"/>
        <v>86</v>
      </c>
      <c r="AQ43" s="187">
        <f t="shared" si="10"/>
        <v>81</v>
      </c>
      <c r="AR43" s="187">
        <f t="shared" si="10"/>
        <v>69</v>
      </c>
      <c r="AS43" s="187">
        <f t="shared" si="10"/>
        <v>73</v>
      </c>
      <c r="AT43" s="187">
        <f t="shared" si="10"/>
        <v>70</v>
      </c>
      <c r="AU43" s="187">
        <f t="shared" si="10"/>
        <v>79</v>
      </c>
      <c r="AV43" s="187">
        <f t="shared" si="10"/>
        <v>73</v>
      </c>
      <c r="AW43" s="187">
        <f t="shared" si="10"/>
        <v>79</v>
      </c>
      <c r="AX43" s="187">
        <f t="shared" si="10"/>
        <v>92</v>
      </c>
      <c r="AY43" s="187">
        <f t="shared" si="10"/>
        <v>86</v>
      </c>
      <c r="AZ43" s="187">
        <f t="shared" si="10"/>
        <v>112</v>
      </c>
      <c r="BA43" s="187">
        <f t="shared" si="10"/>
        <v>93</v>
      </c>
      <c r="BB43" s="187">
        <f t="shared" si="10"/>
        <v>85</v>
      </c>
      <c r="BC43" s="187">
        <f t="shared" si="10"/>
        <v>79</v>
      </c>
      <c r="BE43" s="50">
        <f t="shared" si="2"/>
        <v>4335</v>
      </c>
      <c r="BG43" s="236"/>
      <c r="BH43" s="236"/>
      <c r="BI43" s="236"/>
      <c r="BJ43" s="236"/>
      <c r="BK43" s="236"/>
      <c r="BL43" s="236"/>
      <c r="BM43" s="236"/>
      <c r="BN43" s="236"/>
      <c r="BO43" s="236"/>
      <c r="BP43" s="236"/>
      <c r="BQ43" s="236"/>
      <c r="BR43" s="236"/>
      <c r="BS43" s="236"/>
      <c r="BT43" s="236"/>
      <c r="BU43" s="236"/>
      <c r="BV43" s="236"/>
      <c r="BW43" s="236"/>
      <c r="BX43" s="94"/>
      <c r="BY43" s="94"/>
      <c r="BZ43" s="94"/>
      <c r="CA43" s="94"/>
      <c r="CB43" s="94"/>
      <c r="CC43" s="94"/>
      <c r="CD43" s="94"/>
      <c r="CE43" s="94"/>
      <c r="CF43" s="94"/>
      <c r="CG43" s="94"/>
      <c r="CH43" s="94"/>
      <c r="CI43" s="94"/>
      <c r="CJ43" s="94"/>
      <c r="CK43" s="94"/>
      <c r="CL43" s="94"/>
      <c r="CM43" s="94"/>
      <c r="CN43" s="94"/>
    </row>
    <row r="44" spans="1:92" ht="14.1" customHeight="1" x14ac:dyDescent="0.2">
      <c r="A44" s="93"/>
      <c r="B44" s="48" t="s">
        <v>14</v>
      </c>
      <c r="C44" s="187">
        <f>C61+C68+C85</f>
        <v>76</v>
      </c>
      <c r="D44" s="187">
        <f t="shared" ref="D44:BC44" si="11">D61+D68+D85</f>
        <v>92</v>
      </c>
      <c r="E44" s="187">
        <f t="shared" si="11"/>
        <v>68</v>
      </c>
      <c r="F44" s="187">
        <f t="shared" si="11"/>
        <v>78</v>
      </c>
      <c r="G44" s="187">
        <f t="shared" si="11"/>
        <v>67</v>
      </c>
      <c r="H44" s="187">
        <f t="shared" si="11"/>
        <v>55</v>
      </c>
      <c r="I44" s="187">
        <f t="shared" si="11"/>
        <v>73</v>
      </c>
      <c r="J44" s="187">
        <f t="shared" si="11"/>
        <v>65</v>
      </c>
      <c r="K44" s="187">
        <f t="shared" si="11"/>
        <v>57</v>
      </c>
      <c r="L44" s="187">
        <f t="shared" si="11"/>
        <v>75</v>
      </c>
      <c r="M44" s="187">
        <f t="shared" si="11"/>
        <v>55</v>
      </c>
      <c r="N44" s="187">
        <f t="shared" si="11"/>
        <v>66</v>
      </c>
      <c r="O44" s="187">
        <f t="shared" si="11"/>
        <v>74</v>
      </c>
      <c r="P44" s="187">
        <f t="shared" si="11"/>
        <v>96</v>
      </c>
      <c r="Q44" s="187">
        <f t="shared" si="11"/>
        <v>110</v>
      </c>
      <c r="R44" s="187">
        <f t="shared" si="11"/>
        <v>85</v>
      </c>
      <c r="S44" s="187">
        <f t="shared" si="11"/>
        <v>97</v>
      </c>
      <c r="T44" s="187">
        <f t="shared" si="11"/>
        <v>107</v>
      </c>
      <c r="U44" s="187">
        <f t="shared" si="11"/>
        <v>104</v>
      </c>
      <c r="V44" s="187">
        <f t="shared" si="11"/>
        <v>85</v>
      </c>
      <c r="W44" s="187">
        <f t="shared" si="11"/>
        <v>59</v>
      </c>
      <c r="X44" s="187">
        <f t="shared" si="11"/>
        <v>50</v>
      </c>
      <c r="Y44" s="187">
        <f t="shared" si="11"/>
        <v>69</v>
      </c>
      <c r="Z44" s="187">
        <f t="shared" si="11"/>
        <v>63</v>
      </c>
      <c r="AA44" s="187">
        <f t="shared" si="11"/>
        <v>52</v>
      </c>
      <c r="AB44" s="187">
        <f t="shared" si="11"/>
        <v>67</v>
      </c>
      <c r="AC44" s="187">
        <f t="shared" si="11"/>
        <v>53</v>
      </c>
      <c r="AD44" s="187">
        <f t="shared" si="11"/>
        <v>44</v>
      </c>
      <c r="AE44" s="187">
        <f t="shared" si="11"/>
        <v>68</v>
      </c>
      <c r="AF44" s="187">
        <f t="shared" si="11"/>
        <v>55</v>
      </c>
      <c r="AG44" s="187">
        <f t="shared" si="11"/>
        <v>59</v>
      </c>
      <c r="AH44" s="187">
        <f t="shared" si="11"/>
        <v>48</v>
      </c>
      <c r="AI44" s="187">
        <f t="shared" si="11"/>
        <v>41</v>
      </c>
      <c r="AJ44" s="187">
        <f t="shared" si="11"/>
        <v>54</v>
      </c>
      <c r="AK44" s="187">
        <f t="shared" si="11"/>
        <v>64</v>
      </c>
      <c r="AL44" s="187">
        <f t="shared" si="11"/>
        <v>63</v>
      </c>
      <c r="AM44" s="187">
        <f t="shared" si="11"/>
        <v>63</v>
      </c>
      <c r="AN44" s="187">
        <f t="shared" si="11"/>
        <v>54</v>
      </c>
      <c r="AO44" s="187">
        <f t="shared" si="11"/>
        <v>59</v>
      </c>
      <c r="AP44" s="187">
        <f t="shared" si="11"/>
        <v>75</v>
      </c>
      <c r="AQ44" s="187">
        <f t="shared" si="11"/>
        <v>64</v>
      </c>
      <c r="AR44" s="187">
        <f t="shared" si="11"/>
        <v>72</v>
      </c>
      <c r="AS44" s="187">
        <f t="shared" si="11"/>
        <v>70</v>
      </c>
      <c r="AT44" s="187">
        <f t="shared" si="11"/>
        <v>58</v>
      </c>
      <c r="AU44" s="187">
        <f t="shared" si="11"/>
        <v>71</v>
      </c>
      <c r="AV44" s="187">
        <f t="shared" si="11"/>
        <v>73</v>
      </c>
      <c r="AW44" s="187">
        <f t="shared" si="11"/>
        <v>85</v>
      </c>
      <c r="AX44" s="187">
        <f t="shared" si="11"/>
        <v>72</v>
      </c>
      <c r="AY44" s="187">
        <f t="shared" si="11"/>
        <v>65</v>
      </c>
      <c r="AZ44" s="187">
        <f t="shared" si="11"/>
        <v>64</v>
      </c>
      <c r="BA44" s="187">
        <f t="shared" si="11"/>
        <v>70</v>
      </c>
      <c r="BB44" s="187">
        <f t="shared" si="11"/>
        <v>75</v>
      </c>
      <c r="BC44" s="187">
        <f t="shared" si="11"/>
        <v>58</v>
      </c>
      <c r="BE44" s="50">
        <f t="shared" si="2"/>
        <v>3642</v>
      </c>
      <c r="BG44" s="236"/>
      <c r="BH44" s="236"/>
      <c r="BI44" s="236"/>
      <c r="BJ44" s="236"/>
      <c r="BK44" s="236"/>
      <c r="BL44" s="236"/>
      <c r="BM44" s="236"/>
      <c r="BN44" s="236"/>
      <c r="BO44" s="236"/>
      <c r="BP44" s="236"/>
      <c r="BQ44" s="236"/>
      <c r="BR44" s="236"/>
      <c r="BS44" s="236"/>
      <c r="BT44" s="236"/>
      <c r="BU44" s="236"/>
      <c r="BV44" s="236"/>
      <c r="BW44" s="236"/>
      <c r="BX44" s="94"/>
      <c r="BY44" s="94"/>
      <c r="BZ44" s="94"/>
      <c r="CA44" s="94"/>
      <c r="CB44" s="94"/>
      <c r="CC44" s="94"/>
      <c r="CD44" s="94"/>
      <c r="CE44" s="94"/>
      <c r="CF44" s="94"/>
      <c r="CG44" s="94"/>
      <c r="CH44" s="94"/>
      <c r="CI44" s="94"/>
      <c r="CJ44" s="94"/>
      <c r="CK44" s="94"/>
      <c r="CL44" s="94"/>
      <c r="CM44" s="94"/>
      <c r="CN44" s="94"/>
    </row>
    <row r="45" spans="1:92" ht="14.1" customHeight="1" x14ac:dyDescent="0.2">
      <c r="A45" s="93"/>
      <c r="B45" s="48" t="s">
        <v>15</v>
      </c>
      <c r="C45" s="187">
        <f>C56+C57+C74</f>
        <v>113</v>
      </c>
      <c r="D45" s="187">
        <f t="shared" ref="D45:BC45" si="12">D56+D57+D74</f>
        <v>148</v>
      </c>
      <c r="E45" s="187">
        <f t="shared" si="12"/>
        <v>122</v>
      </c>
      <c r="F45" s="187">
        <f t="shared" si="12"/>
        <v>117</v>
      </c>
      <c r="G45" s="187">
        <f t="shared" si="12"/>
        <v>109</v>
      </c>
      <c r="H45" s="187">
        <f t="shared" si="12"/>
        <v>131</v>
      </c>
      <c r="I45" s="187">
        <f t="shared" si="12"/>
        <v>119</v>
      </c>
      <c r="J45" s="187">
        <f t="shared" si="12"/>
        <v>131</v>
      </c>
      <c r="K45" s="187">
        <f t="shared" si="12"/>
        <v>111</v>
      </c>
      <c r="L45" s="187">
        <f t="shared" si="12"/>
        <v>106</v>
      </c>
      <c r="M45" s="187">
        <f t="shared" si="12"/>
        <v>128</v>
      </c>
      <c r="N45" s="187">
        <f t="shared" si="12"/>
        <v>132</v>
      </c>
      <c r="O45" s="187">
        <f t="shared" si="12"/>
        <v>112</v>
      </c>
      <c r="P45" s="187">
        <f t="shared" si="12"/>
        <v>141</v>
      </c>
      <c r="Q45" s="187">
        <f t="shared" si="12"/>
        <v>158</v>
      </c>
      <c r="R45" s="187">
        <f t="shared" si="12"/>
        <v>169</v>
      </c>
      <c r="S45" s="187">
        <f t="shared" si="12"/>
        <v>147</v>
      </c>
      <c r="T45" s="187">
        <f t="shared" si="12"/>
        <v>139</v>
      </c>
      <c r="U45" s="187">
        <f t="shared" si="12"/>
        <v>128</v>
      </c>
      <c r="V45" s="187">
        <f t="shared" si="12"/>
        <v>110</v>
      </c>
      <c r="W45" s="187">
        <f t="shared" si="12"/>
        <v>97</v>
      </c>
      <c r="X45" s="187">
        <f t="shared" si="12"/>
        <v>110</v>
      </c>
      <c r="Y45" s="187">
        <f t="shared" si="12"/>
        <v>111</v>
      </c>
      <c r="Z45" s="187">
        <f t="shared" si="12"/>
        <v>95</v>
      </c>
      <c r="AA45" s="187">
        <f t="shared" si="12"/>
        <v>95</v>
      </c>
      <c r="AB45" s="187">
        <f t="shared" si="12"/>
        <v>97</v>
      </c>
      <c r="AC45" s="187">
        <f t="shared" si="12"/>
        <v>83</v>
      </c>
      <c r="AD45" s="187">
        <f t="shared" si="12"/>
        <v>110</v>
      </c>
      <c r="AE45" s="187">
        <f t="shared" si="12"/>
        <v>94</v>
      </c>
      <c r="AF45" s="187">
        <f t="shared" si="12"/>
        <v>87</v>
      </c>
      <c r="AG45" s="187">
        <f t="shared" si="12"/>
        <v>122</v>
      </c>
      <c r="AH45" s="187">
        <f t="shared" si="12"/>
        <v>91</v>
      </c>
      <c r="AI45" s="187">
        <f t="shared" si="12"/>
        <v>92</v>
      </c>
      <c r="AJ45" s="187">
        <f t="shared" si="12"/>
        <v>111</v>
      </c>
      <c r="AK45" s="187">
        <f t="shared" si="12"/>
        <v>85</v>
      </c>
      <c r="AL45" s="187">
        <f t="shared" si="12"/>
        <v>97</v>
      </c>
      <c r="AM45" s="187">
        <f t="shared" si="12"/>
        <v>105</v>
      </c>
      <c r="AN45" s="187">
        <f t="shared" si="12"/>
        <v>100</v>
      </c>
      <c r="AO45" s="187">
        <f t="shared" si="12"/>
        <v>100</v>
      </c>
      <c r="AP45" s="187">
        <f t="shared" si="12"/>
        <v>102</v>
      </c>
      <c r="AQ45" s="187">
        <f t="shared" si="12"/>
        <v>101</v>
      </c>
      <c r="AR45" s="187">
        <f t="shared" si="12"/>
        <v>105</v>
      </c>
      <c r="AS45" s="187">
        <f t="shared" si="12"/>
        <v>100</v>
      </c>
      <c r="AT45" s="187">
        <f t="shared" si="12"/>
        <v>111</v>
      </c>
      <c r="AU45" s="187">
        <f t="shared" si="12"/>
        <v>93</v>
      </c>
      <c r="AV45" s="187">
        <f t="shared" si="12"/>
        <v>95</v>
      </c>
      <c r="AW45" s="187">
        <f t="shared" si="12"/>
        <v>113</v>
      </c>
      <c r="AX45" s="187">
        <f t="shared" si="12"/>
        <v>91</v>
      </c>
      <c r="AY45" s="187">
        <f t="shared" si="12"/>
        <v>112</v>
      </c>
      <c r="AZ45" s="187">
        <f t="shared" si="12"/>
        <v>120</v>
      </c>
      <c r="BA45" s="187">
        <f t="shared" si="12"/>
        <v>115</v>
      </c>
      <c r="BB45" s="187">
        <f t="shared" si="12"/>
        <v>118</v>
      </c>
      <c r="BC45" s="187">
        <f t="shared" si="12"/>
        <v>141</v>
      </c>
      <c r="BE45" s="50">
        <f t="shared" si="2"/>
        <v>5970</v>
      </c>
      <c r="BG45" s="236"/>
      <c r="BH45" s="236"/>
      <c r="BI45" s="236"/>
      <c r="BJ45" s="236"/>
      <c r="BK45" s="236"/>
      <c r="BL45" s="236"/>
      <c r="BM45" s="236"/>
      <c r="BN45" s="236"/>
      <c r="BO45" s="236"/>
      <c r="BP45" s="236"/>
      <c r="BQ45" s="236"/>
      <c r="BR45" s="236"/>
      <c r="BS45" s="236"/>
      <c r="BT45" s="236"/>
      <c r="BU45" s="236"/>
      <c r="BV45" s="236"/>
      <c r="BW45" s="236"/>
      <c r="BX45" s="94"/>
      <c r="BY45" s="94"/>
      <c r="BZ45" s="94"/>
      <c r="CA45" s="94"/>
      <c r="CB45" s="94"/>
      <c r="CC45" s="94"/>
      <c r="CD45" s="94"/>
      <c r="CE45" s="94"/>
      <c r="CF45" s="94"/>
      <c r="CG45" s="94"/>
      <c r="CH45" s="94"/>
      <c r="CI45" s="94"/>
      <c r="CJ45" s="94"/>
      <c r="CK45" s="94"/>
      <c r="CL45" s="94"/>
      <c r="CM45" s="94"/>
      <c r="CN45" s="94"/>
    </row>
    <row r="46" spans="1:92" ht="14.1" customHeight="1" x14ac:dyDescent="0.2">
      <c r="A46" s="93"/>
      <c r="B46" s="48" t="s">
        <v>53</v>
      </c>
      <c r="C46" s="187">
        <f>C65+C67+C70+C72+C80+C86</f>
        <v>250</v>
      </c>
      <c r="D46" s="187">
        <f t="shared" ref="D46:BC46" si="13">D65+D67+D70+D72+D80+D86</f>
        <v>353</v>
      </c>
      <c r="E46" s="187">
        <f t="shared" si="13"/>
        <v>296</v>
      </c>
      <c r="F46" s="187">
        <f t="shared" si="13"/>
        <v>235</v>
      </c>
      <c r="G46" s="187">
        <f t="shared" si="13"/>
        <v>264</v>
      </c>
      <c r="H46" s="187">
        <f t="shared" si="13"/>
        <v>245</v>
      </c>
      <c r="I46" s="187">
        <f t="shared" si="13"/>
        <v>243</v>
      </c>
      <c r="J46" s="187">
        <f t="shared" si="13"/>
        <v>238</v>
      </c>
      <c r="K46" s="187">
        <f t="shared" si="13"/>
        <v>255</v>
      </c>
      <c r="L46" s="187">
        <f t="shared" si="13"/>
        <v>283</v>
      </c>
      <c r="M46" s="187">
        <f t="shared" si="13"/>
        <v>244</v>
      </c>
      <c r="N46" s="187">
        <f t="shared" si="13"/>
        <v>264</v>
      </c>
      <c r="O46" s="187">
        <f t="shared" si="13"/>
        <v>167</v>
      </c>
      <c r="P46" s="187">
        <f t="shared" si="13"/>
        <v>479</v>
      </c>
      <c r="Q46" s="187">
        <f t="shared" si="13"/>
        <v>499</v>
      </c>
      <c r="R46" s="187">
        <f t="shared" si="13"/>
        <v>482</v>
      </c>
      <c r="S46" s="187">
        <f t="shared" si="13"/>
        <v>518</v>
      </c>
      <c r="T46" s="187">
        <f t="shared" si="13"/>
        <v>410</v>
      </c>
      <c r="U46" s="187">
        <f t="shared" si="13"/>
        <v>344</v>
      </c>
      <c r="V46" s="187">
        <f t="shared" si="13"/>
        <v>342</v>
      </c>
      <c r="W46" s="187">
        <f t="shared" si="13"/>
        <v>308</v>
      </c>
      <c r="X46" s="187">
        <f t="shared" si="13"/>
        <v>245</v>
      </c>
      <c r="Y46" s="187">
        <f t="shared" si="13"/>
        <v>236</v>
      </c>
      <c r="Z46" s="187">
        <f t="shared" si="13"/>
        <v>235</v>
      </c>
      <c r="AA46" s="187">
        <f t="shared" si="13"/>
        <v>217</v>
      </c>
      <c r="AB46" s="187">
        <f t="shared" si="13"/>
        <v>235</v>
      </c>
      <c r="AC46" s="187">
        <f t="shared" si="13"/>
        <v>208</v>
      </c>
      <c r="AD46" s="187">
        <f t="shared" si="13"/>
        <v>197</v>
      </c>
      <c r="AE46" s="187">
        <f t="shared" si="13"/>
        <v>220</v>
      </c>
      <c r="AF46" s="187">
        <f t="shared" si="13"/>
        <v>212</v>
      </c>
      <c r="AG46" s="187">
        <f t="shared" si="13"/>
        <v>225</v>
      </c>
      <c r="AH46" s="187">
        <f t="shared" si="13"/>
        <v>214</v>
      </c>
      <c r="AI46" s="187">
        <f t="shared" si="13"/>
        <v>198</v>
      </c>
      <c r="AJ46" s="187">
        <f t="shared" si="13"/>
        <v>205</v>
      </c>
      <c r="AK46" s="187">
        <f t="shared" si="13"/>
        <v>225</v>
      </c>
      <c r="AL46" s="187">
        <f t="shared" si="13"/>
        <v>229</v>
      </c>
      <c r="AM46" s="187">
        <f t="shared" si="13"/>
        <v>224</v>
      </c>
      <c r="AN46" s="187">
        <f t="shared" si="13"/>
        <v>218</v>
      </c>
      <c r="AO46" s="187">
        <f t="shared" si="13"/>
        <v>196</v>
      </c>
      <c r="AP46" s="187">
        <f t="shared" si="13"/>
        <v>249</v>
      </c>
      <c r="AQ46" s="187">
        <f t="shared" si="13"/>
        <v>226</v>
      </c>
      <c r="AR46" s="187">
        <f t="shared" si="13"/>
        <v>251</v>
      </c>
      <c r="AS46" s="187">
        <f t="shared" si="13"/>
        <v>270</v>
      </c>
      <c r="AT46" s="187">
        <f t="shared" si="13"/>
        <v>298</v>
      </c>
      <c r="AU46" s="187">
        <f t="shared" si="13"/>
        <v>341</v>
      </c>
      <c r="AV46" s="187">
        <f t="shared" si="13"/>
        <v>352</v>
      </c>
      <c r="AW46" s="187">
        <f t="shared" si="13"/>
        <v>329</v>
      </c>
      <c r="AX46" s="187">
        <f t="shared" si="13"/>
        <v>301</v>
      </c>
      <c r="AY46" s="187">
        <f t="shared" si="13"/>
        <v>313</v>
      </c>
      <c r="AZ46" s="187">
        <f t="shared" si="13"/>
        <v>268</v>
      </c>
      <c r="BA46" s="187">
        <f t="shared" si="13"/>
        <v>282</v>
      </c>
      <c r="BB46" s="187">
        <f t="shared" si="13"/>
        <v>262</v>
      </c>
      <c r="BC46" s="187">
        <f t="shared" si="13"/>
        <v>229</v>
      </c>
      <c r="BE46" s="50">
        <f t="shared" si="2"/>
        <v>14629</v>
      </c>
      <c r="BG46" s="236"/>
      <c r="BH46" s="236"/>
      <c r="BI46" s="236"/>
      <c r="BJ46" s="236"/>
      <c r="BK46" s="236"/>
      <c r="BL46" s="236"/>
      <c r="BM46" s="236"/>
      <c r="BN46" s="236"/>
      <c r="BO46" s="236"/>
      <c r="BP46" s="236"/>
      <c r="BQ46" s="236"/>
      <c r="BR46" s="236"/>
      <c r="BS46" s="236"/>
      <c r="BT46" s="236"/>
      <c r="BU46" s="236"/>
      <c r="BV46" s="236"/>
      <c r="BW46" s="236"/>
      <c r="BX46" s="94"/>
      <c r="BY46" s="94"/>
      <c r="BZ46" s="94"/>
      <c r="CA46" s="94"/>
      <c r="CB46" s="94"/>
      <c r="CC46" s="94"/>
      <c r="CD46" s="94"/>
      <c r="CE46" s="94"/>
      <c r="CF46" s="94"/>
      <c r="CG46" s="94"/>
      <c r="CH46" s="94"/>
      <c r="CI46" s="94"/>
      <c r="CJ46" s="94"/>
      <c r="CK46" s="94"/>
      <c r="CL46" s="94"/>
      <c r="CM46" s="94"/>
      <c r="CN46" s="94"/>
    </row>
    <row r="47" spans="1:92" ht="14.1" customHeight="1" x14ac:dyDescent="0.2">
      <c r="A47" s="93"/>
      <c r="B47" s="48" t="s">
        <v>19</v>
      </c>
      <c r="C47" s="187">
        <f>C59+C71</f>
        <v>75</v>
      </c>
      <c r="D47" s="187">
        <f t="shared" ref="D47:BC47" si="14">D59+D71</f>
        <v>95</v>
      </c>
      <c r="E47" s="187">
        <f t="shared" si="14"/>
        <v>94</v>
      </c>
      <c r="F47" s="187">
        <f t="shared" si="14"/>
        <v>77</v>
      </c>
      <c r="G47" s="187">
        <f t="shared" si="14"/>
        <v>82</v>
      </c>
      <c r="H47" s="187">
        <f t="shared" si="14"/>
        <v>69</v>
      </c>
      <c r="I47" s="187">
        <f t="shared" si="14"/>
        <v>68</v>
      </c>
      <c r="J47" s="187">
        <f t="shared" si="14"/>
        <v>66</v>
      </c>
      <c r="K47" s="187">
        <f t="shared" si="14"/>
        <v>78</v>
      </c>
      <c r="L47" s="187">
        <f t="shared" si="14"/>
        <v>70</v>
      </c>
      <c r="M47" s="187">
        <f t="shared" si="14"/>
        <v>78</v>
      </c>
      <c r="N47" s="187">
        <f t="shared" si="14"/>
        <v>72</v>
      </c>
      <c r="O47" s="187">
        <f t="shared" si="14"/>
        <v>70</v>
      </c>
      <c r="P47" s="187">
        <f t="shared" si="14"/>
        <v>102</v>
      </c>
      <c r="Q47" s="187">
        <f t="shared" si="14"/>
        <v>100</v>
      </c>
      <c r="R47" s="187">
        <f t="shared" si="14"/>
        <v>107</v>
      </c>
      <c r="S47" s="187">
        <f t="shared" si="14"/>
        <v>94</v>
      </c>
      <c r="T47" s="187">
        <f t="shared" si="14"/>
        <v>78</v>
      </c>
      <c r="U47" s="187">
        <f t="shared" si="14"/>
        <v>83</v>
      </c>
      <c r="V47" s="187">
        <f t="shared" si="14"/>
        <v>83</v>
      </c>
      <c r="W47" s="187">
        <f t="shared" si="14"/>
        <v>73</v>
      </c>
      <c r="X47" s="187">
        <f t="shared" si="14"/>
        <v>74</v>
      </c>
      <c r="Y47" s="187">
        <f t="shared" si="14"/>
        <v>73</v>
      </c>
      <c r="Z47" s="187">
        <f t="shared" si="14"/>
        <v>67</v>
      </c>
      <c r="AA47" s="187">
        <f t="shared" si="14"/>
        <v>66</v>
      </c>
      <c r="AB47" s="187">
        <f t="shared" si="14"/>
        <v>54</v>
      </c>
      <c r="AC47" s="187">
        <f t="shared" si="14"/>
        <v>65</v>
      </c>
      <c r="AD47" s="187">
        <f t="shared" si="14"/>
        <v>67</v>
      </c>
      <c r="AE47" s="187">
        <f t="shared" si="14"/>
        <v>72</v>
      </c>
      <c r="AF47" s="187">
        <f t="shared" si="14"/>
        <v>56</v>
      </c>
      <c r="AG47" s="187">
        <f t="shared" si="14"/>
        <v>59</v>
      </c>
      <c r="AH47" s="187">
        <f t="shared" si="14"/>
        <v>86</v>
      </c>
      <c r="AI47" s="187">
        <f t="shared" si="14"/>
        <v>61</v>
      </c>
      <c r="AJ47" s="187">
        <f t="shared" si="14"/>
        <v>80</v>
      </c>
      <c r="AK47" s="187">
        <f t="shared" si="14"/>
        <v>65</v>
      </c>
      <c r="AL47" s="187">
        <f t="shared" si="14"/>
        <v>67</v>
      </c>
      <c r="AM47" s="187">
        <f t="shared" si="14"/>
        <v>66</v>
      </c>
      <c r="AN47" s="187">
        <f t="shared" si="14"/>
        <v>63</v>
      </c>
      <c r="AO47" s="187">
        <f t="shared" si="14"/>
        <v>51</v>
      </c>
      <c r="AP47" s="187">
        <f t="shared" si="14"/>
        <v>77</v>
      </c>
      <c r="AQ47" s="187">
        <f t="shared" si="14"/>
        <v>57</v>
      </c>
      <c r="AR47" s="187">
        <f t="shared" si="14"/>
        <v>70</v>
      </c>
      <c r="AS47" s="187">
        <f t="shared" si="14"/>
        <v>80</v>
      </c>
      <c r="AT47" s="187">
        <f t="shared" si="14"/>
        <v>62</v>
      </c>
      <c r="AU47" s="187">
        <f t="shared" si="14"/>
        <v>73</v>
      </c>
      <c r="AV47" s="187">
        <f t="shared" si="14"/>
        <v>69</v>
      </c>
      <c r="AW47" s="187">
        <f t="shared" si="14"/>
        <v>83</v>
      </c>
      <c r="AX47" s="187">
        <f t="shared" si="14"/>
        <v>64</v>
      </c>
      <c r="AY47" s="187">
        <f t="shared" si="14"/>
        <v>69</v>
      </c>
      <c r="AZ47" s="187">
        <f t="shared" si="14"/>
        <v>87</v>
      </c>
      <c r="BA47" s="187">
        <f t="shared" si="14"/>
        <v>82</v>
      </c>
      <c r="BB47" s="187">
        <f t="shared" si="14"/>
        <v>65</v>
      </c>
      <c r="BC47" s="187">
        <f t="shared" si="14"/>
        <v>62</v>
      </c>
      <c r="BE47" s="50">
        <f t="shared" si="2"/>
        <v>3906</v>
      </c>
      <c r="BG47" s="236"/>
      <c r="BH47" s="236"/>
      <c r="BI47" s="236"/>
      <c r="BJ47" s="236"/>
      <c r="BK47" s="236"/>
      <c r="BL47" s="236"/>
      <c r="BM47" s="236"/>
      <c r="BN47" s="236"/>
      <c r="BO47" s="236"/>
      <c r="BP47" s="236"/>
      <c r="BQ47" s="236"/>
      <c r="BR47" s="236"/>
      <c r="BS47" s="236"/>
      <c r="BT47" s="236"/>
      <c r="BU47" s="236"/>
      <c r="BV47" s="236"/>
      <c r="BW47" s="236"/>
      <c r="BX47" s="94"/>
      <c r="BY47" s="94"/>
      <c r="BZ47" s="94"/>
      <c r="CA47" s="94"/>
      <c r="CB47" s="94"/>
      <c r="CC47" s="94"/>
      <c r="CD47" s="94"/>
      <c r="CE47" s="94"/>
      <c r="CF47" s="94"/>
      <c r="CG47" s="94"/>
      <c r="CH47" s="94"/>
      <c r="CI47" s="94"/>
      <c r="CJ47" s="94"/>
      <c r="CK47" s="94"/>
      <c r="CL47" s="94"/>
      <c r="CM47" s="94"/>
      <c r="CN47" s="94"/>
    </row>
    <row r="48" spans="1:92" ht="14.1" customHeight="1" x14ac:dyDescent="0.2">
      <c r="A48" s="93"/>
      <c r="B48" s="48" t="s">
        <v>16</v>
      </c>
      <c r="C48" s="187">
        <f>C77+C84</f>
        <v>138</v>
      </c>
      <c r="D48" s="187">
        <f t="shared" ref="D48:BC48" si="15">D77+D84</f>
        <v>194</v>
      </c>
      <c r="E48" s="187">
        <f t="shared" si="15"/>
        <v>165</v>
      </c>
      <c r="F48" s="187">
        <f t="shared" si="15"/>
        <v>161</v>
      </c>
      <c r="G48" s="187">
        <f t="shared" si="15"/>
        <v>151</v>
      </c>
      <c r="H48" s="187">
        <f t="shared" si="15"/>
        <v>169</v>
      </c>
      <c r="I48" s="187">
        <f t="shared" si="15"/>
        <v>155</v>
      </c>
      <c r="J48" s="187">
        <f t="shared" si="15"/>
        <v>144</v>
      </c>
      <c r="K48" s="187">
        <f t="shared" si="15"/>
        <v>136</v>
      </c>
      <c r="L48" s="187">
        <f t="shared" si="15"/>
        <v>151</v>
      </c>
      <c r="M48" s="187">
        <f t="shared" si="15"/>
        <v>143</v>
      </c>
      <c r="N48" s="187">
        <f t="shared" si="15"/>
        <v>138</v>
      </c>
      <c r="O48" s="187">
        <f t="shared" si="15"/>
        <v>137</v>
      </c>
      <c r="P48" s="187">
        <f t="shared" si="15"/>
        <v>231</v>
      </c>
      <c r="Q48" s="187">
        <f t="shared" si="15"/>
        <v>274</v>
      </c>
      <c r="R48" s="187">
        <f t="shared" si="15"/>
        <v>272</v>
      </c>
      <c r="S48" s="187">
        <f t="shared" si="15"/>
        <v>238</v>
      </c>
      <c r="T48" s="187">
        <f t="shared" si="15"/>
        <v>207</v>
      </c>
      <c r="U48" s="187">
        <f t="shared" si="15"/>
        <v>207</v>
      </c>
      <c r="V48" s="187">
        <f t="shared" si="15"/>
        <v>168</v>
      </c>
      <c r="W48" s="187">
        <f t="shared" si="15"/>
        <v>151</v>
      </c>
      <c r="X48" s="187">
        <f t="shared" si="15"/>
        <v>142</v>
      </c>
      <c r="Y48" s="187">
        <f t="shared" si="15"/>
        <v>134</v>
      </c>
      <c r="Z48" s="187">
        <f t="shared" si="15"/>
        <v>129</v>
      </c>
      <c r="AA48" s="187">
        <f t="shared" si="15"/>
        <v>137</v>
      </c>
      <c r="AB48" s="187">
        <f t="shared" si="15"/>
        <v>148</v>
      </c>
      <c r="AC48" s="187">
        <f t="shared" si="15"/>
        <v>109</v>
      </c>
      <c r="AD48" s="187">
        <f t="shared" si="15"/>
        <v>111</v>
      </c>
      <c r="AE48" s="187">
        <f t="shared" si="15"/>
        <v>127</v>
      </c>
      <c r="AF48" s="187">
        <f t="shared" si="15"/>
        <v>136</v>
      </c>
      <c r="AG48" s="187">
        <f t="shared" si="15"/>
        <v>128</v>
      </c>
      <c r="AH48" s="187">
        <f t="shared" si="15"/>
        <v>129</v>
      </c>
      <c r="AI48" s="187">
        <f t="shared" si="15"/>
        <v>125</v>
      </c>
      <c r="AJ48" s="187">
        <f t="shared" si="15"/>
        <v>131</v>
      </c>
      <c r="AK48" s="187">
        <f t="shared" si="15"/>
        <v>151</v>
      </c>
      <c r="AL48" s="187">
        <f t="shared" si="15"/>
        <v>146</v>
      </c>
      <c r="AM48" s="187">
        <f t="shared" si="15"/>
        <v>138</v>
      </c>
      <c r="AN48" s="187">
        <f t="shared" si="15"/>
        <v>126</v>
      </c>
      <c r="AO48" s="187">
        <f t="shared" si="15"/>
        <v>126</v>
      </c>
      <c r="AP48" s="187">
        <f t="shared" si="15"/>
        <v>154</v>
      </c>
      <c r="AQ48" s="187">
        <f t="shared" si="15"/>
        <v>141</v>
      </c>
      <c r="AR48" s="187">
        <f t="shared" si="15"/>
        <v>142</v>
      </c>
      <c r="AS48" s="187">
        <f t="shared" si="15"/>
        <v>148</v>
      </c>
      <c r="AT48" s="187">
        <f t="shared" si="15"/>
        <v>183</v>
      </c>
      <c r="AU48" s="187">
        <f t="shared" si="15"/>
        <v>152</v>
      </c>
      <c r="AV48" s="187">
        <f t="shared" si="15"/>
        <v>197</v>
      </c>
      <c r="AW48" s="187">
        <f t="shared" si="15"/>
        <v>183</v>
      </c>
      <c r="AX48" s="187">
        <f t="shared" si="15"/>
        <v>214</v>
      </c>
      <c r="AY48" s="187">
        <f t="shared" si="15"/>
        <v>183</v>
      </c>
      <c r="AZ48" s="187">
        <f t="shared" si="15"/>
        <v>191</v>
      </c>
      <c r="BA48" s="187">
        <f t="shared" si="15"/>
        <v>165</v>
      </c>
      <c r="BB48" s="187">
        <f t="shared" si="15"/>
        <v>156</v>
      </c>
      <c r="BC48" s="187">
        <f t="shared" si="15"/>
        <v>126</v>
      </c>
      <c r="BE48" s="50">
        <f t="shared" si="2"/>
        <v>8438</v>
      </c>
      <c r="BG48" s="236"/>
      <c r="BH48" s="236"/>
      <c r="BI48" s="236"/>
      <c r="BJ48" s="236"/>
      <c r="BK48" s="236"/>
      <c r="BL48" s="236"/>
      <c r="BM48" s="236"/>
      <c r="BN48" s="236"/>
      <c r="BO48" s="236"/>
      <c r="BP48" s="236"/>
      <c r="BQ48" s="236"/>
      <c r="BR48" s="236"/>
      <c r="BS48" s="236"/>
      <c r="BT48" s="236"/>
      <c r="BU48" s="236"/>
      <c r="BV48" s="236"/>
      <c r="BW48" s="236"/>
      <c r="BX48" s="94"/>
      <c r="BY48" s="94"/>
      <c r="BZ48" s="94"/>
      <c r="CA48" s="94"/>
      <c r="CB48" s="94"/>
      <c r="CC48" s="94"/>
      <c r="CD48" s="94"/>
      <c r="CE48" s="94"/>
      <c r="CF48" s="94"/>
      <c r="CG48" s="94"/>
      <c r="CH48" s="94"/>
      <c r="CI48" s="94"/>
      <c r="CJ48" s="94"/>
      <c r="CK48" s="94"/>
      <c r="CL48" s="94"/>
      <c r="CM48" s="94"/>
      <c r="CN48" s="94"/>
    </row>
    <row r="49" spans="1:92" ht="14.1" customHeight="1" x14ac:dyDescent="0.2">
      <c r="A49" s="93"/>
      <c r="B49" s="48" t="s">
        <v>17</v>
      </c>
      <c r="C49" s="187">
        <f>C60+C66+C73+C87</f>
        <v>166</v>
      </c>
      <c r="D49" s="187">
        <f t="shared" ref="D49:BC49" si="16">D60+D66+D73+D87</f>
        <v>196</v>
      </c>
      <c r="E49" s="187">
        <f t="shared" si="16"/>
        <v>155</v>
      </c>
      <c r="F49" s="187">
        <f t="shared" si="16"/>
        <v>165</v>
      </c>
      <c r="G49" s="187">
        <f t="shared" si="16"/>
        <v>154</v>
      </c>
      <c r="H49" s="187">
        <f t="shared" si="16"/>
        <v>191</v>
      </c>
      <c r="I49" s="187">
        <f t="shared" si="16"/>
        <v>171</v>
      </c>
      <c r="J49" s="187">
        <f t="shared" si="16"/>
        <v>152</v>
      </c>
      <c r="K49" s="187">
        <f t="shared" si="16"/>
        <v>171</v>
      </c>
      <c r="L49" s="187">
        <f t="shared" si="16"/>
        <v>166</v>
      </c>
      <c r="M49" s="187">
        <f t="shared" si="16"/>
        <v>182</v>
      </c>
      <c r="N49" s="187">
        <f t="shared" si="16"/>
        <v>169</v>
      </c>
      <c r="O49" s="187">
        <f t="shared" si="16"/>
        <v>144</v>
      </c>
      <c r="P49" s="187">
        <f t="shared" si="16"/>
        <v>228</v>
      </c>
      <c r="Q49" s="187">
        <f t="shared" si="16"/>
        <v>313</v>
      </c>
      <c r="R49" s="187">
        <f t="shared" si="16"/>
        <v>271</v>
      </c>
      <c r="S49" s="187">
        <f t="shared" si="16"/>
        <v>258</v>
      </c>
      <c r="T49" s="187">
        <f t="shared" si="16"/>
        <v>280</v>
      </c>
      <c r="U49" s="187">
        <f t="shared" si="16"/>
        <v>207</v>
      </c>
      <c r="V49" s="187">
        <f t="shared" si="16"/>
        <v>224</v>
      </c>
      <c r="W49" s="187">
        <f t="shared" si="16"/>
        <v>189</v>
      </c>
      <c r="X49" s="187">
        <f t="shared" si="16"/>
        <v>156</v>
      </c>
      <c r="Y49" s="187">
        <f t="shared" si="16"/>
        <v>154</v>
      </c>
      <c r="Z49" s="187">
        <f t="shared" si="16"/>
        <v>136</v>
      </c>
      <c r="AA49" s="187">
        <f t="shared" si="16"/>
        <v>168</v>
      </c>
      <c r="AB49" s="187">
        <f t="shared" si="16"/>
        <v>125</v>
      </c>
      <c r="AC49" s="187">
        <f t="shared" si="16"/>
        <v>139</v>
      </c>
      <c r="AD49" s="187">
        <f t="shared" si="16"/>
        <v>125</v>
      </c>
      <c r="AE49" s="187">
        <f t="shared" si="16"/>
        <v>120</v>
      </c>
      <c r="AF49" s="187">
        <f t="shared" si="16"/>
        <v>135</v>
      </c>
      <c r="AG49" s="187">
        <f t="shared" si="16"/>
        <v>114</v>
      </c>
      <c r="AH49" s="187">
        <f t="shared" si="16"/>
        <v>125</v>
      </c>
      <c r="AI49" s="187">
        <f t="shared" si="16"/>
        <v>131</v>
      </c>
      <c r="AJ49" s="187">
        <f t="shared" si="16"/>
        <v>127</v>
      </c>
      <c r="AK49" s="187">
        <f t="shared" si="16"/>
        <v>143</v>
      </c>
      <c r="AL49" s="187">
        <f t="shared" si="16"/>
        <v>123</v>
      </c>
      <c r="AM49" s="187">
        <f t="shared" si="16"/>
        <v>128</v>
      </c>
      <c r="AN49" s="187">
        <f t="shared" si="16"/>
        <v>108</v>
      </c>
      <c r="AO49" s="187">
        <f t="shared" si="16"/>
        <v>121</v>
      </c>
      <c r="AP49" s="187">
        <f t="shared" si="16"/>
        <v>172</v>
      </c>
      <c r="AQ49" s="187">
        <f t="shared" si="16"/>
        <v>147</v>
      </c>
      <c r="AR49" s="187">
        <f t="shared" si="16"/>
        <v>175</v>
      </c>
      <c r="AS49" s="187">
        <f t="shared" si="16"/>
        <v>172</v>
      </c>
      <c r="AT49" s="187">
        <f t="shared" si="16"/>
        <v>177</v>
      </c>
      <c r="AU49" s="187">
        <f t="shared" si="16"/>
        <v>146</v>
      </c>
      <c r="AV49" s="187">
        <f t="shared" si="16"/>
        <v>180</v>
      </c>
      <c r="AW49" s="187">
        <f t="shared" si="16"/>
        <v>194</v>
      </c>
      <c r="AX49" s="187">
        <f t="shared" si="16"/>
        <v>171</v>
      </c>
      <c r="AY49" s="187">
        <f t="shared" si="16"/>
        <v>177</v>
      </c>
      <c r="AZ49" s="187">
        <f t="shared" si="16"/>
        <v>166</v>
      </c>
      <c r="BA49" s="187">
        <f t="shared" si="16"/>
        <v>183</v>
      </c>
      <c r="BB49" s="187">
        <f t="shared" si="16"/>
        <v>154</v>
      </c>
      <c r="BC49" s="187">
        <f t="shared" si="16"/>
        <v>179</v>
      </c>
      <c r="BE49" s="50">
        <f t="shared" si="2"/>
        <v>8923</v>
      </c>
      <c r="BG49" s="236"/>
      <c r="BH49" s="236"/>
      <c r="BI49" s="236"/>
      <c r="BJ49" s="236"/>
      <c r="BK49" s="236"/>
      <c r="BL49" s="236"/>
      <c r="BM49" s="236"/>
      <c r="BN49" s="236"/>
      <c r="BO49" s="236"/>
      <c r="BP49" s="236"/>
      <c r="BQ49" s="236"/>
      <c r="BR49" s="236"/>
      <c r="BS49" s="236"/>
      <c r="BT49" s="236"/>
      <c r="BU49" s="236"/>
      <c r="BV49" s="236"/>
      <c r="BW49" s="236"/>
      <c r="BX49" s="94"/>
      <c r="BY49" s="94"/>
      <c r="BZ49" s="94"/>
      <c r="CA49" s="94"/>
      <c r="CB49" s="94"/>
      <c r="CC49" s="94"/>
      <c r="CD49" s="94"/>
      <c r="CE49" s="94"/>
      <c r="CF49" s="94"/>
      <c r="CG49" s="94"/>
      <c r="CH49" s="94"/>
      <c r="CI49" s="94"/>
      <c r="CJ49" s="94"/>
      <c r="CK49" s="94"/>
      <c r="CL49" s="94"/>
      <c r="CM49" s="94"/>
      <c r="CN49" s="94"/>
    </row>
    <row r="50" spans="1:92" ht="14.1" customHeight="1" x14ac:dyDescent="0.2">
      <c r="A50" s="93"/>
      <c r="B50" s="48" t="s">
        <v>68</v>
      </c>
      <c r="C50" s="187">
        <f>C78</f>
        <v>1</v>
      </c>
      <c r="D50" s="187">
        <f t="shared" ref="D50:BC50" si="17">D78</f>
        <v>5</v>
      </c>
      <c r="E50" s="187">
        <f t="shared" si="17"/>
        <v>2</v>
      </c>
      <c r="F50" s="187">
        <f t="shared" si="17"/>
        <v>4</v>
      </c>
      <c r="G50" s="187">
        <f t="shared" si="17"/>
        <v>2</v>
      </c>
      <c r="H50" s="187">
        <f t="shared" si="17"/>
        <v>5</v>
      </c>
      <c r="I50" s="187">
        <f t="shared" si="17"/>
        <v>3</v>
      </c>
      <c r="J50" s="187">
        <f t="shared" si="17"/>
        <v>1</v>
      </c>
      <c r="K50" s="187">
        <f t="shared" si="17"/>
        <v>4</v>
      </c>
      <c r="L50" s="187">
        <f t="shared" si="17"/>
        <v>5</v>
      </c>
      <c r="M50" s="187">
        <f t="shared" si="17"/>
        <v>6</v>
      </c>
      <c r="N50" s="187">
        <f t="shared" si="17"/>
        <v>7</v>
      </c>
      <c r="O50" s="187">
        <f t="shared" si="17"/>
        <v>8</v>
      </c>
      <c r="P50" s="187">
        <f t="shared" si="17"/>
        <v>9</v>
      </c>
      <c r="Q50" s="187">
        <f t="shared" si="17"/>
        <v>11</v>
      </c>
      <c r="R50" s="187">
        <f t="shared" si="17"/>
        <v>4</v>
      </c>
      <c r="S50" s="187">
        <f t="shared" si="17"/>
        <v>6</v>
      </c>
      <c r="T50" s="187">
        <f t="shared" si="17"/>
        <v>3</v>
      </c>
      <c r="U50" s="187">
        <f t="shared" si="17"/>
        <v>2</v>
      </c>
      <c r="V50" s="187">
        <f t="shared" si="17"/>
        <v>5</v>
      </c>
      <c r="W50" s="187">
        <f t="shared" si="17"/>
        <v>8</v>
      </c>
      <c r="X50" s="187">
        <f t="shared" si="17"/>
        <v>5</v>
      </c>
      <c r="Y50" s="187">
        <f t="shared" si="17"/>
        <v>8</v>
      </c>
      <c r="Z50" s="187">
        <f t="shared" si="17"/>
        <v>2</v>
      </c>
      <c r="AA50" s="187">
        <f t="shared" si="17"/>
        <v>5</v>
      </c>
      <c r="AB50" s="187">
        <f t="shared" si="17"/>
        <v>4</v>
      </c>
      <c r="AC50" s="187">
        <f t="shared" si="17"/>
        <v>2</v>
      </c>
      <c r="AD50" s="187">
        <f t="shared" si="17"/>
        <v>4</v>
      </c>
      <c r="AE50" s="187">
        <f t="shared" si="17"/>
        <v>3</v>
      </c>
      <c r="AF50" s="187">
        <f t="shared" si="17"/>
        <v>4</v>
      </c>
      <c r="AG50" s="187">
        <f t="shared" si="17"/>
        <v>4</v>
      </c>
      <c r="AH50" s="187">
        <f t="shared" si="17"/>
        <v>3</v>
      </c>
      <c r="AI50" s="187">
        <f t="shared" si="17"/>
        <v>5</v>
      </c>
      <c r="AJ50" s="187">
        <f t="shared" si="17"/>
        <v>3</v>
      </c>
      <c r="AK50" s="187">
        <f t="shared" si="17"/>
        <v>8</v>
      </c>
      <c r="AL50" s="187">
        <f t="shared" si="17"/>
        <v>4</v>
      </c>
      <c r="AM50" s="187">
        <f t="shared" si="17"/>
        <v>6</v>
      </c>
      <c r="AN50" s="187">
        <f t="shared" si="17"/>
        <v>3</v>
      </c>
      <c r="AO50" s="187">
        <f t="shared" si="17"/>
        <v>5</v>
      </c>
      <c r="AP50" s="187">
        <f t="shared" si="17"/>
        <v>3</v>
      </c>
      <c r="AQ50" s="187">
        <f t="shared" si="17"/>
        <v>6</v>
      </c>
      <c r="AR50" s="187">
        <f t="shared" si="17"/>
        <v>2</v>
      </c>
      <c r="AS50" s="187">
        <f t="shared" si="17"/>
        <v>3</v>
      </c>
      <c r="AT50" s="187">
        <f t="shared" si="17"/>
        <v>5</v>
      </c>
      <c r="AU50" s="187">
        <f t="shared" si="17"/>
        <v>4</v>
      </c>
      <c r="AV50" s="187">
        <f t="shared" si="17"/>
        <v>6</v>
      </c>
      <c r="AW50" s="187">
        <f t="shared" si="17"/>
        <v>8</v>
      </c>
      <c r="AX50" s="187">
        <f t="shared" si="17"/>
        <v>7</v>
      </c>
      <c r="AY50" s="187">
        <f t="shared" si="17"/>
        <v>6</v>
      </c>
      <c r="AZ50" s="187">
        <f t="shared" si="17"/>
        <v>4</v>
      </c>
      <c r="BA50" s="187">
        <f t="shared" si="17"/>
        <v>8</v>
      </c>
      <c r="BB50" s="187">
        <f t="shared" si="17"/>
        <v>8</v>
      </c>
      <c r="BC50" s="187">
        <f t="shared" si="17"/>
        <v>5</v>
      </c>
      <c r="BE50" s="50">
        <f t="shared" si="2"/>
        <v>254</v>
      </c>
      <c r="BG50" s="236"/>
      <c r="BH50" s="236"/>
      <c r="BI50" s="236"/>
      <c r="BJ50" s="236"/>
      <c r="BK50" s="236"/>
      <c r="BL50" s="236"/>
      <c r="BM50" s="236"/>
      <c r="BN50" s="236"/>
      <c r="BO50" s="236"/>
      <c r="BP50" s="236"/>
      <c r="BQ50" s="236"/>
      <c r="BR50" s="236"/>
      <c r="BS50" s="236"/>
      <c r="BT50" s="236"/>
      <c r="BU50" s="236"/>
      <c r="BV50" s="236"/>
      <c r="BW50" s="236"/>
      <c r="BX50" s="94"/>
      <c r="BY50" s="94"/>
      <c r="BZ50" s="94"/>
      <c r="CA50" s="94"/>
      <c r="CB50" s="94"/>
      <c r="CC50" s="94"/>
      <c r="CD50" s="94"/>
      <c r="CE50" s="94"/>
      <c r="CF50" s="94"/>
      <c r="CG50" s="94"/>
      <c r="CH50" s="94"/>
      <c r="CI50" s="94"/>
      <c r="CJ50" s="94"/>
      <c r="CK50" s="94"/>
      <c r="CL50" s="94"/>
      <c r="CM50" s="94"/>
      <c r="CN50" s="94"/>
    </row>
    <row r="51" spans="1:92" ht="14.1" customHeight="1" x14ac:dyDescent="0.2">
      <c r="A51" s="93"/>
      <c r="B51" s="48" t="s">
        <v>69</v>
      </c>
      <c r="C51" s="187">
        <f>C82</f>
        <v>5</v>
      </c>
      <c r="D51" s="187">
        <f t="shared" ref="D51:BC51" si="18">D82</f>
        <v>4</v>
      </c>
      <c r="E51" s="187">
        <f t="shared" si="18"/>
        <v>2</v>
      </c>
      <c r="F51" s="187">
        <f t="shared" si="18"/>
        <v>2</v>
      </c>
      <c r="G51" s="187">
        <f t="shared" si="18"/>
        <v>5</v>
      </c>
      <c r="H51" s="187">
        <f t="shared" si="18"/>
        <v>6</v>
      </c>
      <c r="I51" s="187">
        <f t="shared" si="18"/>
        <v>4</v>
      </c>
      <c r="J51" s="187">
        <f t="shared" si="18"/>
        <v>4</v>
      </c>
      <c r="K51" s="187">
        <f t="shared" si="18"/>
        <v>3</v>
      </c>
      <c r="L51" s="187">
        <f t="shared" si="18"/>
        <v>4</v>
      </c>
      <c r="M51" s="187">
        <f t="shared" si="18"/>
        <v>3</v>
      </c>
      <c r="N51" s="187">
        <f t="shared" si="18"/>
        <v>3</v>
      </c>
      <c r="O51" s="187">
        <f t="shared" si="18"/>
        <v>9</v>
      </c>
      <c r="P51" s="187">
        <f t="shared" si="18"/>
        <v>8</v>
      </c>
      <c r="Q51" s="187">
        <f t="shared" si="18"/>
        <v>8</v>
      </c>
      <c r="R51" s="187">
        <f t="shared" si="18"/>
        <v>3</v>
      </c>
      <c r="S51" s="187">
        <f t="shared" si="18"/>
        <v>2</v>
      </c>
      <c r="T51" s="187">
        <f t="shared" si="18"/>
        <v>6</v>
      </c>
      <c r="U51" s="187">
        <f t="shared" si="18"/>
        <v>6</v>
      </c>
      <c r="V51" s="187">
        <f t="shared" si="18"/>
        <v>6</v>
      </c>
      <c r="W51" s="187">
        <f t="shared" si="18"/>
        <v>2</v>
      </c>
      <c r="X51" s="187">
        <f t="shared" si="18"/>
        <v>5</v>
      </c>
      <c r="Y51" s="187">
        <f t="shared" si="18"/>
        <v>3</v>
      </c>
      <c r="Z51" s="187">
        <f t="shared" si="18"/>
        <v>4</v>
      </c>
      <c r="AA51" s="187">
        <f t="shared" si="18"/>
        <v>3</v>
      </c>
      <c r="AB51" s="187">
        <f t="shared" si="18"/>
        <v>0</v>
      </c>
      <c r="AC51" s="187">
        <f t="shared" si="18"/>
        <v>4</v>
      </c>
      <c r="AD51" s="187">
        <f t="shared" si="18"/>
        <v>7</v>
      </c>
      <c r="AE51" s="187">
        <f t="shared" si="18"/>
        <v>5</v>
      </c>
      <c r="AF51" s="187">
        <f t="shared" si="18"/>
        <v>3</v>
      </c>
      <c r="AG51" s="187">
        <f t="shared" si="18"/>
        <v>3</v>
      </c>
      <c r="AH51" s="187">
        <f t="shared" si="18"/>
        <v>4</v>
      </c>
      <c r="AI51" s="187">
        <f t="shared" si="18"/>
        <v>1</v>
      </c>
      <c r="AJ51" s="187">
        <f t="shared" si="18"/>
        <v>2</v>
      </c>
      <c r="AK51" s="187">
        <f t="shared" si="18"/>
        <v>3</v>
      </c>
      <c r="AL51" s="187">
        <f t="shared" si="18"/>
        <v>6</v>
      </c>
      <c r="AM51" s="187">
        <f t="shared" si="18"/>
        <v>6</v>
      </c>
      <c r="AN51" s="187">
        <f t="shared" si="18"/>
        <v>3</v>
      </c>
      <c r="AO51" s="187">
        <f t="shared" si="18"/>
        <v>2</v>
      </c>
      <c r="AP51" s="187">
        <f t="shared" si="18"/>
        <v>2</v>
      </c>
      <c r="AQ51" s="187">
        <f t="shared" si="18"/>
        <v>4</v>
      </c>
      <c r="AR51" s="187">
        <f t="shared" si="18"/>
        <v>4</v>
      </c>
      <c r="AS51" s="187">
        <f t="shared" si="18"/>
        <v>6</v>
      </c>
      <c r="AT51" s="187">
        <f t="shared" si="18"/>
        <v>4</v>
      </c>
      <c r="AU51" s="187">
        <f t="shared" si="18"/>
        <v>4</v>
      </c>
      <c r="AV51" s="187">
        <f t="shared" si="18"/>
        <v>2</v>
      </c>
      <c r="AW51" s="187">
        <f t="shared" si="18"/>
        <v>2</v>
      </c>
      <c r="AX51" s="187">
        <f t="shared" si="18"/>
        <v>4</v>
      </c>
      <c r="AY51" s="187">
        <f t="shared" si="18"/>
        <v>4</v>
      </c>
      <c r="AZ51" s="187">
        <f t="shared" si="18"/>
        <v>1</v>
      </c>
      <c r="BA51" s="187">
        <f t="shared" si="18"/>
        <v>7</v>
      </c>
      <c r="BB51" s="187">
        <f t="shared" si="18"/>
        <v>4</v>
      </c>
      <c r="BC51" s="187">
        <f t="shared" si="18"/>
        <v>3</v>
      </c>
      <c r="BE51" s="50">
        <f t="shared" si="2"/>
        <v>210</v>
      </c>
      <c r="BG51" s="236"/>
      <c r="BH51" s="236"/>
      <c r="BI51" s="236"/>
      <c r="BJ51" s="236"/>
      <c r="BK51" s="236"/>
      <c r="BL51" s="236"/>
      <c r="BM51" s="236"/>
      <c r="BN51" s="236"/>
      <c r="BO51" s="236"/>
      <c r="BP51" s="236"/>
      <c r="BQ51" s="236"/>
      <c r="BR51" s="236"/>
      <c r="BS51" s="236"/>
      <c r="BT51" s="236"/>
      <c r="BU51" s="236"/>
      <c r="BV51" s="236"/>
      <c r="BW51" s="236"/>
      <c r="BX51" s="94"/>
      <c r="BY51" s="94"/>
      <c r="BZ51" s="94"/>
      <c r="CA51" s="94"/>
      <c r="CB51" s="94"/>
      <c r="CC51" s="94"/>
      <c r="CD51" s="94"/>
      <c r="CE51" s="94"/>
      <c r="CF51" s="94"/>
      <c r="CG51" s="94"/>
      <c r="CH51" s="94"/>
      <c r="CI51" s="94"/>
      <c r="CJ51" s="94"/>
      <c r="CK51" s="94"/>
      <c r="CL51" s="94"/>
      <c r="CM51" s="94"/>
      <c r="CN51" s="94"/>
    </row>
    <row r="52" spans="1:92" ht="14.1" customHeight="1" x14ac:dyDescent="0.2">
      <c r="A52" s="93"/>
      <c r="B52" s="48" t="s">
        <v>18</v>
      </c>
      <c r="C52" s="187">
        <f>C58+C63+C79</f>
        <v>96</v>
      </c>
      <c r="D52" s="187">
        <f t="shared" ref="D52:BC52" si="19">D58+D63+D79</f>
        <v>156</v>
      </c>
      <c r="E52" s="187">
        <f t="shared" si="19"/>
        <v>118</v>
      </c>
      <c r="F52" s="187">
        <f t="shared" si="19"/>
        <v>107</v>
      </c>
      <c r="G52" s="187">
        <f t="shared" si="19"/>
        <v>99</v>
      </c>
      <c r="H52" s="187">
        <f t="shared" si="19"/>
        <v>97</v>
      </c>
      <c r="I52" s="187">
        <f t="shared" si="19"/>
        <v>99</v>
      </c>
      <c r="J52" s="187">
        <f t="shared" si="19"/>
        <v>98</v>
      </c>
      <c r="K52" s="187">
        <f t="shared" si="19"/>
        <v>96</v>
      </c>
      <c r="L52" s="187">
        <f t="shared" si="19"/>
        <v>86</v>
      </c>
      <c r="M52" s="187">
        <f t="shared" si="19"/>
        <v>94</v>
      </c>
      <c r="N52" s="187">
        <f t="shared" si="19"/>
        <v>92</v>
      </c>
      <c r="O52" s="187">
        <f t="shared" si="19"/>
        <v>96</v>
      </c>
      <c r="P52" s="187">
        <f t="shared" si="19"/>
        <v>126</v>
      </c>
      <c r="Q52" s="187">
        <f t="shared" si="19"/>
        <v>167</v>
      </c>
      <c r="R52" s="187">
        <f t="shared" si="19"/>
        <v>171</v>
      </c>
      <c r="S52" s="187">
        <f t="shared" si="19"/>
        <v>152</v>
      </c>
      <c r="T52" s="187">
        <f t="shared" si="19"/>
        <v>140</v>
      </c>
      <c r="U52" s="187">
        <f t="shared" si="19"/>
        <v>102</v>
      </c>
      <c r="V52" s="187">
        <f t="shared" si="19"/>
        <v>126</v>
      </c>
      <c r="W52" s="187">
        <f t="shared" si="19"/>
        <v>105</v>
      </c>
      <c r="X52" s="187">
        <f t="shared" si="19"/>
        <v>105</v>
      </c>
      <c r="Y52" s="187">
        <f t="shared" si="19"/>
        <v>90</v>
      </c>
      <c r="Z52" s="187">
        <f t="shared" si="19"/>
        <v>90</v>
      </c>
      <c r="AA52" s="187">
        <f t="shared" si="19"/>
        <v>92</v>
      </c>
      <c r="AB52" s="187">
        <f t="shared" si="19"/>
        <v>63</v>
      </c>
      <c r="AC52" s="187">
        <f t="shared" si="19"/>
        <v>101</v>
      </c>
      <c r="AD52" s="187">
        <f t="shared" si="19"/>
        <v>88</v>
      </c>
      <c r="AE52" s="187">
        <f t="shared" si="19"/>
        <v>95</v>
      </c>
      <c r="AF52" s="187">
        <f t="shared" si="19"/>
        <v>74</v>
      </c>
      <c r="AG52" s="187">
        <f t="shared" si="19"/>
        <v>79</v>
      </c>
      <c r="AH52" s="187">
        <f t="shared" si="19"/>
        <v>79</v>
      </c>
      <c r="AI52" s="187">
        <f t="shared" si="19"/>
        <v>67</v>
      </c>
      <c r="AJ52" s="187">
        <f t="shared" si="19"/>
        <v>81</v>
      </c>
      <c r="AK52" s="187">
        <f t="shared" si="19"/>
        <v>84</v>
      </c>
      <c r="AL52" s="187">
        <f t="shared" si="19"/>
        <v>85</v>
      </c>
      <c r="AM52" s="187">
        <f t="shared" si="19"/>
        <v>99</v>
      </c>
      <c r="AN52" s="187">
        <f t="shared" si="19"/>
        <v>71</v>
      </c>
      <c r="AO52" s="187">
        <f t="shared" si="19"/>
        <v>69</v>
      </c>
      <c r="AP52" s="187">
        <f t="shared" si="19"/>
        <v>103</v>
      </c>
      <c r="AQ52" s="187">
        <f t="shared" si="19"/>
        <v>90</v>
      </c>
      <c r="AR52" s="187">
        <f t="shared" si="19"/>
        <v>85</v>
      </c>
      <c r="AS52" s="187">
        <f t="shared" si="19"/>
        <v>99</v>
      </c>
      <c r="AT52" s="187">
        <f t="shared" si="19"/>
        <v>88</v>
      </c>
      <c r="AU52" s="187">
        <f t="shared" si="19"/>
        <v>92</v>
      </c>
      <c r="AV52" s="187">
        <f t="shared" si="19"/>
        <v>110</v>
      </c>
      <c r="AW52" s="187">
        <f t="shared" si="19"/>
        <v>102</v>
      </c>
      <c r="AX52" s="187">
        <f t="shared" si="19"/>
        <v>107</v>
      </c>
      <c r="AY52" s="187">
        <f t="shared" si="19"/>
        <v>100</v>
      </c>
      <c r="AZ52" s="187">
        <f t="shared" si="19"/>
        <v>113</v>
      </c>
      <c r="BA52" s="187">
        <f t="shared" si="19"/>
        <v>115</v>
      </c>
      <c r="BB52" s="187">
        <f t="shared" si="19"/>
        <v>92</v>
      </c>
      <c r="BC52" s="187">
        <f t="shared" si="19"/>
        <v>92</v>
      </c>
      <c r="BE52" s="50">
        <f t="shared" si="2"/>
        <v>5323</v>
      </c>
      <c r="BG52" s="236"/>
      <c r="BH52" s="236"/>
      <c r="BI52" s="236"/>
      <c r="BJ52" s="236"/>
      <c r="BK52" s="236"/>
      <c r="BL52" s="236"/>
      <c r="BM52" s="236"/>
      <c r="BN52" s="236"/>
      <c r="BO52" s="236"/>
      <c r="BP52" s="236"/>
      <c r="BQ52" s="236"/>
      <c r="BR52" s="236"/>
      <c r="BS52" s="236"/>
      <c r="BT52" s="236"/>
      <c r="BU52" s="236"/>
      <c r="BV52" s="236"/>
      <c r="BW52" s="236"/>
      <c r="BX52" s="94"/>
      <c r="BY52" s="94"/>
      <c r="BZ52" s="94"/>
      <c r="CA52" s="94"/>
      <c r="CB52" s="94"/>
      <c r="CC52" s="94"/>
      <c r="CD52" s="94"/>
      <c r="CE52" s="94"/>
      <c r="CF52" s="94"/>
      <c r="CG52" s="94"/>
      <c r="CH52" s="94"/>
      <c r="CI52" s="94"/>
      <c r="CJ52" s="94"/>
      <c r="CK52" s="94"/>
      <c r="CL52" s="94"/>
      <c r="CM52" s="94"/>
      <c r="CN52" s="94"/>
    </row>
    <row r="53" spans="1:92" ht="14.1" customHeight="1" x14ac:dyDescent="0.2">
      <c r="A53" s="93"/>
      <c r="B53" s="48" t="s">
        <v>20</v>
      </c>
      <c r="C53" s="187">
        <f>C75</f>
        <v>9</v>
      </c>
      <c r="D53" s="187">
        <f t="shared" ref="D53:BC53" si="20">D75</f>
        <v>8</v>
      </c>
      <c r="E53" s="187">
        <f t="shared" si="20"/>
        <v>10</v>
      </c>
      <c r="F53" s="187">
        <f t="shared" si="20"/>
        <v>10</v>
      </c>
      <c r="G53" s="187">
        <f t="shared" si="20"/>
        <v>10</v>
      </c>
      <c r="H53" s="187">
        <f t="shared" si="20"/>
        <v>11</v>
      </c>
      <c r="I53" s="187">
        <f t="shared" si="20"/>
        <v>3</v>
      </c>
      <c r="J53" s="187">
        <f t="shared" si="20"/>
        <v>8</v>
      </c>
      <c r="K53" s="187">
        <f t="shared" si="20"/>
        <v>10</v>
      </c>
      <c r="L53" s="187">
        <f t="shared" si="20"/>
        <v>6</v>
      </c>
      <c r="M53" s="187">
        <f t="shared" si="20"/>
        <v>11</v>
      </c>
      <c r="N53" s="187">
        <f t="shared" si="20"/>
        <v>5</v>
      </c>
      <c r="O53" s="187">
        <f t="shared" si="20"/>
        <v>5</v>
      </c>
      <c r="P53" s="187">
        <f t="shared" si="20"/>
        <v>6</v>
      </c>
      <c r="Q53" s="187">
        <f t="shared" si="20"/>
        <v>8</v>
      </c>
      <c r="R53" s="187">
        <f t="shared" si="20"/>
        <v>8</v>
      </c>
      <c r="S53" s="187">
        <f t="shared" si="20"/>
        <v>10</v>
      </c>
      <c r="T53" s="187">
        <f t="shared" si="20"/>
        <v>5</v>
      </c>
      <c r="U53" s="187">
        <f t="shared" si="20"/>
        <v>2</v>
      </c>
      <c r="V53" s="187">
        <f t="shared" si="20"/>
        <v>4</v>
      </c>
      <c r="W53" s="187">
        <f t="shared" si="20"/>
        <v>5</v>
      </c>
      <c r="X53" s="187">
        <f t="shared" si="20"/>
        <v>7</v>
      </c>
      <c r="Y53" s="187">
        <f t="shared" si="20"/>
        <v>5</v>
      </c>
      <c r="Z53" s="187">
        <f t="shared" si="20"/>
        <v>10</v>
      </c>
      <c r="AA53" s="187">
        <f t="shared" si="20"/>
        <v>8</v>
      </c>
      <c r="AB53" s="187">
        <f t="shared" si="20"/>
        <v>6</v>
      </c>
      <c r="AC53" s="187">
        <f t="shared" si="20"/>
        <v>5</v>
      </c>
      <c r="AD53" s="187">
        <f t="shared" si="20"/>
        <v>5</v>
      </c>
      <c r="AE53" s="187">
        <f t="shared" si="20"/>
        <v>7</v>
      </c>
      <c r="AF53" s="187">
        <f t="shared" si="20"/>
        <v>5</v>
      </c>
      <c r="AG53" s="187">
        <f t="shared" si="20"/>
        <v>7</v>
      </c>
      <c r="AH53" s="187">
        <f t="shared" si="20"/>
        <v>7</v>
      </c>
      <c r="AI53" s="187">
        <f t="shared" si="20"/>
        <v>11</v>
      </c>
      <c r="AJ53" s="187">
        <f t="shared" si="20"/>
        <v>6</v>
      </c>
      <c r="AK53" s="187">
        <f t="shared" si="20"/>
        <v>8</v>
      </c>
      <c r="AL53" s="187">
        <f t="shared" si="20"/>
        <v>4</v>
      </c>
      <c r="AM53" s="187">
        <f t="shared" si="20"/>
        <v>6</v>
      </c>
      <c r="AN53" s="187">
        <f t="shared" si="20"/>
        <v>9</v>
      </c>
      <c r="AO53" s="187">
        <f t="shared" si="20"/>
        <v>5</v>
      </c>
      <c r="AP53" s="187">
        <f t="shared" si="20"/>
        <v>3</v>
      </c>
      <c r="AQ53" s="187">
        <f t="shared" si="20"/>
        <v>7</v>
      </c>
      <c r="AR53" s="187">
        <f t="shared" si="20"/>
        <v>6</v>
      </c>
      <c r="AS53" s="187">
        <f t="shared" si="20"/>
        <v>3</v>
      </c>
      <c r="AT53" s="187">
        <f t="shared" si="20"/>
        <v>7</v>
      </c>
      <c r="AU53" s="187">
        <f t="shared" si="20"/>
        <v>6</v>
      </c>
      <c r="AV53" s="187">
        <f t="shared" si="20"/>
        <v>2</v>
      </c>
      <c r="AW53" s="187">
        <f t="shared" si="20"/>
        <v>7</v>
      </c>
      <c r="AX53" s="187">
        <f t="shared" si="20"/>
        <v>12</v>
      </c>
      <c r="AY53" s="187">
        <f t="shared" si="20"/>
        <v>7</v>
      </c>
      <c r="AZ53" s="187">
        <f t="shared" si="20"/>
        <v>8</v>
      </c>
      <c r="BA53" s="187">
        <f t="shared" si="20"/>
        <v>6</v>
      </c>
      <c r="BB53" s="187">
        <f t="shared" si="20"/>
        <v>7</v>
      </c>
      <c r="BC53" s="187">
        <f t="shared" si="20"/>
        <v>5</v>
      </c>
      <c r="BD53" s="72"/>
      <c r="BE53" s="50">
        <f t="shared" si="2"/>
        <v>361</v>
      </c>
      <c r="BG53" s="236"/>
      <c r="BH53" s="236"/>
      <c r="BI53" s="236"/>
      <c r="BJ53" s="236"/>
      <c r="BK53" s="236"/>
      <c r="BL53" s="236"/>
      <c r="BM53" s="236"/>
      <c r="BN53" s="236"/>
      <c r="BO53" s="236"/>
      <c r="BP53" s="236"/>
      <c r="BQ53" s="236"/>
      <c r="BR53" s="236"/>
      <c r="BS53" s="236"/>
      <c r="BT53" s="236"/>
      <c r="BU53" s="236"/>
      <c r="BV53" s="236"/>
      <c r="BW53" s="236"/>
      <c r="BX53" s="94"/>
      <c r="BY53" s="94"/>
      <c r="BZ53" s="94"/>
      <c r="CA53" s="94"/>
      <c r="CB53" s="94"/>
      <c r="CC53" s="94"/>
      <c r="CD53" s="94"/>
      <c r="CE53" s="94"/>
      <c r="CF53" s="94"/>
      <c r="CG53" s="94"/>
      <c r="CH53" s="94"/>
      <c r="CI53" s="94"/>
      <c r="CJ53" s="94"/>
      <c r="CK53" s="94"/>
      <c r="CL53" s="94"/>
      <c r="CM53" s="94"/>
      <c r="CN53" s="94"/>
    </row>
    <row r="54" spans="1:92" ht="14.1" customHeight="1" x14ac:dyDescent="0.2">
      <c r="A54" s="93"/>
      <c r="B54" s="48"/>
      <c r="C54" s="187"/>
      <c r="D54" s="187"/>
      <c r="E54" s="187"/>
      <c r="F54" s="187"/>
      <c r="G54" s="187"/>
      <c r="H54" s="187"/>
      <c r="I54" s="187"/>
      <c r="J54" s="187"/>
      <c r="K54" s="187"/>
      <c r="L54" s="187"/>
      <c r="M54" s="187"/>
      <c r="N54" s="187"/>
      <c r="O54" s="187"/>
      <c r="P54" s="187"/>
      <c r="Q54" s="187"/>
      <c r="R54" s="187"/>
      <c r="S54" s="187"/>
      <c r="T54" s="187"/>
      <c r="U54" s="187"/>
      <c r="V54" s="187"/>
      <c r="W54" s="187"/>
      <c r="X54" s="187"/>
      <c r="Y54" s="187"/>
      <c r="Z54" s="187"/>
      <c r="AA54" s="187"/>
      <c r="AB54" s="187"/>
      <c r="AC54" s="187"/>
      <c r="AD54" s="187"/>
      <c r="AE54" s="187"/>
      <c r="AF54" s="187"/>
      <c r="AG54" s="187"/>
      <c r="AH54" s="187"/>
      <c r="AI54" s="187"/>
      <c r="AJ54" s="187"/>
      <c r="AK54" s="187"/>
      <c r="AL54" s="187"/>
      <c r="AM54" s="187"/>
      <c r="AN54" s="187"/>
      <c r="AO54" s="187"/>
      <c r="AP54" s="187"/>
      <c r="AQ54" s="187"/>
      <c r="AR54" s="187"/>
      <c r="AS54" s="187"/>
      <c r="AT54" s="187"/>
      <c r="AU54" s="187"/>
      <c r="AV54" s="187"/>
      <c r="AW54" s="187"/>
      <c r="AX54" s="187"/>
      <c r="AY54" s="187"/>
      <c r="AZ54" s="187"/>
      <c r="BA54" s="187"/>
      <c r="BB54" s="187"/>
      <c r="BC54" s="187"/>
      <c r="BD54" s="72"/>
      <c r="BE54" s="50"/>
      <c r="BG54" s="236"/>
      <c r="BH54" s="236"/>
      <c r="BI54" s="236"/>
      <c r="BJ54" s="236"/>
      <c r="BK54" s="236"/>
      <c r="BL54" s="236"/>
      <c r="BM54" s="236"/>
      <c r="BN54" s="236"/>
      <c r="BO54" s="236"/>
      <c r="BP54" s="236"/>
      <c r="BQ54" s="236"/>
      <c r="BR54" s="236"/>
      <c r="BS54" s="236"/>
      <c r="BT54" s="236"/>
      <c r="BU54" s="236"/>
      <c r="BV54" s="236"/>
      <c r="BW54" s="236"/>
      <c r="BX54" s="94"/>
      <c r="BY54" s="94"/>
      <c r="BZ54" s="94"/>
      <c r="CA54" s="94"/>
      <c r="CB54" s="94"/>
      <c r="CC54" s="94"/>
      <c r="CD54" s="94"/>
      <c r="CE54" s="94"/>
      <c r="CF54" s="94"/>
      <c r="CG54" s="94"/>
      <c r="CH54" s="94"/>
      <c r="CI54" s="94"/>
      <c r="CJ54" s="94"/>
      <c r="CK54" s="94"/>
      <c r="CL54" s="94"/>
      <c r="CM54" s="94"/>
      <c r="CN54" s="94"/>
    </row>
    <row r="55" spans="1:92" ht="32.25" customHeight="1" x14ac:dyDescent="0.25">
      <c r="A55" s="305" t="s">
        <v>70</v>
      </c>
      <c r="B55" s="305"/>
      <c r="C55" s="191" t="s">
        <v>175</v>
      </c>
      <c r="D55" s="191" t="s">
        <v>176</v>
      </c>
      <c r="E55" s="188" t="s">
        <v>177</v>
      </c>
      <c r="F55" s="188" t="s">
        <v>178</v>
      </c>
      <c r="G55" s="188" t="s">
        <v>179</v>
      </c>
      <c r="H55" s="188" t="s">
        <v>180</v>
      </c>
      <c r="I55" s="188" t="s">
        <v>181</v>
      </c>
      <c r="J55" s="188" t="s">
        <v>182</v>
      </c>
      <c r="K55" s="188" t="s">
        <v>183</v>
      </c>
      <c r="L55" s="188" t="s">
        <v>184</v>
      </c>
      <c r="M55" s="188" t="s">
        <v>185</v>
      </c>
      <c r="N55" s="188" t="s">
        <v>186</v>
      </c>
      <c r="O55" s="188" t="s">
        <v>187</v>
      </c>
      <c r="P55" s="188" t="s">
        <v>188</v>
      </c>
      <c r="Q55" s="188" t="s">
        <v>189</v>
      </c>
      <c r="R55" s="188" t="s">
        <v>190</v>
      </c>
      <c r="S55" s="188" t="s">
        <v>191</v>
      </c>
      <c r="T55" s="188" t="s">
        <v>192</v>
      </c>
      <c r="U55" s="188" t="s">
        <v>193</v>
      </c>
      <c r="V55" s="188" t="s">
        <v>194</v>
      </c>
      <c r="W55" s="188" t="s">
        <v>195</v>
      </c>
      <c r="X55" s="188" t="s">
        <v>196</v>
      </c>
      <c r="Y55" s="188" t="s">
        <v>197</v>
      </c>
      <c r="Z55" s="188" t="s">
        <v>198</v>
      </c>
      <c r="AA55" s="188" t="s">
        <v>199</v>
      </c>
      <c r="AB55" s="188" t="s">
        <v>200</v>
      </c>
      <c r="AC55" s="188" t="s">
        <v>201</v>
      </c>
      <c r="AD55" s="188" t="s">
        <v>202</v>
      </c>
      <c r="AE55" s="188" t="s">
        <v>203</v>
      </c>
      <c r="AF55" s="188" t="s">
        <v>204</v>
      </c>
      <c r="AG55" s="188" t="s">
        <v>205</v>
      </c>
      <c r="AH55" s="188" t="s">
        <v>206</v>
      </c>
      <c r="AI55" s="188" t="s">
        <v>207</v>
      </c>
      <c r="AJ55" s="188" t="s">
        <v>208</v>
      </c>
      <c r="AK55" s="188" t="s">
        <v>209</v>
      </c>
      <c r="AL55" s="188" t="s">
        <v>210</v>
      </c>
      <c r="AM55" s="188" t="s">
        <v>211</v>
      </c>
      <c r="AN55" s="188" t="s">
        <v>212</v>
      </c>
      <c r="AO55" s="188" t="s">
        <v>213</v>
      </c>
      <c r="AP55" s="188" t="s">
        <v>214</v>
      </c>
      <c r="AQ55" s="188" t="s">
        <v>215</v>
      </c>
      <c r="AR55" s="188" t="s">
        <v>216</v>
      </c>
      <c r="AS55" s="188" t="s">
        <v>217</v>
      </c>
      <c r="AT55" s="188" t="s">
        <v>218</v>
      </c>
      <c r="AU55" s="188" t="s">
        <v>219</v>
      </c>
      <c r="AV55" s="188" t="s">
        <v>220</v>
      </c>
      <c r="AW55" s="188" t="s">
        <v>221</v>
      </c>
      <c r="AX55" s="188" t="s">
        <v>222</v>
      </c>
      <c r="AY55" s="188" t="s">
        <v>223</v>
      </c>
      <c r="AZ55" s="188" t="s">
        <v>224</v>
      </c>
      <c r="BA55" s="188" t="s">
        <v>225</v>
      </c>
      <c r="BB55" s="188" t="s">
        <v>226</v>
      </c>
      <c r="BC55" s="188" t="s">
        <v>227</v>
      </c>
      <c r="BD55" s="192"/>
      <c r="BE55" s="193"/>
      <c r="BF55" s="24"/>
      <c r="BG55" s="313"/>
      <c r="BH55" s="313"/>
      <c r="BI55" s="313"/>
      <c r="BJ55" s="313"/>
      <c r="BK55" s="313"/>
      <c r="BL55" s="313"/>
      <c r="BM55" s="313"/>
      <c r="BN55" s="313"/>
      <c r="BO55" s="313"/>
      <c r="BP55" s="313"/>
      <c r="BQ55" s="313"/>
      <c r="BR55" s="313"/>
      <c r="BS55" s="313"/>
      <c r="BT55" s="313"/>
      <c r="BU55" s="313"/>
      <c r="BV55" s="313"/>
      <c r="BW55" s="313"/>
      <c r="BX55" s="94"/>
    </row>
    <row r="56" spans="1:92" ht="14.1" customHeight="1" x14ac:dyDescent="0.2">
      <c r="A56" s="95"/>
      <c r="B56" s="97" t="s">
        <v>21</v>
      </c>
      <c r="C56" s="171">
        <v>38</v>
      </c>
      <c r="D56" s="171">
        <v>56</v>
      </c>
      <c r="E56" s="96">
        <v>46</v>
      </c>
      <c r="F56" s="96">
        <v>39</v>
      </c>
      <c r="G56" s="96">
        <v>49</v>
      </c>
      <c r="H56" s="96">
        <v>47</v>
      </c>
      <c r="I56" s="96">
        <v>41</v>
      </c>
      <c r="J56" s="96">
        <v>49</v>
      </c>
      <c r="K56" s="96">
        <v>50</v>
      </c>
      <c r="L56" s="96">
        <v>55</v>
      </c>
      <c r="M56" s="96">
        <v>43</v>
      </c>
      <c r="N56" s="96">
        <v>47</v>
      </c>
      <c r="O56" s="96">
        <v>38</v>
      </c>
      <c r="P56" s="96">
        <v>62</v>
      </c>
      <c r="Q56" s="96">
        <v>56</v>
      </c>
      <c r="R56" s="96">
        <v>64</v>
      </c>
      <c r="S56" s="96">
        <v>45</v>
      </c>
      <c r="T56" s="96">
        <v>56</v>
      </c>
      <c r="U56" s="96">
        <v>37</v>
      </c>
      <c r="V56" s="96">
        <v>42</v>
      </c>
      <c r="W56" s="96">
        <v>48</v>
      </c>
      <c r="X56" s="96">
        <v>49</v>
      </c>
      <c r="Y56" s="96">
        <v>45</v>
      </c>
      <c r="Z56" s="96">
        <v>35</v>
      </c>
      <c r="AA56" s="96">
        <v>35</v>
      </c>
      <c r="AB56" s="96">
        <v>34</v>
      </c>
      <c r="AC56" s="96">
        <v>36</v>
      </c>
      <c r="AD56" s="96">
        <v>44</v>
      </c>
      <c r="AE56" s="96">
        <v>32</v>
      </c>
      <c r="AF56" s="96">
        <v>32</v>
      </c>
      <c r="AG56" s="96">
        <v>40</v>
      </c>
      <c r="AH56" s="96">
        <v>34</v>
      </c>
      <c r="AI56" s="96">
        <v>25</v>
      </c>
      <c r="AJ56" s="96">
        <v>40</v>
      </c>
      <c r="AK56" s="96">
        <v>30</v>
      </c>
      <c r="AL56" s="96">
        <v>38</v>
      </c>
      <c r="AM56" s="96">
        <v>32</v>
      </c>
      <c r="AN56" s="96">
        <v>43</v>
      </c>
      <c r="AO56" s="96">
        <v>32</v>
      </c>
      <c r="AP56" s="96">
        <v>37</v>
      </c>
      <c r="AQ56" s="96">
        <v>34</v>
      </c>
      <c r="AR56" s="96">
        <v>33</v>
      </c>
      <c r="AS56" s="96">
        <v>33</v>
      </c>
      <c r="AT56" s="96">
        <v>51</v>
      </c>
      <c r="AU56" s="96">
        <v>28</v>
      </c>
      <c r="AV56" s="96">
        <v>45</v>
      </c>
      <c r="AW56" s="96">
        <v>46</v>
      </c>
      <c r="AX56" s="96">
        <v>38</v>
      </c>
      <c r="AY56" s="96">
        <v>50</v>
      </c>
      <c r="AZ56" s="96">
        <v>46</v>
      </c>
      <c r="BA56" s="96">
        <v>42</v>
      </c>
      <c r="BB56" s="96">
        <v>40</v>
      </c>
      <c r="BC56" s="96">
        <v>61</v>
      </c>
      <c r="BD56" s="96"/>
      <c r="BE56" s="50">
        <f t="shared" si="2"/>
        <v>2248</v>
      </c>
      <c r="BF56" s="24"/>
      <c r="BG56" s="314"/>
      <c r="BH56" s="314"/>
      <c r="BI56" s="314"/>
      <c r="BJ56" s="314"/>
      <c r="BK56" s="314"/>
      <c r="BL56" s="314"/>
      <c r="BM56" s="314"/>
      <c r="BN56" s="314"/>
      <c r="BO56" s="314"/>
      <c r="BP56" s="314"/>
      <c r="BQ56" s="314"/>
      <c r="BR56" s="314"/>
      <c r="BS56" s="314"/>
      <c r="BT56" s="314"/>
      <c r="BU56" s="314"/>
      <c r="BV56" s="314"/>
      <c r="BW56" s="314"/>
      <c r="BX56" s="94"/>
      <c r="BY56" s="94"/>
      <c r="BZ56" s="94"/>
      <c r="CA56" s="94"/>
      <c r="CB56" s="94"/>
      <c r="CC56" s="94"/>
      <c r="CD56" s="94"/>
      <c r="CE56" s="94"/>
      <c r="CF56" s="94"/>
      <c r="CG56" s="94"/>
      <c r="CH56" s="94"/>
      <c r="CI56" s="94"/>
      <c r="CJ56" s="94"/>
      <c r="CK56" s="94"/>
      <c r="CL56" s="94"/>
      <c r="CM56" s="94"/>
      <c r="CN56" s="94"/>
    </row>
    <row r="57" spans="1:92" ht="14.1" customHeight="1" x14ac:dyDescent="0.2">
      <c r="A57" s="95"/>
      <c r="B57" s="97" t="s">
        <v>22</v>
      </c>
      <c r="C57" s="96">
        <v>48</v>
      </c>
      <c r="D57" s="96">
        <v>69</v>
      </c>
      <c r="E57" s="96">
        <v>56</v>
      </c>
      <c r="F57" s="96">
        <v>55</v>
      </c>
      <c r="G57" s="96">
        <v>45</v>
      </c>
      <c r="H57" s="96">
        <v>54</v>
      </c>
      <c r="I57" s="96">
        <v>60</v>
      </c>
      <c r="J57" s="96">
        <v>63</v>
      </c>
      <c r="K57" s="96">
        <v>47</v>
      </c>
      <c r="L57" s="96">
        <v>31</v>
      </c>
      <c r="M57" s="96">
        <v>64</v>
      </c>
      <c r="N57" s="96">
        <v>58</v>
      </c>
      <c r="O57" s="96">
        <v>53</v>
      </c>
      <c r="P57" s="96">
        <v>54</v>
      </c>
      <c r="Q57" s="96">
        <v>85</v>
      </c>
      <c r="R57" s="96">
        <v>76</v>
      </c>
      <c r="S57" s="96">
        <v>84</v>
      </c>
      <c r="T57" s="96">
        <v>69</v>
      </c>
      <c r="U57" s="96">
        <v>63</v>
      </c>
      <c r="V57" s="96">
        <v>53</v>
      </c>
      <c r="W57" s="96">
        <v>32</v>
      </c>
      <c r="X57" s="96">
        <v>34</v>
      </c>
      <c r="Y57" s="96">
        <v>42</v>
      </c>
      <c r="Z57" s="96">
        <v>41</v>
      </c>
      <c r="AA57" s="96">
        <v>40</v>
      </c>
      <c r="AB57" s="96">
        <v>39</v>
      </c>
      <c r="AC57" s="96">
        <v>31</v>
      </c>
      <c r="AD57" s="96">
        <v>49</v>
      </c>
      <c r="AE57" s="96">
        <v>43</v>
      </c>
      <c r="AF57" s="96">
        <v>35</v>
      </c>
      <c r="AG57" s="96">
        <v>62</v>
      </c>
      <c r="AH57" s="96">
        <v>33</v>
      </c>
      <c r="AI57" s="96">
        <v>47</v>
      </c>
      <c r="AJ57" s="96">
        <v>48</v>
      </c>
      <c r="AK57" s="96">
        <v>41</v>
      </c>
      <c r="AL57" s="96">
        <v>43</v>
      </c>
      <c r="AM57" s="96">
        <v>46</v>
      </c>
      <c r="AN57" s="96">
        <v>46</v>
      </c>
      <c r="AO57" s="96">
        <v>51</v>
      </c>
      <c r="AP57" s="96">
        <v>43</v>
      </c>
      <c r="AQ57" s="96">
        <v>44</v>
      </c>
      <c r="AR57" s="96">
        <v>51</v>
      </c>
      <c r="AS57" s="96">
        <v>49</v>
      </c>
      <c r="AT57" s="96">
        <v>45</v>
      </c>
      <c r="AU57" s="96">
        <v>45</v>
      </c>
      <c r="AV57" s="96">
        <v>38</v>
      </c>
      <c r="AW57" s="96">
        <v>49</v>
      </c>
      <c r="AX57" s="96">
        <v>40</v>
      </c>
      <c r="AY57" s="96">
        <v>44</v>
      </c>
      <c r="AZ57" s="96">
        <v>60</v>
      </c>
      <c r="BA57" s="96">
        <v>56</v>
      </c>
      <c r="BB57" s="96">
        <v>59</v>
      </c>
      <c r="BC57" s="96">
        <v>67</v>
      </c>
      <c r="BD57" s="96"/>
      <c r="BE57" s="50">
        <f t="shared" si="2"/>
        <v>2680</v>
      </c>
      <c r="BF57" s="24"/>
      <c r="BG57" s="236"/>
      <c r="BH57" s="236"/>
      <c r="BI57" s="236"/>
      <c r="BJ57" s="236"/>
      <c r="BK57" s="236"/>
      <c r="BL57" s="236"/>
      <c r="BM57" s="236"/>
      <c r="BN57" s="236"/>
      <c r="BO57" s="236"/>
      <c r="BP57" s="236"/>
      <c r="BQ57" s="236"/>
      <c r="BR57" s="236"/>
      <c r="BS57" s="236"/>
      <c r="BT57" s="236"/>
      <c r="BU57" s="236"/>
      <c r="BV57" s="236"/>
      <c r="BW57" s="236"/>
      <c r="BX57" s="94"/>
      <c r="BY57" s="94"/>
      <c r="BZ57" s="94"/>
      <c r="CA57" s="94"/>
      <c r="CB57" s="94"/>
      <c r="CC57" s="94"/>
      <c r="CD57" s="94"/>
      <c r="CE57" s="94"/>
      <c r="CF57" s="94"/>
      <c r="CG57" s="94"/>
      <c r="CH57" s="94"/>
      <c r="CI57" s="94"/>
      <c r="CJ57" s="94"/>
      <c r="CK57" s="94"/>
      <c r="CL57" s="94"/>
      <c r="CM57" s="94"/>
      <c r="CN57" s="94"/>
    </row>
    <row r="58" spans="1:92" ht="14.1" customHeight="1" x14ac:dyDescent="0.2">
      <c r="A58" s="95"/>
      <c r="B58" s="97" t="s">
        <v>23</v>
      </c>
      <c r="C58" s="96">
        <v>26</v>
      </c>
      <c r="D58" s="96">
        <v>34</v>
      </c>
      <c r="E58" s="96">
        <v>29</v>
      </c>
      <c r="F58" s="96">
        <v>24</v>
      </c>
      <c r="G58" s="96">
        <v>29</v>
      </c>
      <c r="H58" s="96">
        <v>34</v>
      </c>
      <c r="I58" s="96">
        <v>26</v>
      </c>
      <c r="J58" s="96">
        <v>29</v>
      </c>
      <c r="K58" s="96">
        <v>19</v>
      </c>
      <c r="L58" s="96">
        <v>23</v>
      </c>
      <c r="M58" s="96">
        <v>29</v>
      </c>
      <c r="N58" s="96">
        <v>33</v>
      </c>
      <c r="O58" s="96">
        <v>22</v>
      </c>
      <c r="P58" s="96">
        <v>37</v>
      </c>
      <c r="Q58" s="96">
        <v>42</v>
      </c>
      <c r="R58" s="96">
        <v>46</v>
      </c>
      <c r="S58" s="96">
        <v>50</v>
      </c>
      <c r="T58" s="96">
        <v>34</v>
      </c>
      <c r="U58" s="96">
        <v>26</v>
      </c>
      <c r="V58" s="96">
        <v>28</v>
      </c>
      <c r="W58" s="96">
        <v>23</v>
      </c>
      <c r="X58" s="96">
        <v>35</v>
      </c>
      <c r="Y58" s="96">
        <v>35</v>
      </c>
      <c r="Z58" s="96">
        <v>29</v>
      </c>
      <c r="AA58" s="96">
        <v>28</v>
      </c>
      <c r="AB58" s="96">
        <v>20</v>
      </c>
      <c r="AC58" s="96">
        <v>23</v>
      </c>
      <c r="AD58" s="96">
        <v>23</v>
      </c>
      <c r="AE58" s="96">
        <v>24</v>
      </c>
      <c r="AF58" s="96">
        <v>25</v>
      </c>
      <c r="AG58" s="96">
        <v>23</v>
      </c>
      <c r="AH58" s="96">
        <v>21</v>
      </c>
      <c r="AI58" s="96">
        <v>14</v>
      </c>
      <c r="AJ58" s="96">
        <v>29</v>
      </c>
      <c r="AK58" s="96">
        <v>26</v>
      </c>
      <c r="AL58" s="96">
        <v>30</v>
      </c>
      <c r="AM58" s="96">
        <v>24</v>
      </c>
      <c r="AN58" s="96">
        <v>11</v>
      </c>
      <c r="AO58" s="96">
        <v>16</v>
      </c>
      <c r="AP58" s="96">
        <v>30</v>
      </c>
      <c r="AQ58" s="96">
        <v>28</v>
      </c>
      <c r="AR58" s="96">
        <v>26</v>
      </c>
      <c r="AS58" s="96">
        <v>33</v>
      </c>
      <c r="AT58" s="96">
        <v>27</v>
      </c>
      <c r="AU58" s="96">
        <v>25</v>
      </c>
      <c r="AV58" s="96">
        <v>31</v>
      </c>
      <c r="AW58" s="96">
        <v>30</v>
      </c>
      <c r="AX58" s="96">
        <v>24</v>
      </c>
      <c r="AY58" s="96">
        <v>21</v>
      </c>
      <c r="AZ58" s="96">
        <v>40</v>
      </c>
      <c r="BA58" s="96">
        <v>33</v>
      </c>
      <c r="BB58" s="96">
        <v>30</v>
      </c>
      <c r="BC58" s="96">
        <v>27</v>
      </c>
      <c r="BD58" s="96"/>
      <c r="BE58" s="50">
        <f t="shared" si="2"/>
        <v>1484</v>
      </c>
      <c r="BF58" s="24"/>
      <c r="BG58" s="236"/>
      <c r="BH58" s="236"/>
      <c r="BI58" s="236"/>
      <c r="BJ58" s="236"/>
      <c r="BK58" s="236"/>
      <c r="BL58" s="236"/>
      <c r="BM58" s="236"/>
      <c r="BN58" s="236"/>
      <c r="BO58" s="236"/>
      <c r="BP58" s="236"/>
      <c r="BQ58" s="236"/>
      <c r="BR58" s="236"/>
      <c r="BS58" s="236"/>
      <c r="BT58" s="236"/>
      <c r="BU58" s="236"/>
      <c r="BV58" s="236"/>
      <c r="BW58" s="236"/>
      <c r="BX58" s="94"/>
      <c r="BY58" s="94"/>
      <c r="BZ58" s="94"/>
      <c r="CA58" s="94"/>
      <c r="CB58" s="94"/>
      <c r="CC58" s="94"/>
      <c r="CD58" s="94"/>
      <c r="CE58" s="94"/>
      <c r="CF58" s="94"/>
      <c r="CG58" s="94"/>
      <c r="CH58" s="94"/>
      <c r="CI58" s="94"/>
      <c r="CJ58" s="94"/>
      <c r="CK58" s="94"/>
      <c r="CL58" s="94"/>
      <c r="CM58" s="94"/>
      <c r="CN58" s="94"/>
    </row>
    <row r="59" spans="1:92" ht="14.1" customHeight="1" x14ac:dyDescent="0.2">
      <c r="A59" s="95"/>
      <c r="B59" s="97" t="s">
        <v>49</v>
      </c>
      <c r="C59" s="96">
        <v>16</v>
      </c>
      <c r="D59" s="96">
        <v>35</v>
      </c>
      <c r="E59" s="96">
        <v>30</v>
      </c>
      <c r="F59" s="96">
        <v>25</v>
      </c>
      <c r="G59" s="96">
        <v>23</v>
      </c>
      <c r="H59" s="96">
        <v>25</v>
      </c>
      <c r="I59" s="96">
        <v>26</v>
      </c>
      <c r="J59" s="96">
        <v>17</v>
      </c>
      <c r="K59" s="96">
        <v>15</v>
      </c>
      <c r="L59" s="96">
        <v>22</v>
      </c>
      <c r="M59" s="96">
        <v>23</v>
      </c>
      <c r="N59" s="96">
        <v>16</v>
      </c>
      <c r="O59" s="96">
        <v>29</v>
      </c>
      <c r="P59" s="96">
        <v>34</v>
      </c>
      <c r="Q59" s="96">
        <v>29</v>
      </c>
      <c r="R59" s="96">
        <v>41</v>
      </c>
      <c r="S59" s="96">
        <v>35</v>
      </c>
      <c r="T59" s="96">
        <v>31</v>
      </c>
      <c r="U59" s="96">
        <v>24</v>
      </c>
      <c r="V59" s="96">
        <v>26</v>
      </c>
      <c r="W59" s="96">
        <v>20</v>
      </c>
      <c r="X59" s="96">
        <v>20</v>
      </c>
      <c r="Y59" s="96">
        <v>21</v>
      </c>
      <c r="Z59" s="96">
        <v>19</v>
      </c>
      <c r="AA59" s="96">
        <v>22</v>
      </c>
      <c r="AB59" s="96">
        <v>11</v>
      </c>
      <c r="AC59" s="96">
        <v>17</v>
      </c>
      <c r="AD59" s="96">
        <v>12</v>
      </c>
      <c r="AE59" s="96">
        <v>26</v>
      </c>
      <c r="AF59" s="96">
        <v>18</v>
      </c>
      <c r="AG59" s="96">
        <v>17</v>
      </c>
      <c r="AH59" s="96">
        <v>25</v>
      </c>
      <c r="AI59" s="96">
        <v>15</v>
      </c>
      <c r="AJ59" s="96">
        <v>22</v>
      </c>
      <c r="AK59" s="96">
        <v>19</v>
      </c>
      <c r="AL59" s="96">
        <v>24</v>
      </c>
      <c r="AM59" s="96">
        <v>21</v>
      </c>
      <c r="AN59" s="96">
        <v>19</v>
      </c>
      <c r="AO59" s="96">
        <v>16</v>
      </c>
      <c r="AP59" s="96">
        <v>29</v>
      </c>
      <c r="AQ59" s="96">
        <v>17</v>
      </c>
      <c r="AR59" s="96">
        <v>25</v>
      </c>
      <c r="AS59" s="96">
        <v>19</v>
      </c>
      <c r="AT59" s="96">
        <v>19</v>
      </c>
      <c r="AU59" s="96">
        <v>28</v>
      </c>
      <c r="AV59" s="96">
        <v>15</v>
      </c>
      <c r="AW59" s="96">
        <v>29</v>
      </c>
      <c r="AX59" s="96">
        <v>13</v>
      </c>
      <c r="AY59" s="96">
        <v>23</v>
      </c>
      <c r="AZ59" s="96">
        <v>21</v>
      </c>
      <c r="BA59" s="96">
        <v>28</v>
      </c>
      <c r="BB59" s="96">
        <v>19</v>
      </c>
      <c r="BC59" s="96">
        <v>20</v>
      </c>
      <c r="BD59" s="96"/>
      <c r="BE59" s="50">
        <f t="shared" si="2"/>
        <v>1191</v>
      </c>
      <c r="BF59" s="24"/>
      <c r="BG59" s="236"/>
      <c r="BH59" s="236"/>
      <c r="BI59" s="236"/>
      <c r="BJ59" s="236"/>
      <c r="BK59" s="236"/>
      <c r="BL59" s="236"/>
      <c r="BM59" s="236"/>
      <c r="BN59" s="236"/>
      <c r="BO59" s="236"/>
      <c r="BP59" s="236"/>
      <c r="BQ59" s="236"/>
      <c r="BR59" s="236"/>
      <c r="BS59" s="236"/>
      <c r="BT59" s="236"/>
      <c r="BU59" s="236"/>
      <c r="BV59" s="236"/>
      <c r="BW59" s="236"/>
      <c r="BX59" s="94"/>
      <c r="BY59" s="94"/>
      <c r="BZ59" s="94"/>
      <c r="CA59" s="94"/>
      <c r="CB59" s="94"/>
      <c r="CC59" s="94"/>
      <c r="CD59" s="94"/>
      <c r="CE59" s="94"/>
      <c r="CF59" s="94"/>
      <c r="CG59" s="94"/>
      <c r="CH59" s="94"/>
      <c r="CI59" s="94"/>
      <c r="CJ59" s="94"/>
      <c r="CK59" s="94"/>
      <c r="CL59" s="94"/>
      <c r="CM59" s="94"/>
      <c r="CN59" s="94"/>
    </row>
    <row r="60" spans="1:92" ht="14.1" customHeight="1" x14ac:dyDescent="0.2">
      <c r="A60" s="95"/>
      <c r="B60" s="97" t="s">
        <v>24</v>
      </c>
      <c r="C60" s="96">
        <v>87</v>
      </c>
      <c r="D60" s="96">
        <v>107</v>
      </c>
      <c r="E60" s="96">
        <v>86</v>
      </c>
      <c r="F60" s="96">
        <v>89</v>
      </c>
      <c r="G60" s="96">
        <v>77</v>
      </c>
      <c r="H60" s="96">
        <v>106</v>
      </c>
      <c r="I60" s="96">
        <v>88</v>
      </c>
      <c r="J60" s="96">
        <v>82</v>
      </c>
      <c r="K60" s="96">
        <v>91</v>
      </c>
      <c r="L60" s="96">
        <v>102</v>
      </c>
      <c r="M60" s="96">
        <v>106</v>
      </c>
      <c r="N60" s="96">
        <v>93</v>
      </c>
      <c r="O60" s="96">
        <v>83</v>
      </c>
      <c r="P60" s="96">
        <v>124</v>
      </c>
      <c r="Q60" s="96">
        <v>174</v>
      </c>
      <c r="R60" s="96">
        <v>158</v>
      </c>
      <c r="S60" s="96">
        <v>152</v>
      </c>
      <c r="T60" s="96">
        <v>154</v>
      </c>
      <c r="U60" s="96">
        <v>114</v>
      </c>
      <c r="V60" s="96">
        <v>134</v>
      </c>
      <c r="W60" s="96">
        <v>115</v>
      </c>
      <c r="X60" s="96">
        <v>83</v>
      </c>
      <c r="Y60" s="96">
        <v>84</v>
      </c>
      <c r="Z60" s="96">
        <v>71</v>
      </c>
      <c r="AA60" s="96">
        <v>89</v>
      </c>
      <c r="AB60" s="96">
        <v>66</v>
      </c>
      <c r="AC60" s="96">
        <v>69</v>
      </c>
      <c r="AD60" s="96">
        <v>55</v>
      </c>
      <c r="AE60" s="96">
        <v>61</v>
      </c>
      <c r="AF60" s="96">
        <v>64</v>
      </c>
      <c r="AG60" s="96">
        <v>64</v>
      </c>
      <c r="AH60" s="96">
        <v>73</v>
      </c>
      <c r="AI60" s="96">
        <v>69</v>
      </c>
      <c r="AJ60" s="96">
        <v>75</v>
      </c>
      <c r="AK60" s="96">
        <v>73</v>
      </c>
      <c r="AL60" s="96">
        <v>70</v>
      </c>
      <c r="AM60" s="96">
        <v>65</v>
      </c>
      <c r="AN60" s="96">
        <v>63</v>
      </c>
      <c r="AO60" s="96">
        <v>73</v>
      </c>
      <c r="AP60" s="96">
        <v>105</v>
      </c>
      <c r="AQ60" s="96">
        <v>82</v>
      </c>
      <c r="AR60" s="96">
        <v>84</v>
      </c>
      <c r="AS60" s="96">
        <v>96</v>
      </c>
      <c r="AT60" s="96">
        <v>82</v>
      </c>
      <c r="AU60" s="96">
        <v>86</v>
      </c>
      <c r="AV60" s="96">
        <v>94</v>
      </c>
      <c r="AW60" s="96">
        <v>99</v>
      </c>
      <c r="AX60" s="96">
        <v>80</v>
      </c>
      <c r="AY60" s="96">
        <v>92</v>
      </c>
      <c r="AZ60" s="96">
        <v>93</v>
      </c>
      <c r="BA60" s="96">
        <v>88</v>
      </c>
      <c r="BB60" s="96">
        <v>78</v>
      </c>
      <c r="BC60" s="96">
        <v>101</v>
      </c>
      <c r="BD60" s="96"/>
      <c r="BE60" s="50">
        <f t="shared" si="2"/>
        <v>4849</v>
      </c>
      <c r="BF60" s="24"/>
      <c r="BG60" s="236"/>
      <c r="BH60" s="236"/>
      <c r="BI60" s="236"/>
      <c r="BJ60" s="236"/>
      <c r="BK60" s="236"/>
      <c r="BL60" s="236"/>
      <c r="BM60" s="236"/>
      <c r="BN60" s="236"/>
      <c r="BO60" s="236"/>
      <c r="BP60" s="236"/>
      <c r="BQ60" s="236"/>
      <c r="BR60" s="236"/>
      <c r="BS60" s="236"/>
      <c r="BT60" s="236"/>
      <c r="BU60" s="236"/>
      <c r="BV60" s="236"/>
      <c r="BW60" s="236"/>
      <c r="BX60" s="94"/>
      <c r="BY60" s="94"/>
      <c r="BZ60" s="94"/>
      <c r="CA60" s="94"/>
      <c r="CB60" s="94"/>
      <c r="CC60" s="94"/>
      <c r="CD60" s="94"/>
      <c r="CE60" s="94"/>
      <c r="CF60" s="94"/>
      <c r="CG60" s="94"/>
      <c r="CH60" s="94"/>
      <c r="CI60" s="94"/>
      <c r="CJ60" s="94"/>
      <c r="CK60" s="94"/>
      <c r="CL60" s="94"/>
      <c r="CM60" s="94"/>
      <c r="CN60" s="94"/>
    </row>
    <row r="61" spans="1:92" ht="14.1" customHeight="1" x14ac:dyDescent="0.2">
      <c r="A61" s="95"/>
      <c r="B61" s="97" t="s">
        <v>25</v>
      </c>
      <c r="C61" s="96">
        <v>11</v>
      </c>
      <c r="D61" s="96">
        <v>13</v>
      </c>
      <c r="E61" s="96">
        <v>18</v>
      </c>
      <c r="F61" s="96">
        <v>16</v>
      </c>
      <c r="G61" s="96">
        <v>17</v>
      </c>
      <c r="H61" s="96">
        <v>7</v>
      </c>
      <c r="I61" s="96">
        <v>20</v>
      </c>
      <c r="J61" s="96">
        <v>12</v>
      </c>
      <c r="K61" s="96">
        <v>9</v>
      </c>
      <c r="L61" s="96">
        <v>11</v>
      </c>
      <c r="M61" s="96">
        <v>10</v>
      </c>
      <c r="N61" s="96">
        <v>15</v>
      </c>
      <c r="O61" s="96">
        <v>14</v>
      </c>
      <c r="P61" s="96">
        <v>16</v>
      </c>
      <c r="Q61" s="96">
        <v>19</v>
      </c>
      <c r="R61" s="96">
        <v>11</v>
      </c>
      <c r="S61" s="96">
        <v>13</v>
      </c>
      <c r="T61" s="96">
        <v>21</v>
      </c>
      <c r="U61" s="96">
        <v>21</v>
      </c>
      <c r="V61" s="96">
        <v>13</v>
      </c>
      <c r="W61" s="96">
        <v>10</v>
      </c>
      <c r="X61" s="96">
        <v>12</v>
      </c>
      <c r="Y61" s="96">
        <v>11</v>
      </c>
      <c r="Z61" s="96">
        <v>9</v>
      </c>
      <c r="AA61" s="96">
        <v>9</v>
      </c>
      <c r="AB61" s="96">
        <v>11</v>
      </c>
      <c r="AC61" s="96">
        <v>11</v>
      </c>
      <c r="AD61" s="96">
        <v>7</v>
      </c>
      <c r="AE61" s="96">
        <v>13</v>
      </c>
      <c r="AF61" s="96">
        <v>5</v>
      </c>
      <c r="AG61" s="96">
        <v>5</v>
      </c>
      <c r="AH61" s="96">
        <v>7</v>
      </c>
      <c r="AI61" s="96">
        <v>5</v>
      </c>
      <c r="AJ61" s="96">
        <v>10</v>
      </c>
      <c r="AK61" s="96">
        <v>12</v>
      </c>
      <c r="AL61" s="96">
        <v>9</v>
      </c>
      <c r="AM61" s="96">
        <v>13</v>
      </c>
      <c r="AN61" s="96">
        <v>14</v>
      </c>
      <c r="AO61" s="96">
        <v>12</v>
      </c>
      <c r="AP61" s="96">
        <v>9</v>
      </c>
      <c r="AQ61" s="96">
        <v>13</v>
      </c>
      <c r="AR61" s="96">
        <v>18</v>
      </c>
      <c r="AS61" s="96">
        <v>10</v>
      </c>
      <c r="AT61" s="96">
        <v>9</v>
      </c>
      <c r="AU61" s="96">
        <v>11</v>
      </c>
      <c r="AV61" s="96">
        <v>8</v>
      </c>
      <c r="AW61" s="96">
        <v>13</v>
      </c>
      <c r="AX61" s="96">
        <v>4</v>
      </c>
      <c r="AY61" s="96">
        <v>17</v>
      </c>
      <c r="AZ61" s="96">
        <v>10</v>
      </c>
      <c r="BA61" s="96">
        <v>10</v>
      </c>
      <c r="BB61" s="96">
        <v>20</v>
      </c>
      <c r="BC61" s="96">
        <v>14</v>
      </c>
      <c r="BD61" s="96"/>
      <c r="BE61" s="50">
        <f t="shared" si="2"/>
        <v>638</v>
      </c>
      <c r="BF61" s="24"/>
      <c r="BG61" s="236"/>
      <c r="BH61" s="236"/>
      <c r="BI61" s="236"/>
      <c r="BJ61" s="236"/>
      <c r="BK61" s="236"/>
      <c r="BL61" s="236"/>
      <c r="BM61" s="236"/>
      <c r="BN61" s="236"/>
      <c r="BO61" s="236"/>
      <c r="BP61" s="236"/>
      <c r="BQ61" s="236"/>
      <c r="BR61" s="236"/>
      <c r="BS61" s="236"/>
      <c r="BT61" s="236"/>
      <c r="BU61" s="236"/>
      <c r="BV61" s="236"/>
      <c r="BW61" s="236"/>
      <c r="BX61" s="94"/>
      <c r="BY61" s="94"/>
      <c r="BZ61" s="94"/>
      <c r="CA61" s="94"/>
      <c r="CB61" s="94"/>
      <c r="CC61" s="94"/>
      <c r="CD61" s="94"/>
      <c r="CE61" s="94"/>
      <c r="CF61" s="94"/>
      <c r="CG61" s="94"/>
      <c r="CH61" s="94"/>
      <c r="CI61" s="94"/>
      <c r="CJ61" s="94"/>
      <c r="CK61" s="94"/>
      <c r="CL61" s="94"/>
      <c r="CM61" s="94"/>
      <c r="CN61" s="94"/>
    </row>
    <row r="62" spans="1:92" ht="14.1" customHeight="1" x14ac:dyDescent="0.2">
      <c r="A62" s="95"/>
      <c r="B62" s="97" t="s">
        <v>50</v>
      </c>
      <c r="C62" s="96">
        <v>37</v>
      </c>
      <c r="D62" s="96">
        <v>58</v>
      </c>
      <c r="E62" s="96">
        <v>42</v>
      </c>
      <c r="F62" s="96">
        <v>42</v>
      </c>
      <c r="G62" s="96">
        <v>43</v>
      </c>
      <c r="H62" s="96">
        <v>44</v>
      </c>
      <c r="I62" s="96">
        <v>43</v>
      </c>
      <c r="J62" s="96">
        <v>39</v>
      </c>
      <c r="K62" s="96">
        <v>37</v>
      </c>
      <c r="L62" s="96">
        <v>40</v>
      </c>
      <c r="M62" s="96">
        <v>36</v>
      </c>
      <c r="N62" s="96">
        <v>41</v>
      </c>
      <c r="O62" s="96">
        <v>28</v>
      </c>
      <c r="P62" s="96">
        <v>73</v>
      </c>
      <c r="Q62" s="96">
        <v>53</v>
      </c>
      <c r="R62" s="96">
        <v>42</v>
      </c>
      <c r="S62" s="96">
        <v>43</v>
      </c>
      <c r="T62" s="96">
        <v>45</v>
      </c>
      <c r="U62" s="96">
        <v>35</v>
      </c>
      <c r="V62" s="96">
        <v>39</v>
      </c>
      <c r="W62" s="96">
        <v>31</v>
      </c>
      <c r="X62" s="96">
        <v>33</v>
      </c>
      <c r="Y62" s="96">
        <v>31</v>
      </c>
      <c r="Z62" s="96">
        <v>37</v>
      </c>
      <c r="AA62" s="96">
        <v>42</v>
      </c>
      <c r="AB62" s="96">
        <v>32</v>
      </c>
      <c r="AC62" s="96">
        <v>37</v>
      </c>
      <c r="AD62" s="96">
        <v>37</v>
      </c>
      <c r="AE62" s="96">
        <v>31</v>
      </c>
      <c r="AF62" s="96">
        <v>31</v>
      </c>
      <c r="AG62" s="96">
        <v>43</v>
      </c>
      <c r="AH62" s="96">
        <v>33</v>
      </c>
      <c r="AI62" s="96">
        <v>30</v>
      </c>
      <c r="AJ62" s="96">
        <v>43</v>
      </c>
      <c r="AK62" s="96">
        <v>28</v>
      </c>
      <c r="AL62" s="96">
        <v>42</v>
      </c>
      <c r="AM62" s="96">
        <v>40</v>
      </c>
      <c r="AN62" s="96">
        <v>38</v>
      </c>
      <c r="AO62" s="96">
        <v>34</v>
      </c>
      <c r="AP62" s="96">
        <v>40</v>
      </c>
      <c r="AQ62" s="96">
        <v>37</v>
      </c>
      <c r="AR62" s="96">
        <v>42</v>
      </c>
      <c r="AS62" s="96">
        <v>42</v>
      </c>
      <c r="AT62" s="96">
        <v>62</v>
      </c>
      <c r="AU62" s="96">
        <v>31</v>
      </c>
      <c r="AV62" s="96">
        <v>35</v>
      </c>
      <c r="AW62" s="96">
        <v>33</v>
      </c>
      <c r="AX62" s="96">
        <v>39</v>
      </c>
      <c r="AY62" s="96">
        <v>39</v>
      </c>
      <c r="AZ62" s="96">
        <v>38</v>
      </c>
      <c r="BA62" s="96">
        <v>31</v>
      </c>
      <c r="BB62" s="96">
        <v>45</v>
      </c>
      <c r="BC62" s="96">
        <v>51</v>
      </c>
      <c r="BD62" s="96"/>
      <c r="BE62" s="50">
        <f t="shared" si="2"/>
        <v>2098</v>
      </c>
      <c r="BF62" s="24"/>
      <c r="BG62" s="236"/>
      <c r="BH62" s="236"/>
      <c r="BI62" s="236"/>
      <c r="BJ62" s="236"/>
      <c r="BK62" s="236"/>
      <c r="BL62" s="236"/>
      <c r="BM62" s="236"/>
      <c r="BN62" s="236"/>
      <c r="BO62" s="236"/>
      <c r="BP62" s="236"/>
      <c r="BQ62" s="236"/>
      <c r="BR62" s="236"/>
      <c r="BS62" s="236"/>
      <c r="BT62" s="236"/>
      <c r="BU62" s="236"/>
      <c r="BV62" s="236"/>
      <c r="BW62" s="236"/>
      <c r="BX62" s="94"/>
      <c r="BY62" s="94"/>
      <c r="BZ62" s="94"/>
      <c r="CA62" s="94"/>
      <c r="CB62" s="94"/>
      <c r="CC62" s="94"/>
      <c r="CD62" s="94"/>
      <c r="CE62" s="94"/>
      <c r="CF62" s="94"/>
      <c r="CG62" s="94"/>
      <c r="CH62" s="94"/>
      <c r="CI62" s="94"/>
      <c r="CJ62" s="94"/>
      <c r="CK62" s="94"/>
      <c r="CL62" s="94"/>
      <c r="CM62" s="94"/>
      <c r="CN62" s="94"/>
    </row>
    <row r="63" spans="1:92" ht="14.1" customHeight="1" x14ac:dyDescent="0.2">
      <c r="A63" s="95"/>
      <c r="B63" s="97" t="s">
        <v>26</v>
      </c>
      <c r="C63" s="96">
        <v>35</v>
      </c>
      <c r="D63" s="96">
        <v>60</v>
      </c>
      <c r="E63" s="96">
        <v>50</v>
      </c>
      <c r="F63" s="96">
        <v>40</v>
      </c>
      <c r="G63" s="96">
        <v>36</v>
      </c>
      <c r="H63" s="96">
        <v>28</v>
      </c>
      <c r="I63" s="96">
        <v>32</v>
      </c>
      <c r="J63" s="96">
        <v>41</v>
      </c>
      <c r="K63" s="96">
        <v>42</v>
      </c>
      <c r="L63" s="96">
        <v>28</v>
      </c>
      <c r="M63" s="96">
        <v>26</v>
      </c>
      <c r="N63" s="96">
        <v>31</v>
      </c>
      <c r="O63" s="96">
        <v>30</v>
      </c>
      <c r="P63" s="96">
        <v>46</v>
      </c>
      <c r="Q63" s="96">
        <v>71</v>
      </c>
      <c r="R63" s="96">
        <v>78</v>
      </c>
      <c r="S63" s="96">
        <v>51</v>
      </c>
      <c r="T63" s="96">
        <v>63</v>
      </c>
      <c r="U63" s="96">
        <v>41</v>
      </c>
      <c r="V63" s="96">
        <v>53</v>
      </c>
      <c r="W63" s="96">
        <v>42</v>
      </c>
      <c r="X63" s="96">
        <v>36</v>
      </c>
      <c r="Y63" s="96">
        <v>27</v>
      </c>
      <c r="Z63" s="96">
        <v>38</v>
      </c>
      <c r="AA63" s="96">
        <v>34</v>
      </c>
      <c r="AB63" s="96">
        <v>21</v>
      </c>
      <c r="AC63" s="96">
        <v>42</v>
      </c>
      <c r="AD63" s="96">
        <v>33</v>
      </c>
      <c r="AE63" s="96">
        <v>37</v>
      </c>
      <c r="AF63" s="96">
        <v>28</v>
      </c>
      <c r="AG63" s="96">
        <v>21</v>
      </c>
      <c r="AH63" s="96">
        <v>29</v>
      </c>
      <c r="AI63" s="96">
        <v>24</v>
      </c>
      <c r="AJ63" s="96">
        <v>25</v>
      </c>
      <c r="AK63" s="96">
        <v>31</v>
      </c>
      <c r="AL63" s="96">
        <v>23</v>
      </c>
      <c r="AM63" s="96">
        <v>37</v>
      </c>
      <c r="AN63" s="96">
        <v>33</v>
      </c>
      <c r="AO63" s="96">
        <v>26</v>
      </c>
      <c r="AP63" s="96">
        <v>45</v>
      </c>
      <c r="AQ63" s="96">
        <v>28</v>
      </c>
      <c r="AR63" s="96">
        <v>23</v>
      </c>
      <c r="AS63" s="96">
        <v>31</v>
      </c>
      <c r="AT63" s="96">
        <v>25</v>
      </c>
      <c r="AU63" s="96">
        <v>35</v>
      </c>
      <c r="AV63" s="96">
        <v>40</v>
      </c>
      <c r="AW63" s="96">
        <v>40</v>
      </c>
      <c r="AX63" s="96">
        <v>37</v>
      </c>
      <c r="AY63" s="96">
        <v>38</v>
      </c>
      <c r="AZ63" s="96">
        <v>28</v>
      </c>
      <c r="BA63" s="96">
        <v>34</v>
      </c>
      <c r="BB63" s="96">
        <v>27</v>
      </c>
      <c r="BC63" s="96">
        <v>33</v>
      </c>
      <c r="BD63" s="96"/>
      <c r="BE63" s="50">
        <f t="shared" si="2"/>
        <v>1933</v>
      </c>
      <c r="BF63" s="24"/>
      <c r="BG63" s="236"/>
      <c r="BH63" s="236"/>
      <c r="BI63" s="236"/>
      <c r="BJ63" s="236"/>
      <c r="BK63" s="236"/>
      <c r="BL63" s="236"/>
      <c r="BM63" s="236"/>
      <c r="BN63" s="236"/>
      <c r="BO63" s="236"/>
      <c r="BP63" s="236"/>
      <c r="BQ63" s="236"/>
      <c r="BR63" s="236"/>
      <c r="BS63" s="236"/>
      <c r="BT63" s="236"/>
      <c r="BU63" s="236"/>
      <c r="BV63" s="236"/>
      <c r="BW63" s="236"/>
      <c r="BX63" s="94"/>
      <c r="BY63" s="94"/>
      <c r="BZ63" s="94"/>
      <c r="CA63" s="94"/>
      <c r="CB63" s="94"/>
      <c r="CC63" s="94"/>
      <c r="CD63" s="94"/>
      <c r="CE63" s="94"/>
      <c r="CF63" s="94"/>
      <c r="CG63" s="94"/>
      <c r="CH63" s="94"/>
      <c r="CI63" s="94"/>
      <c r="CJ63" s="94"/>
      <c r="CK63" s="94"/>
      <c r="CL63" s="94"/>
      <c r="CM63" s="94"/>
      <c r="CN63" s="94"/>
    </row>
    <row r="64" spans="1:92" ht="14.1" customHeight="1" x14ac:dyDescent="0.2">
      <c r="A64" s="95"/>
      <c r="B64" s="97" t="s">
        <v>27</v>
      </c>
      <c r="C64" s="96">
        <v>25</v>
      </c>
      <c r="D64" s="96">
        <v>37</v>
      </c>
      <c r="E64" s="96">
        <v>40</v>
      </c>
      <c r="F64" s="96">
        <v>26</v>
      </c>
      <c r="G64" s="96">
        <v>26</v>
      </c>
      <c r="H64" s="96">
        <v>30</v>
      </c>
      <c r="I64" s="96">
        <v>24</v>
      </c>
      <c r="J64" s="96">
        <v>24</v>
      </c>
      <c r="K64" s="96">
        <v>34</v>
      </c>
      <c r="L64" s="96">
        <v>35</v>
      </c>
      <c r="M64" s="96">
        <v>37</v>
      </c>
      <c r="N64" s="96">
        <v>39</v>
      </c>
      <c r="O64" s="96">
        <v>47</v>
      </c>
      <c r="P64" s="96">
        <v>26</v>
      </c>
      <c r="Q64" s="96">
        <v>38</v>
      </c>
      <c r="R64" s="96">
        <v>47</v>
      </c>
      <c r="S64" s="96">
        <v>42</v>
      </c>
      <c r="T64" s="96">
        <v>36</v>
      </c>
      <c r="U64" s="96">
        <v>33</v>
      </c>
      <c r="V64" s="96">
        <v>45</v>
      </c>
      <c r="W64" s="96">
        <v>26</v>
      </c>
      <c r="X64" s="96">
        <v>29</v>
      </c>
      <c r="Y64" s="96">
        <v>22</v>
      </c>
      <c r="Z64" s="96">
        <v>29</v>
      </c>
      <c r="AA64" s="96">
        <v>24</v>
      </c>
      <c r="AB64" s="96">
        <v>29</v>
      </c>
      <c r="AC64" s="96">
        <v>23</v>
      </c>
      <c r="AD64" s="96">
        <v>29</v>
      </c>
      <c r="AE64" s="96">
        <v>25</v>
      </c>
      <c r="AF64" s="96">
        <v>19</v>
      </c>
      <c r="AG64" s="96">
        <v>25</v>
      </c>
      <c r="AH64" s="96">
        <v>31</v>
      </c>
      <c r="AI64" s="96">
        <v>12</v>
      </c>
      <c r="AJ64" s="96">
        <v>21</v>
      </c>
      <c r="AK64" s="96">
        <v>17</v>
      </c>
      <c r="AL64" s="96">
        <v>22</v>
      </c>
      <c r="AM64" s="96">
        <v>27</v>
      </c>
      <c r="AN64" s="96">
        <v>16</v>
      </c>
      <c r="AO64" s="96">
        <v>16</v>
      </c>
      <c r="AP64" s="96">
        <v>26</v>
      </c>
      <c r="AQ64" s="96">
        <v>23</v>
      </c>
      <c r="AR64" s="96">
        <v>34</v>
      </c>
      <c r="AS64" s="96">
        <v>38</v>
      </c>
      <c r="AT64" s="96">
        <v>40</v>
      </c>
      <c r="AU64" s="96">
        <v>30</v>
      </c>
      <c r="AV64" s="96">
        <v>38</v>
      </c>
      <c r="AW64" s="96">
        <v>27</v>
      </c>
      <c r="AX64" s="96">
        <v>42</v>
      </c>
      <c r="AY64" s="96">
        <v>33</v>
      </c>
      <c r="AZ64" s="96">
        <v>27</v>
      </c>
      <c r="BA64" s="96">
        <v>32</v>
      </c>
      <c r="BB64" s="96">
        <v>42</v>
      </c>
      <c r="BC64" s="96">
        <v>37</v>
      </c>
      <c r="BD64" s="96"/>
      <c r="BE64" s="50">
        <f t="shared" si="2"/>
        <v>1602</v>
      </c>
      <c r="BF64" s="24"/>
      <c r="BG64" s="236"/>
      <c r="BH64" s="236"/>
      <c r="BI64" s="236"/>
      <c r="BJ64" s="236"/>
      <c r="BK64" s="236"/>
      <c r="BL64" s="236"/>
      <c r="BM64" s="236"/>
      <c r="BN64" s="236"/>
      <c r="BO64" s="236"/>
      <c r="BP64" s="236"/>
      <c r="BQ64" s="236"/>
      <c r="BR64" s="236"/>
      <c r="BS64" s="236"/>
      <c r="BT64" s="236"/>
      <c r="BU64" s="236"/>
      <c r="BV64" s="236"/>
      <c r="BW64" s="236"/>
      <c r="BX64" s="94"/>
      <c r="BY64" s="94"/>
      <c r="BZ64" s="94"/>
      <c r="CA64" s="94"/>
      <c r="CB64" s="94"/>
      <c r="CC64" s="94"/>
      <c r="CD64" s="94"/>
      <c r="CE64" s="94"/>
      <c r="CF64" s="94"/>
      <c r="CG64" s="94"/>
      <c r="CH64" s="94"/>
      <c r="CI64" s="94"/>
      <c r="CJ64" s="94"/>
      <c r="CK64" s="94"/>
      <c r="CL64" s="94"/>
      <c r="CM64" s="94"/>
      <c r="CN64" s="94"/>
    </row>
    <row r="65" spans="1:92" ht="14.1" customHeight="1" x14ac:dyDescent="0.2">
      <c r="A65" s="95"/>
      <c r="B65" s="97" t="s">
        <v>28</v>
      </c>
      <c r="C65" s="96">
        <v>21</v>
      </c>
      <c r="D65" s="96">
        <v>25</v>
      </c>
      <c r="E65" s="96">
        <v>31</v>
      </c>
      <c r="F65" s="96">
        <v>16</v>
      </c>
      <c r="G65" s="96">
        <v>29</v>
      </c>
      <c r="H65" s="96">
        <v>21</v>
      </c>
      <c r="I65" s="96">
        <v>31</v>
      </c>
      <c r="J65" s="96">
        <v>16</v>
      </c>
      <c r="K65" s="96">
        <v>29</v>
      </c>
      <c r="L65" s="96">
        <v>25</v>
      </c>
      <c r="M65" s="96">
        <v>20</v>
      </c>
      <c r="N65" s="96">
        <v>41</v>
      </c>
      <c r="O65" s="96">
        <v>10</v>
      </c>
      <c r="P65" s="96">
        <v>44</v>
      </c>
      <c r="Q65" s="96">
        <v>32</v>
      </c>
      <c r="R65" s="96">
        <v>35</v>
      </c>
      <c r="S65" s="96">
        <v>48</v>
      </c>
      <c r="T65" s="96">
        <v>39</v>
      </c>
      <c r="U65" s="96">
        <v>39</v>
      </c>
      <c r="V65" s="96">
        <v>26</v>
      </c>
      <c r="W65" s="96">
        <v>38</v>
      </c>
      <c r="X65" s="96">
        <v>24</v>
      </c>
      <c r="Y65" s="96">
        <v>24</v>
      </c>
      <c r="Z65" s="96">
        <v>21</v>
      </c>
      <c r="AA65" s="96">
        <v>20</v>
      </c>
      <c r="AB65" s="96">
        <v>20</v>
      </c>
      <c r="AC65" s="96">
        <v>14</v>
      </c>
      <c r="AD65" s="96">
        <v>14</v>
      </c>
      <c r="AE65" s="96">
        <v>21</v>
      </c>
      <c r="AF65" s="96">
        <v>17</v>
      </c>
      <c r="AG65" s="96">
        <v>19</v>
      </c>
      <c r="AH65" s="96">
        <v>24</v>
      </c>
      <c r="AI65" s="96">
        <v>15</v>
      </c>
      <c r="AJ65" s="96">
        <v>13</v>
      </c>
      <c r="AK65" s="96">
        <v>25</v>
      </c>
      <c r="AL65" s="96">
        <v>27</v>
      </c>
      <c r="AM65" s="96">
        <v>24</v>
      </c>
      <c r="AN65" s="96">
        <v>21</v>
      </c>
      <c r="AO65" s="96">
        <v>17</v>
      </c>
      <c r="AP65" s="96">
        <v>14</v>
      </c>
      <c r="AQ65" s="96">
        <v>24</v>
      </c>
      <c r="AR65" s="96">
        <v>24</v>
      </c>
      <c r="AS65" s="96">
        <v>22</v>
      </c>
      <c r="AT65" s="96">
        <v>35</v>
      </c>
      <c r="AU65" s="96">
        <v>25</v>
      </c>
      <c r="AV65" s="96">
        <v>43</v>
      </c>
      <c r="AW65" s="96">
        <v>32</v>
      </c>
      <c r="AX65" s="96">
        <v>27</v>
      </c>
      <c r="AY65" s="96">
        <v>22</v>
      </c>
      <c r="AZ65" s="96">
        <v>19</v>
      </c>
      <c r="BA65" s="96">
        <v>22</v>
      </c>
      <c r="BB65" s="96">
        <v>28</v>
      </c>
      <c r="BC65" s="96">
        <v>24</v>
      </c>
      <c r="BD65" s="96"/>
      <c r="BE65" s="50">
        <f t="shared" si="2"/>
        <v>1337</v>
      </c>
      <c r="BF65" s="24"/>
      <c r="BG65" s="236"/>
      <c r="BH65" s="236"/>
      <c r="BI65" s="236"/>
      <c r="BJ65" s="236"/>
      <c r="BK65" s="236"/>
      <c r="BL65" s="236"/>
      <c r="BM65" s="236"/>
      <c r="BN65" s="236"/>
      <c r="BO65" s="236"/>
      <c r="BP65" s="236"/>
      <c r="BQ65" s="236"/>
      <c r="BR65" s="236"/>
      <c r="BS65" s="236"/>
      <c r="BT65" s="236"/>
      <c r="BU65" s="236"/>
      <c r="BV65" s="236"/>
      <c r="BW65" s="236"/>
      <c r="BX65" s="94"/>
      <c r="BY65" s="94"/>
      <c r="BZ65" s="94"/>
      <c r="CA65" s="94"/>
      <c r="CB65" s="94"/>
      <c r="CC65" s="94"/>
      <c r="CD65" s="94"/>
      <c r="CE65" s="94"/>
      <c r="CF65" s="94"/>
      <c r="CG65" s="94"/>
      <c r="CH65" s="94"/>
      <c r="CI65" s="94"/>
      <c r="CJ65" s="94"/>
      <c r="CK65" s="94"/>
      <c r="CL65" s="94"/>
      <c r="CM65" s="94"/>
      <c r="CN65" s="94"/>
    </row>
    <row r="66" spans="1:92" ht="14.1" customHeight="1" x14ac:dyDescent="0.2">
      <c r="A66" s="95"/>
      <c r="B66" s="97" t="s">
        <v>29</v>
      </c>
      <c r="C66" s="96">
        <v>23</v>
      </c>
      <c r="D66" s="96">
        <v>34</v>
      </c>
      <c r="E66" s="96">
        <v>26</v>
      </c>
      <c r="F66" s="96">
        <v>24</v>
      </c>
      <c r="G66" s="96">
        <v>17</v>
      </c>
      <c r="H66" s="96">
        <v>28</v>
      </c>
      <c r="I66" s="96">
        <v>22</v>
      </c>
      <c r="J66" s="96">
        <v>19</v>
      </c>
      <c r="K66" s="96">
        <v>23</v>
      </c>
      <c r="L66" s="96">
        <v>23</v>
      </c>
      <c r="M66" s="96">
        <v>23</v>
      </c>
      <c r="N66" s="96">
        <v>18</v>
      </c>
      <c r="O66" s="96">
        <v>15</v>
      </c>
      <c r="P66" s="96">
        <v>26</v>
      </c>
      <c r="Q66" s="96">
        <v>55</v>
      </c>
      <c r="R66" s="96">
        <v>36</v>
      </c>
      <c r="S66" s="96">
        <v>36</v>
      </c>
      <c r="T66" s="96">
        <v>25</v>
      </c>
      <c r="U66" s="96">
        <v>23</v>
      </c>
      <c r="V66" s="96">
        <v>25</v>
      </c>
      <c r="W66" s="96">
        <v>16</v>
      </c>
      <c r="X66" s="96">
        <v>18</v>
      </c>
      <c r="Y66" s="96">
        <v>24</v>
      </c>
      <c r="Z66" s="96">
        <v>14</v>
      </c>
      <c r="AA66" s="96">
        <v>18</v>
      </c>
      <c r="AB66" s="96">
        <v>12</v>
      </c>
      <c r="AC66" s="96">
        <v>20</v>
      </c>
      <c r="AD66" s="96">
        <v>27</v>
      </c>
      <c r="AE66" s="96">
        <v>18</v>
      </c>
      <c r="AF66" s="96">
        <v>29</v>
      </c>
      <c r="AG66" s="96">
        <v>12</v>
      </c>
      <c r="AH66" s="96">
        <v>12</v>
      </c>
      <c r="AI66" s="96">
        <v>20</v>
      </c>
      <c r="AJ66" s="96">
        <v>11</v>
      </c>
      <c r="AK66" s="96">
        <v>21</v>
      </c>
      <c r="AL66" s="96">
        <v>19</v>
      </c>
      <c r="AM66" s="96">
        <v>19</v>
      </c>
      <c r="AN66" s="96">
        <v>14</v>
      </c>
      <c r="AO66" s="96">
        <v>13</v>
      </c>
      <c r="AP66" s="96">
        <v>27</v>
      </c>
      <c r="AQ66" s="96">
        <v>12</v>
      </c>
      <c r="AR66" s="96">
        <v>22</v>
      </c>
      <c r="AS66" s="96">
        <v>24</v>
      </c>
      <c r="AT66" s="96">
        <v>28</v>
      </c>
      <c r="AU66" s="96">
        <v>15</v>
      </c>
      <c r="AV66" s="96">
        <v>17</v>
      </c>
      <c r="AW66" s="96">
        <v>32</v>
      </c>
      <c r="AX66" s="96">
        <v>21</v>
      </c>
      <c r="AY66" s="96">
        <v>11</v>
      </c>
      <c r="AZ66" s="96">
        <v>16</v>
      </c>
      <c r="BA66" s="96">
        <v>23</v>
      </c>
      <c r="BB66" s="96">
        <v>21</v>
      </c>
      <c r="BC66" s="96">
        <v>18</v>
      </c>
      <c r="BD66" s="96"/>
      <c r="BE66" s="50">
        <f t="shared" si="2"/>
        <v>1145</v>
      </c>
      <c r="BF66" s="24"/>
      <c r="BG66" s="236"/>
      <c r="BH66" s="236"/>
      <c r="BI66" s="236"/>
      <c r="BJ66" s="236"/>
      <c r="BK66" s="236"/>
      <c r="BL66" s="236"/>
      <c r="BM66" s="236"/>
      <c r="BN66" s="236"/>
      <c r="BO66" s="236"/>
      <c r="BP66" s="236"/>
      <c r="BQ66" s="236"/>
      <c r="BR66" s="236"/>
      <c r="BS66" s="236"/>
      <c r="BT66" s="236"/>
      <c r="BU66" s="236"/>
      <c r="BV66" s="236"/>
      <c r="BW66" s="236"/>
      <c r="BX66" s="94"/>
      <c r="BY66" s="94"/>
      <c r="BZ66" s="94"/>
      <c r="CA66" s="94"/>
      <c r="CB66" s="94"/>
      <c r="CC66" s="94"/>
      <c r="CD66" s="94"/>
      <c r="CE66" s="94"/>
      <c r="CF66" s="94"/>
      <c r="CG66" s="94"/>
      <c r="CH66" s="94"/>
      <c r="CI66" s="94"/>
      <c r="CJ66" s="94"/>
      <c r="CK66" s="94"/>
      <c r="CL66" s="94"/>
      <c r="CM66" s="94"/>
      <c r="CN66" s="94"/>
    </row>
    <row r="67" spans="1:92" ht="14.1" customHeight="1" x14ac:dyDescent="0.2">
      <c r="A67" s="95"/>
      <c r="B67" s="97" t="s">
        <v>30</v>
      </c>
      <c r="C67" s="96">
        <v>13</v>
      </c>
      <c r="D67" s="96">
        <v>26</v>
      </c>
      <c r="E67" s="96">
        <v>23</v>
      </c>
      <c r="F67" s="96">
        <v>24</v>
      </c>
      <c r="G67" s="96">
        <v>18</v>
      </c>
      <c r="H67" s="96">
        <v>20</v>
      </c>
      <c r="I67" s="96">
        <v>24</v>
      </c>
      <c r="J67" s="96">
        <v>18</v>
      </c>
      <c r="K67" s="96">
        <v>16</v>
      </c>
      <c r="L67" s="96">
        <v>19</v>
      </c>
      <c r="M67" s="96">
        <v>10</v>
      </c>
      <c r="N67" s="96">
        <v>14</v>
      </c>
      <c r="O67" s="96">
        <v>20</v>
      </c>
      <c r="P67" s="96">
        <v>20</v>
      </c>
      <c r="Q67" s="96">
        <v>32</v>
      </c>
      <c r="R67" s="96">
        <v>39</v>
      </c>
      <c r="S67" s="96">
        <v>28</v>
      </c>
      <c r="T67" s="96">
        <v>27</v>
      </c>
      <c r="U67" s="96">
        <v>35</v>
      </c>
      <c r="V67" s="96">
        <v>31</v>
      </c>
      <c r="W67" s="96">
        <v>22</v>
      </c>
      <c r="X67" s="96">
        <v>9</v>
      </c>
      <c r="Y67" s="96">
        <v>19</v>
      </c>
      <c r="Z67" s="96">
        <v>14</v>
      </c>
      <c r="AA67" s="96">
        <v>15</v>
      </c>
      <c r="AB67" s="96">
        <v>18</v>
      </c>
      <c r="AC67" s="96">
        <v>16</v>
      </c>
      <c r="AD67" s="96">
        <v>21</v>
      </c>
      <c r="AE67" s="96">
        <v>11</v>
      </c>
      <c r="AF67" s="96">
        <v>17</v>
      </c>
      <c r="AG67" s="96">
        <v>21</v>
      </c>
      <c r="AH67" s="96">
        <v>10</v>
      </c>
      <c r="AI67" s="96">
        <v>9</v>
      </c>
      <c r="AJ67" s="96">
        <v>16</v>
      </c>
      <c r="AK67" s="96">
        <v>18</v>
      </c>
      <c r="AL67" s="96">
        <v>18</v>
      </c>
      <c r="AM67" s="96">
        <v>17</v>
      </c>
      <c r="AN67" s="96">
        <v>13</v>
      </c>
      <c r="AO67" s="96">
        <v>12</v>
      </c>
      <c r="AP67" s="96">
        <v>18</v>
      </c>
      <c r="AQ67" s="96">
        <v>13</v>
      </c>
      <c r="AR67" s="96">
        <v>17</v>
      </c>
      <c r="AS67" s="96">
        <v>24</v>
      </c>
      <c r="AT67" s="96">
        <v>22</v>
      </c>
      <c r="AU67" s="96">
        <v>22</v>
      </c>
      <c r="AV67" s="96">
        <v>28</v>
      </c>
      <c r="AW67" s="96">
        <v>28</v>
      </c>
      <c r="AX67" s="96">
        <v>23</v>
      </c>
      <c r="AY67" s="96">
        <v>29</v>
      </c>
      <c r="AZ67" s="96">
        <v>13</v>
      </c>
      <c r="BA67" s="96">
        <v>23</v>
      </c>
      <c r="BB67" s="96">
        <v>14</v>
      </c>
      <c r="BC67" s="96">
        <v>18</v>
      </c>
      <c r="BD67" s="96"/>
      <c r="BE67" s="50">
        <f t="shared" si="2"/>
        <v>1045</v>
      </c>
      <c r="BF67" s="24"/>
      <c r="BG67" s="236"/>
      <c r="BH67" s="236"/>
      <c r="BI67" s="236"/>
      <c r="BJ67" s="236"/>
      <c r="BK67" s="236"/>
      <c r="BL67" s="236"/>
      <c r="BM67" s="236"/>
      <c r="BN67" s="236"/>
      <c r="BO67" s="236"/>
      <c r="BP67" s="236"/>
      <c r="BQ67" s="236"/>
      <c r="BR67" s="236"/>
      <c r="BS67" s="236"/>
      <c r="BT67" s="236"/>
      <c r="BU67" s="236"/>
      <c r="BV67" s="236"/>
      <c r="BW67" s="236"/>
      <c r="BX67" s="94"/>
      <c r="BY67" s="94"/>
      <c r="BZ67" s="94"/>
      <c r="CA67" s="94"/>
      <c r="CB67" s="94"/>
      <c r="CC67" s="94"/>
      <c r="CD67" s="94"/>
      <c r="CE67" s="94"/>
      <c r="CF67" s="94"/>
      <c r="CG67" s="94"/>
      <c r="CH67" s="94"/>
      <c r="CI67" s="94"/>
      <c r="CJ67" s="94"/>
      <c r="CK67" s="94"/>
      <c r="CL67" s="94"/>
      <c r="CM67" s="94"/>
      <c r="CN67" s="94"/>
    </row>
    <row r="68" spans="1:92" ht="14.1" customHeight="1" x14ac:dyDescent="0.2">
      <c r="A68" s="95"/>
      <c r="B68" s="97" t="s">
        <v>31</v>
      </c>
      <c r="C68" s="96">
        <v>45</v>
      </c>
      <c r="D68" s="96">
        <v>61</v>
      </c>
      <c r="E68" s="96">
        <v>36</v>
      </c>
      <c r="F68" s="96">
        <v>40</v>
      </c>
      <c r="G68" s="96">
        <v>29</v>
      </c>
      <c r="H68" s="96">
        <v>31</v>
      </c>
      <c r="I68" s="96">
        <v>32</v>
      </c>
      <c r="J68" s="96">
        <v>35</v>
      </c>
      <c r="K68" s="96">
        <v>31</v>
      </c>
      <c r="L68" s="96">
        <v>48</v>
      </c>
      <c r="M68" s="96">
        <v>28</v>
      </c>
      <c r="N68" s="96">
        <v>31</v>
      </c>
      <c r="O68" s="96">
        <v>48</v>
      </c>
      <c r="P68" s="96">
        <v>48</v>
      </c>
      <c r="Q68" s="96">
        <v>57</v>
      </c>
      <c r="R68" s="96">
        <v>47</v>
      </c>
      <c r="S68" s="96">
        <v>61</v>
      </c>
      <c r="T68" s="96">
        <v>63</v>
      </c>
      <c r="U68" s="96">
        <v>54</v>
      </c>
      <c r="V68" s="96">
        <v>48</v>
      </c>
      <c r="W68" s="96">
        <v>39</v>
      </c>
      <c r="X68" s="96">
        <v>28</v>
      </c>
      <c r="Y68" s="96">
        <v>41</v>
      </c>
      <c r="Z68" s="96">
        <v>36</v>
      </c>
      <c r="AA68" s="96">
        <v>27</v>
      </c>
      <c r="AB68" s="96">
        <v>40</v>
      </c>
      <c r="AC68" s="96">
        <v>27</v>
      </c>
      <c r="AD68" s="96">
        <v>21</v>
      </c>
      <c r="AE68" s="96">
        <v>28</v>
      </c>
      <c r="AF68" s="96">
        <v>34</v>
      </c>
      <c r="AG68" s="96">
        <v>42</v>
      </c>
      <c r="AH68" s="96">
        <v>30</v>
      </c>
      <c r="AI68" s="96">
        <v>21</v>
      </c>
      <c r="AJ68" s="96">
        <v>31</v>
      </c>
      <c r="AK68" s="96">
        <v>34</v>
      </c>
      <c r="AL68" s="96">
        <v>43</v>
      </c>
      <c r="AM68" s="96">
        <v>33</v>
      </c>
      <c r="AN68" s="96">
        <v>25</v>
      </c>
      <c r="AO68" s="96">
        <v>29</v>
      </c>
      <c r="AP68" s="96">
        <v>43</v>
      </c>
      <c r="AQ68" s="96">
        <v>33</v>
      </c>
      <c r="AR68" s="96">
        <v>40</v>
      </c>
      <c r="AS68" s="96">
        <v>42</v>
      </c>
      <c r="AT68" s="96">
        <v>27</v>
      </c>
      <c r="AU68" s="96">
        <v>39</v>
      </c>
      <c r="AV68" s="96">
        <v>44</v>
      </c>
      <c r="AW68" s="96">
        <v>39</v>
      </c>
      <c r="AX68" s="96">
        <v>42</v>
      </c>
      <c r="AY68" s="96">
        <v>28</v>
      </c>
      <c r="AZ68" s="96">
        <v>31</v>
      </c>
      <c r="BA68" s="96">
        <v>33</v>
      </c>
      <c r="BB68" s="96">
        <v>30</v>
      </c>
      <c r="BC68" s="96">
        <v>30</v>
      </c>
      <c r="BD68" s="96"/>
      <c r="BE68" s="50">
        <f t="shared" si="2"/>
        <v>1983</v>
      </c>
      <c r="BF68" s="24"/>
      <c r="BG68" s="236"/>
      <c r="BH68" s="236"/>
      <c r="BI68" s="236"/>
      <c r="BJ68" s="236"/>
      <c r="BK68" s="236"/>
      <c r="BL68" s="236"/>
      <c r="BM68" s="236"/>
      <c r="BN68" s="236"/>
      <c r="BO68" s="236"/>
      <c r="BP68" s="236"/>
      <c r="BQ68" s="236"/>
      <c r="BR68" s="236"/>
      <c r="BS68" s="236"/>
      <c r="BT68" s="236"/>
      <c r="BU68" s="236"/>
      <c r="BV68" s="236"/>
      <c r="BW68" s="236"/>
      <c r="BX68" s="94"/>
      <c r="BY68" s="94"/>
      <c r="BZ68" s="94"/>
      <c r="CA68" s="94"/>
      <c r="CB68" s="94"/>
      <c r="CC68" s="94"/>
      <c r="CD68" s="94"/>
      <c r="CE68" s="94"/>
      <c r="CF68" s="94"/>
      <c r="CG68" s="94"/>
      <c r="CH68" s="94"/>
      <c r="CI68" s="94"/>
      <c r="CJ68" s="94"/>
      <c r="CK68" s="94"/>
      <c r="CL68" s="94"/>
      <c r="CM68" s="94"/>
      <c r="CN68" s="94"/>
    </row>
    <row r="69" spans="1:92" ht="14.1" customHeight="1" x14ac:dyDescent="0.2">
      <c r="A69" s="95"/>
      <c r="B69" s="97" t="s">
        <v>32</v>
      </c>
      <c r="C69" s="96">
        <v>70</v>
      </c>
      <c r="D69" s="96">
        <v>96</v>
      </c>
      <c r="E69" s="96">
        <v>96</v>
      </c>
      <c r="F69" s="96">
        <v>96</v>
      </c>
      <c r="G69" s="96">
        <v>79</v>
      </c>
      <c r="H69" s="96">
        <v>81</v>
      </c>
      <c r="I69" s="96">
        <v>80</v>
      </c>
      <c r="J69" s="96">
        <v>88</v>
      </c>
      <c r="K69" s="96">
        <v>79</v>
      </c>
      <c r="L69" s="96">
        <v>79</v>
      </c>
      <c r="M69" s="96">
        <v>80</v>
      </c>
      <c r="N69" s="96">
        <v>70</v>
      </c>
      <c r="O69" s="96">
        <v>98</v>
      </c>
      <c r="P69" s="96">
        <v>82</v>
      </c>
      <c r="Q69" s="96">
        <v>109</v>
      </c>
      <c r="R69" s="96">
        <v>113</v>
      </c>
      <c r="S69" s="96">
        <v>102</v>
      </c>
      <c r="T69" s="96">
        <v>110</v>
      </c>
      <c r="U69" s="96">
        <v>91</v>
      </c>
      <c r="V69" s="96">
        <v>81</v>
      </c>
      <c r="W69" s="96">
        <v>67</v>
      </c>
      <c r="X69" s="96">
        <v>90</v>
      </c>
      <c r="Y69" s="96">
        <v>71</v>
      </c>
      <c r="Z69" s="96">
        <v>51</v>
      </c>
      <c r="AA69" s="96">
        <v>63</v>
      </c>
      <c r="AB69" s="96">
        <v>72</v>
      </c>
      <c r="AC69" s="96">
        <v>76</v>
      </c>
      <c r="AD69" s="96">
        <v>64</v>
      </c>
      <c r="AE69" s="96">
        <v>75</v>
      </c>
      <c r="AF69" s="96">
        <v>63</v>
      </c>
      <c r="AG69" s="96">
        <v>94</v>
      </c>
      <c r="AH69" s="96">
        <v>75</v>
      </c>
      <c r="AI69" s="96">
        <v>73</v>
      </c>
      <c r="AJ69" s="96">
        <v>93</v>
      </c>
      <c r="AK69" s="96">
        <v>76</v>
      </c>
      <c r="AL69" s="96">
        <v>79</v>
      </c>
      <c r="AM69" s="96">
        <v>69</v>
      </c>
      <c r="AN69" s="96">
        <v>78</v>
      </c>
      <c r="AO69" s="96">
        <v>69</v>
      </c>
      <c r="AP69" s="96">
        <v>86</v>
      </c>
      <c r="AQ69" s="96">
        <v>81</v>
      </c>
      <c r="AR69" s="96">
        <v>69</v>
      </c>
      <c r="AS69" s="96">
        <v>73</v>
      </c>
      <c r="AT69" s="96">
        <v>70</v>
      </c>
      <c r="AU69" s="96">
        <v>79</v>
      </c>
      <c r="AV69" s="96">
        <v>73</v>
      </c>
      <c r="AW69" s="96">
        <v>79</v>
      </c>
      <c r="AX69" s="96">
        <v>92</v>
      </c>
      <c r="AY69" s="96">
        <v>86</v>
      </c>
      <c r="AZ69" s="96">
        <v>112</v>
      </c>
      <c r="BA69" s="96">
        <v>93</v>
      </c>
      <c r="BB69" s="96">
        <v>85</v>
      </c>
      <c r="BC69" s="96">
        <v>79</v>
      </c>
      <c r="BD69" s="96"/>
      <c r="BE69" s="50">
        <f t="shared" si="2"/>
        <v>4335</v>
      </c>
      <c r="BF69" s="24"/>
      <c r="BG69" s="236"/>
      <c r="BH69" s="236"/>
      <c r="BI69" s="236"/>
      <c r="BJ69" s="236"/>
      <c r="BK69" s="236"/>
      <c r="BL69" s="236"/>
      <c r="BM69" s="236"/>
      <c r="BN69" s="236"/>
      <c r="BO69" s="236"/>
      <c r="BP69" s="236"/>
      <c r="BQ69" s="236"/>
      <c r="BR69" s="236"/>
      <c r="BS69" s="236"/>
      <c r="BT69" s="236"/>
      <c r="BU69" s="236"/>
      <c r="BV69" s="236"/>
      <c r="BW69" s="236"/>
      <c r="BX69" s="94"/>
      <c r="BY69" s="94"/>
      <c r="BZ69" s="94"/>
      <c r="CA69" s="94"/>
      <c r="CB69" s="94"/>
      <c r="CC69" s="94"/>
      <c r="CD69" s="94"/>
      <c r="CE69" s="94"/>
      <c r="CF69" s="94"/>
      <c r="CG69" s="94"/>
      <c r="CH69" s="94"/>
      <c r="CI69" s="94"/>
      <c r="CJ69" s="94"/>
      <c r="CK69" s="94"/>
      <c r="CL69" s="94"/>
      <c r="CM69" s="94"/>
      <c r="CN69" s="94"/>
    </row>
    <row r="70" spans="1:92" ht="14.1" customHeight="1" x14ac:dyDescent="0.2">
      <c r="A70" s="95"/>
      <c r="B70" s="97" t="s">
        <v>33</v>
      </c>
      <c r="C70" s="96">
        <v>123</v>
      </c>
      <c r="D70" s="96">
        <v>189</v>
      </c>
      <c r="E70" s="96">
        <v>143</v>
      </c>
      <c r="F70" s="96">
        <v>114</v>
      </c>
      <c r="G70" s="96">
        <v>139</v>
      </c>
      <c r="H70" s="96">
        <v>130</v>
      </c>
      <c r="I70" s="96">
        <v>113</v>
      </c>
      <c r="J70" s="96">
        <v>119</v>
      </c>
      <c r="K70" s="96">
        <v>126</v>
      </c>
      <c r="L70" s="96">
        <v>154</v>
      </c>
      <c r="M70" s="96">
        <v>136</v>
      </c>
      <c r="N70" s="96">
        <v>117</v>
      </c>
      <c r="O70" s="96">
        <v>77</v>
      </c>
      <c r="P70" s="96">
        <v>234</v>
      </c>
      <c r="Q70" s="96">
        <v>257</v>
      </c>
      <c r="R70" s="96">
        <v>224</v>
      </c>
      <c r="S70" s="96">
        <v>271</v>
      </c>
      <c r="T70" s="96">
        <v>191</v>
      </c>
      <c r="U70" s="96">
        <v>162</v>
      </c>
      <c r="V70" s="96">
        <v>172</v>
      </c>
      <c r="W70" s="96">
        <v>151</v>
      </c>
      <c r="X70" s="96">
        <v>127</v>
      </c>
      <c r="Y70" s="96">
        <v>109</v>
      </c>
      <c r="Z70" s="96">
        <v>119</v>
      </c>
      <c r="AA70" s="96">
        <v>103</v>
      </c>
      <c r="AB70" s="96">
        <v>122</v>
      </c>
      <c r="AC70" s="96">
        <v>101</v>
      </c>
      <c r="AD70" s="96">
        <v>106</v>
      </c>
      <c r="AE70" s="96">
        <v>113</v>
      </c>
      <c r="AF70" s="96">
        <v>100</v>
      </c>
      <c r="AG70" s="96">
        <v>117</v>
      </c>
      <c r="AH70" s="96">
        <v>112</v>
      </c>
      <c r="AI70" s="96">
        <v>96</v>
      </c>
      <c r="AJ70" s="96">
        <v>92</v>
      </c>
      <c r="AK70" s="96">
        <v>109</v>
      </c>
      <c r="AL70" s="96">
        <v>106</v>
      </c>
      <c r="AM70" s="96">
        <v>118</v>
      </c>
      <c r="AN70" s="96">
        <v>120</v>
      </c>
      <c r="AO70" s="96">
        <v>97</v>
      </c>
      <c r="AP70" s="96">
        <v>131</v>
      </c>
      <c r="AQ70" s="96">
        <v>126</v>
      </c>
      <c r="AR70" s="96">
        <v>122</v>
      </c>
      <c r="AS70" s="96">
        <v>146</v>
      </c>
      <c r="AT70" s="96">
        <v>152</v>
      </c>
      <c r="AU70" s="96">
        <v>199</v>
      </c>
      <c r="AV70" s="96">
        <v>186</v>
      </c>
      <c r="AW70" s="96">
        <v>166</v>
      </c>
      <c r="AX70" s="96">
        <v>161</v>
      </c>
      <c r="AY70" s="96">
        <v>146</v>
      </c>
      <c r="AZ70" s="96">
        <v>138</v>
      </c>
      <c r="BA70" s="96">
        <v>141</v>
      </c>
      <c r="BB70" s="96">
        <v>124</v>
      </c>
      <c r="BC70" s="96">
        <v>117</v>
      </c>
      <c r="BD70" s="96"/>
      <c r="BE70" s="50">
        <f t="shared" si="2"/>
        <v>7364</v>
      </c>
      <c r="BF70" s="24"/>
      <c r="BG70" s="236"/>
      <c r="BH70" s="236"/>
      <c r="BI70" s="236"/>
      <c r="BJ70" s="236"/>
      <c r="BK70" s="236"/>
      <c r="BL70" s="236"/>
      <c r="BM70" s="236"/>
      <c r="BN70" s="236"/>
      <c r="BO70" s="236"/>
      <c r="BP70" s="236"/>
      <c r="BQ70" s="236"/>
      <c r="BR70" s="236"/>
      <c r="BS70" s="236"/>
      <c r="BT70" s="236"/>
      <c r="BU70" s="236"/>
      <c r="BV70" s="236"/>
      <c r="BW70" s="236"/>
      <c r="BX70" s="94"/>
      <c r="BY70" s="94"/>
      <c r="BZ70" s="94"/>
      <c r="CA70" s="94"/>
      <c r="CB70" s="94"/>
      <c r="CC70" s="94"/>
      <c r="CD70" s="94"/>
      <c r="CE70" s="94"/>
      <c r="CF70" s="94"/>
      <c r="CG70" s="94"/>
      <c r="CH70" s="94"/>
      <c r="CI70" s="94"/>
      <c r="CJ70" s="94"/>
      <c r="CK70" s="94"/>
      <c r="CL70" s="94"/>
      <c r="CM70" s="94"/>
      <c r="CN70" s="94"/>
    </row>
    <row r="71" spans="1:92" ht="14.1" customHeight="1" x14ac:dyDescent="0.2">
      <c r="A71" s="95"/>
      <c r="B71" s="97" t="s">
        <v>19</v>
      </c>
      <c r="C71" s="96">
        <v>59</v>
      </c>
      <c r="D71" s="96">
        <v>60</v>
      </c>
      <c r="E71" s="96">
        <v>64</v>
      </c>
      <c r="F71" s="96">
        <v>52</v>
      </c>
      <c r="G71" s="96">
        <v>59</v>
      </c>
      <c r="H71" s="96">
        <v>44</v>
      </c>
      <c r="I71" s="96">
        <v>42</v>
      </c>
      <c r="J71" s="96">
        <v>49</v>
      </c>
      <c r="K71" s="96">
        <v>63</v>
      </c>
      <c r="L71" s="96">
        <v>48</v>
      </c>
      <c r="M71" s="96">
        <v>55</v>
      </c>
      <c r="N71" s="96">
        <v>56</v>
      </c>
      <c r="O71" s="96">
        <v>41</v>
      </c>
      <c r="P71" s="96">
        <v>68</v>
      </c>
      <c r="Q71" s="96">
        <v>71</v>
      </c>
      <c r="R71" s="96">
        <v>66</v>
      </c>
      <c r="S71" s="96">
        <v>59</v>
      </c>
      <c r="T71" s="96">
        <v>47</v>
      </c>
      <c r="U71" s="96">
        <v>59</v>
      </c>
      <c r="V71" s="96">
        <v>57</v>
      </c>
      <c r="W71" s="96">
        <v>53</v>
      </c>
      <c r="X71" s="96">
        <v>54</v>
      </c>
      <c r="Y71" s="96">
        <v>52</v>
      </c>
      <c r="Z71" s="96">
        <v>48</v>
      </c>
      <c r="AA71" s="96">
        <v>44</v>
      </c>
      <c r="AB71" s="96">
        <v>43</v>
      </c>
      <c r="AC71" s="96">
        <v>48</v>
      </c>
      <c r="AD71" s="96">
        <v>55</v>
      </c>
      <c r="AE71" s="96">
        <v>46</v>
      </c>
      <c r="AF71" s="96">
        <v>38</v>
      </c>
      <c r="AG71" s="96">
        <v>42</v>
      </c>
      <c r="AH71" s="96">
        <v>61</v>
      </c>
      <c r="AI71" s="96">
        <v>46</v>
      </c>
      <c r="AJ71" s="96">
        <v>58</v>
      </c>
      <c r="AK71" s="96">
        <v>46</v>
      </c>
      <c r="AL71" s="96">
        <v>43</v>
      </c>
      <c r="AM71" s="96">
        <v>45</v>
      </c>
      <c r="AN71" s="96">
        <v>44</v>
      </c>
      <c r="AO71" s="96">
        <v>35</v>
      </c>
      <c r="AP71" s="96">
        <v>48</v>
      </c>
      <c r="AQ71" s="96">
        <v>40</v>
      </c>
      <c r="AR71" s="96">
        <v>45</v>
      </c>
      <c r="AS71" s="96">
        <v>61</v>
      </c>
      <c r="AT71" s="96">
        <v>43</v>
      </c>
      <c r="AU71" s="96">
        <v>45</v>
      </c>
      <c r="AV71" s="96">
        <v>54</v>
      </c>
      <c r="AW71" s="96">
        <v>54</v>
      </c>
      <c r="AX71" s="96">
        <v>51</v>
      </c>
      <c r="AY71" s="96">
        <v>46</v>
      </c>
      <c r="AZ71" s="96">
        <v>66</v>
      </c>
      <c r="BA71" s="96">
        <v>54</v>
      </c>
      <c r="BB71" s="96">
        <v>46</v>
      </c>
      <c r="BC71" s="96">
        <v>42</v>
      </c>
      <c r="BD71" s="96"/>
      <c r="BE71" s="50">
        <f t="shared" si="2"/>
        <v>2715</v>
      </c>
      <c r="BF71" s="24"/>
      <c r="BG71" s="236"/>
      <c r="BH71" s="236"/>
      <c r="BI71" s="236"/>
      <c r="BJ71" s="236"/>
      <c r="BK71" s="236"/>
      <c r="BL71" s="236"/>
      <c r="BM71" s="236"/>
      <c r="BN71" s="236"/>
      <c r="BO71" s="236"/>
      <c r="BP71" s="236"/>
      <c r="BQ71" s="236"/>
      <c r="BR71" s="236"/>
      <c r="BS71" s="236"/>
      <c r="BT71" s="236"/>
      <c r="BU71" s="236"/>
      <c r="BV71" s="236"/>
      <c r="BW71" s="236"/>
      <c r="BX71" s="94"/>
      <c r="BY71" s="94"/>
      <c r="BZ71" s="94"/>
      <c r="CA71" s="94"/>
      <c r="CB71" s="94"/>
      <c r="CC71" s="94"/>
      <c r="CD71" s="94"/>
      <c r="CE71" s="94"/>
      <c r="CF71" s="94"/>
      <c r="CG71" s="94"/>
      <c r="CH71" s="94"/>
      <c r="CI71" s="94"/>
      <c r="CJ71" s="94"/>
      <c r="CK71" s="94"/>
      <c r="CL71" s="94"/>
      <c r="CM71" s="94"/>
      <c r="CN71" s="94"/>
    </row>
    <row r="72" spans="1:92" ht="14.1" customHeight="1" x14ac:dyDescent="0.2">
      <c r="A72" s="95"/>
      <c r="B72" s="97" t="s">
        <v>34</v>
      </c>
      <c r="C72" s="96">
        <v>25</v>
      </c>
      <c r="D72" s="96">
        <v>24</v>
      </c>
      <c r="E72" s="96">
        <v>28</v>
      </c>
      <c r="F72" s="96">
        <v>18</v>
      </c>
      <c r="G72" s="96">
        <v>23</v>
      </c>
      <c r="H72" s="96">
        <v>23</v>
      </c>
      <c r="I72" s="96">
        <v>20</v>
      </c>
      <c r="J72" s="96">
        <v>20</v>
      </c>
      <c r="K72" s="96">
        <v>26</v>
      </c>
      <c r="L72" s="96">
        <v>21</v>
      </c>
      <c r="M72" s="96">
        <v>15</v>
      </c>
      <c r="N72" s="96">
        <v>23</v>
      </c>
      <c r="O72" s="96">
        <v>13</v>
      </c>
      <c r="P72" s="96">
        <v>63</v>
      </c>
      <c r="Q72" s="96">
        <v>64</v>
      </c>
      <c r="R72" s="96">
        <v>62</v>
      </c>
      <c r="S72" s="96">
        <v>43</v>
      </c>
      <c r="T72" s="96">
        <v>36</v>
      </c>
      <c r="U72" s="96">
        <v>27</v>
      </c>
      <c r="V72" s="96">
        <v>23</v>
      </c>
      <c r="W72" s="96">
        <v>26</v>
      </c>
      <c r="X72" s="96">
        <v>21</v>
      </c>
      <c r="Y72" s="96">
        <v>25</v>
      </c>
      <c r="Z72" s="96">
        <v>22</v>
      </c>
      <c r="AA72" s="96">
        <v>23</v>
      </c>
      <c r="AB72" s="96">
        <v>22</v>
      </c>
      <c r="AC72" s="96">
        <v>18</v>
      </c>
      <c r="AD72" s="96">
        <v>15</v>
      </c>
      <c r="AE72" s="96">
        <v>15</v>
      </c>
      <c r="AF72" s="96">
        <v>24</v>
      </c>
      <c r="AG72" s="96">
        <v>19</v>
      </c>
      <c r="AH72" s="96">
        <v>19</v>
      </c>
      <c r="AI72" s="96">
        <v>15</v>
      </c>
      <c r="AJ72" s="96">
        <v>30</v>
      </c>
      <c r="AK72" s="96">
        <v>24</v>
      </c>
      <c r="AL72" s="96">
        <v>18</v>
      </c>
      <c r="AM72" s="96">
        <v>20</v>
      </c>
      <c r="AN72" s="96">
        <v>18</v>
      </c>
      <c r="AO72" s="96">
        <v>14</v>
      </c>
      <c r="AP72" s="96">
        <v>19</v>
      </c>
      <c r="AQ72" s="96">
        <v>12</v>
      </c>
      <c r="AR72" s="96">
        <v>14</v>
      </c>
      <c r="AS72" s="96">
        <v>16</v>
      </c>
      <c r="AT72" s="96">
        <v>19</v>
      </c>
      <c r="AU72" s="96">
        <v>21</v>
      </c>
      <c r="AV72" s="96">
        <v>13</v>
      </c>
      <c r="AW72" s="96">
        <v>20</v>
      </c>
      <c r="AX72" s="96">
        <v>15</v>
      </c>
      <c r="AY72" s="96">
        <v>21</v>
      </c>
      <c r="AZ72" s="96">
        <v>22</v>
      </c>
      <c r="BA72" s="96">
        <v>27</v>
      </c>
      <c r="BB72" s="96">
        <v>16</v>
      </c>
      <c r="BC72" s="96">
        <v>19</v>
      </c>
      <c r="BD72" s="96"/>
      <c r="BE72" s="50">
        <f t="shared" si="2"/>
        <v>1239</v>
      </c>
      <c r="BF72" s="24"/>
      <c r="BG72" s="236"/>
      <c r="BH72" s="236"/>
      <c r="BI72" s="236"/>
      <c r="BJ72" s="236"/>
      <c r="BK72" s="236"/>
      <c r="BL72" s="236"/>
      <c r="BM72" s="236"/>
      <c r="BN72" s="236"/>
      <c r="BO72" s="236"/>
      <c r="BP72" s="236"/>
      <c r="BQ72" s="236"/>
      <c r="BR72" s="236"/>
      <c r="BS72" s="236"/>
      <c r="BT72" s="236"/>
      <c r="BU72" s="236"/>
      <c r="BV72" s="236"/>
      <c r="BW72" s="236"/>
      <c r="BX72" s="94"/>
      <c r="BY72" s="94"/>
      <c r="BZ72" s="94"/>
      <c r="CA72" s="94"/>
      <c r="CB72" s="94"/>
      <c r="CC72" s="94"/>
      <c r="CD72" s="94"/>
      <c r="CE72" s="94"/>
      <c r="CF72" s="94"/>
      <c r="CG72" s="94"/>
      <c r="CH72" s="94"/>
      <c r="CI72" s="94"/>
      <c r="CJ72" s="94"/>
      <c r="CK72" s="94"/>
      <c r="CL72" s="94"/>
      <c r="CM72" s="94"/>
      <c r="CN72" s="94"/>
    </row>
    <row r="73" spans="1:92" ht="14.1" customHeight="1" x14ac:dyDescent="0.2">
      <c r="A73" s="95"/>
      <c r="B73" s="97" t="s">
        <v>35</v>
      </c>
      <c r="C73" s="96">
        <v>20</v>
      </c>
      <c r="D73" s="96">
        <v>20</v>
      </c>
      <c r="E73" s="96">
        <v>14</v>
      </c>
      <c r="F73" s="96">
        <v>19</v>
      </c>
      <c r="G73" s="96">
        <v>20</v>
      </c>
      <c r="H73" s="96">
        <v>17</v>
      </c>
      <c r="I73" s="96">
        <v>17</v>
      </c>
      <c r="J73" s="96">
        <v>17</v>
      </c>
      <c r="K73" s="96">
        <v>21</v>
      </c>
      <c r="L73" s="96">
        <v>13</v>
      </c>
      <c r="M73" s="96">
        <v>13</v>
      </c>
      <c r="N73" s="96">
        <v>19</v>
      </c>
      <c r="O73" s="96">
        <v>16</v>
      </c>
      <c r="P73" s="96">
        <v>33</v>
      </c>
      <c r="Q73" s="96">
        <v>33</v>
      </c>
      <c r="R73" s="96">
        <v>34</v>
      </c>
      <c r="S73" s="96">
        <v>29</v>
      </c>
      <c r="T73" s="96">
        <v>50</v>
      </c>
      <c r="U73" s="96">
        <v>28</v>
      </c>
      <c r="V73" s="96">
        <v>21</v>
      </c>
      <c r="W73" s="96">
        <v>20</v>
      </c>
      <c r="X73" s="96">
        <v>14</v>
      </c>
      <c r="Y73" s="96">
        <v>17</v>
      </c>
      <c r="Z73" s="96">
        <v>13</v>
      </c>
      <c r="AA73" s="96">
        <v>20</v>
      </c>
      <c r="AB73" s="96">
        <v>17</v>
      </c>
      <c r="AC73" s="96">
        <v>20</v>
      </c>
      <c r="AD73" s="96">
        <v>12</v>
      </c>
      <c r="AE73" s="96">
        <v>15</v>
      </c>
      <c r="AF73" s="96">
        <v>12</v>
      </c>
      <c r="AG73" s="96">
        <v>15</v>
      </c>
      <c r="AH73" s="96">
        <v>16</v>
      </c>
      <c r="AI73" s="96">
        <v>11</v>
      </c>
      <c r="AJ73" s="96">
        <v>14</v>
      </c>
      <c r="AK73" s="96">
        <v>20</v>
      </c>
      <c r="AL73" s="96">
        <v>7</v>
      </c>
      <c r="AM73" s="96">
        <v>22</v>
      </c>
      <c r="AN73" s="96">
        <v>10</v>
      </c>
      <c r="AO73" s="96">
        <v>7</v>
      </c>
      <c r="AP73" s="96">
        <v>15</v>
      </c>
      <c r="AQ73" s="96">
        <v>15</v>
      </c>
      <c r="AR73" s="96">
        <v>19</v>
      </c>
      <c r="AS73" s="96">
        <v>15</v>
      </c>
      <c r="AT73" s="96">
        <v>19</v>
      </c>
      <c r="AU73" s="96">
        <v>12</v>
      </c>
      <c r="AV73" s="96">
        <v>21</v>
      </c>
      <c r="AW73" s="96">
        <v>18</v>
      </c>
      <c r="AX73" s="96">
        <v>18</v>
      </c>
      <c r="AY73" s="96">
        <v>27</v>
      </c>
      <c r="AZ73" s="96">
        <v>21</v>
      </c>
      <c r="BA73" s="96">
        <v>30</v>
      </c>
      <c r="BB73" s="96">
        <v>23</v>
      </c>
      <c r="BC73" s="96">
        <v>14</v>
      </c>
      <c r="BD73" s="96"/>
      <c r="BE73" s="50">
        <f t="shared" si="2"/>
        <v>1003</v>
      </c>
      <c r="BF73" s="24"/>
      <c r="BG73" s="236"/>
      <c r="BH73" s="236"/>
      <c r="BI73" s="236"/>
      <c r="BJ73" s="236"/>
      <c r="BK73" s="236"/>
      <c r="BL73" s="236"/>
      <c r="BM73" s="236"/>
      <c r="BN73" s="236"/>
      <c r="BO73" s="236"/>
      <c r="BP73" s="236"/>
      <c r="BQ73" s="236"/>
      <c r="BR73" s="236"/>
      <c r="BS73" s="236"/>
      <c r="BT73" s="236"/>
      <c r="BU73" s="236"/>
      <c r="BV73" s="236"/>
      <c r="BW73" s="236"/>
      <c r="BX73" s="94"/>
      <c r="BY73" s="94"/>
      <c r="BZ73" s="94"/>
      <c r="CA73" s="94"/>
      <c r="CB73" s="94"/>
      <c r="CC73" s="94"/>
      <c r="CD73" s="94"/>
      <c r="CE73" s="94"/>
      <c r="CF73" s="94"/>
      <c r="CG73" s="94"/>
      <c r="CH73" s="94"/>
      <c r="CI73" s="94"/>
      <c r="CJ73" s="94"/>
      <c r="CK73" s="94"/>
      <c r="CL73" s="94"/>
      <c r="CM73" s="94"/>
      <c r="CN73" s="94"/>
    </row>
    <row r="74" spans="1:92" ht="14.1" customHeight="1" x14ac:dyDescent="0.2">
      <c r="A74" s="95"/>
      <c r="B74" s="97" t="s">
        <v>36</v>
      </c>
      <c r="C74" s="96">
        <v>27</v>
      </c>
      <c r="D74" s="96">
        <v>23</v>
      </c>
      <c r="E74" s="96">
        <v>20</v>
      </c>
      <c r="F74" s="96">
        <v>23</v>
      </c>
      <c r="G74" s="96">
        <v>15</v>
      </c>
      <c r="H74" s="96">
        <v>30</v>
      </c>
      <c r="I74" s="96">
        <v>18</v>
      </c>
      <c r="J74" s="96">
        <v>19</v>
      </c>
      <c r="K74" s="96">
        <v>14</v>
      </c>
      <c r="L74" s="96">
        <v>20</v>
      </c>
      <c r="M74" s="96">
        <v>21</v>
      </c>
      <c r="N74" s="96">
        <v>27</v>
      </c>
      <c r="O74" s="96">
        <v>21</v>
      </c>
      <c r="P74" s="96">
        <v>25</v>
      </c>
      <c r="Q74" s="96">
        <v>17</v>
      </c>
      <c r="R74" s="96">
        <v>29</v>
      </c>
      <c r="S74" s="96">
        <v>18</v>
      </c>
      <c r="T74" s="96">
        <v>14</v>
      </c>
      <c r="U74" s="96">
        <v>28</v>
      </c>
      <c r="V74" s="96">
        <v>15</v>
      </c>
      <c r="W74" s="96">
        <v>17</v>
      </c>
      <c r="X74" s="96">
        <v>27</v>
      </c>
      <c r="Y74" s="96">
        <v>24</v>
      </c>
      <c r="Z74" s="96">
        <v>19</v>
      </c>
      <c r="AA74" s="96">
        <v>20</v>
      </c>
      <c r="AB74" s="96">
        <v>24</v>
      </c>
      <c r="AC74" s="96">
        <v>16</v>
      </c>
      <c r="AD74" s="96">
        <v>17</v>
      </c>
      <c r="AE74" s="96">
        <v>19</v>
      </c>
      <c r="AF74" s="96">
        <v>20</v>
      </c>
      <c r="AG74" s="96">
        <v>20</v>
      </c>
      <c r="AH74" s="96">
        <v>24</v>
      </c>
      <c r="AI74" s="96">
        <v>20</v>
      </c>
      <c r="AJ74" s="96">
        <v>23</v>
      </c>
      <c r="AK74" s="96">
        <v>14</v>
      </c>
      <c r="AL74" s="96">
        <v>16</v>
      </c>
      <c r="AM74" s="96">
        <v>27</v>
      </c>
      <c r="AN74" s="96">
        <v>11</v>
      </c>
      <c r="AO74" s="96">
        <v>17</v>
      </c>
      <c r="AP74" s="96">
        <v>22</v>
      </c>
      <c r="AQ74" s="96">
        <v>23</v>
      </c>
      <c r="AR74" s="96">
        <v>21</v>
      </c>
      <c r="AS74" s="96">
        <v>18</v>
      </c>
      <c r="AT74" s="96">
        <v>15</v>
      </c>
      <c r="AU74" s="96">
        <v>20</v>
      </c>
      <c r="AV74" s="96">
        <v>12</v>
      </c>
      <c r="AW74" s="96">
        <v>18</v>
      </c>
      <c r="AX74" s="96">
        <v>13</v>
      </c>
      <c r="AY74" s="96">
        <v>18</v>
      </c>
      <c r="AZ74" s="96">
        <v>14</v>
      </c>
      <c r="BA74" s="96">
        <v>17</v>
      </c>
      <c r="BB74" s="96">
        <v>19</v>
      </c>
      <c r="BC74" s="96">
        <v>13</v>
      </c>
      <c r="BD74" s="96"/>
      <c r="BE74" s="50">
        <f t="shared" si="2"/>
        <v>1042</v>
      </c>
      <c r="BF74" s="24"/>
      <c r="BG74" s="236"/>
      <c r="BH74" s="236"/>
      <c r="BI74" s="236"/>
      <c r="BJ74" s="236"/>
      <c r="BK74" s="236"/>
      <c r="BL74" s="236"/>
      <c r="BM74" s="236"/>
      <c r="BN74" s="236"/>
      <c r="BO74" s="236"/>
      <c r="BP74" s="236"/>
      <c r="BQ74" s="236"/>
      <c r="BR74" s="236"/>
      <c r="BS74" s="236"/>
      <c r="BT74" s="236"/>
      <c r="BU74" s="236"/>
      <c r="BV74" s="236"/>
      <c r="BW74" s="236"/>
      <c r="BX74" s="94"/>
      <c r="BY74" s="94"/>
      <c r="BZ74" s="94"/>
      <c r="CA74" s="94"/>
      <c r="CB74" s="94"/>
      <c r="CC74" s="94"/>
      <c r="CD74" s="94"/>
      <c r="CE74" s="94"/>
      <c r="CF74" s="94"/>
      <c r="CG74" s="94"/>
      <c r="CH74" s="94"/>
      <c r="CI74" s="94"/>
      <c r="CJ74" s="94"/>
      <c r="CK74" s="94"/>
      <c r="CL74" s="94"/>
      <c r="CM74" s="94"/>
      <c r="CN74" s="94"/>
    </row>
    <row r="75" spans="1:92" ht="14.1" customHeight="1" x14ac:dyDescent="0.2">
      <c r="A75" s="95"/>
      <c r="B75" s="97" t="s">
        <v>48</v>
      </c>
      <c r="C75" s="96">
        <v>9</v>
      </c>
      <c r="D75" s="96">
        <v>8</v>
      </c>
      <c r="E75" s="96">
        <v>10</v>
      </c>
      <c r="F75" s="96">
        <v>10</v>
      </c>
      <c r="G75" s="96">
        <v>10</v>
      </c>
      <c r="H75" s="96">
        <v>11</v>
      </c>
      <c r="I75" s="96">
        <v>3</v>
      </c>
      <c r="J75" s="96">
        <v>8</v>
      </c>
      <c r="K75" s="96">
        <v>10</v>
      </c>
      <c r="L75" s="96">
        <v>6</v>
      </c>
      <c r="M75" s="96">
        <v>11</v>
      </c>
      <c r="N75" s="96">
        <v>5</v>
      </c>
      <c r="O75" s="96">
        <v>5</v>
      </c>
      <c r="P75" s="96">
        <v>6</v>
      </c>
      <c r="Q75" s="96">
        <v>8</v>
      </c>
      <c r="R75" s="96">
        <v>8</v>
      </c>
      <c r="S75" s="96">
        <v>10</v>
      </c>
      <c r="T75" s="96">
        <v>5</v>
      </c>
      <c r="U75" s="96">
        <v>2</v>
      </c>
      <c r="V75" s="96">
        <v>4</v>
      </c>
      <c r="W75" s="96">
        <v>5</v>
      </c>
      <c r="X75" s="96">
        <v>7</v>
      </c>
      <c r="Y75" s="96">
        <v>5</v>
      </c>
      <c r="Z75" s="96">
        <v>10</v>
      </c>
      <c r="AA75" s="96">
        <v>8</v>
      </c>
      <c r="AB75" s="96">
        <v>6</v>
      </c>
      <c r="AC75" s="96">
        <v>5</v>
      </c>
      <c r="AD75" s="96">
        <v>5</v>
      </c>
      <c r="AE75" s="96">
        <v>7</v>
      </c>
      <c r="AF75" s="96">
        <v>5</v>
      </c>
      <c r="AG75" s="96">
        <v>7</v>
      </c>
      <c r="AH75" s="96">
        <v>7</v>
      </c>
      <c r="AI75" s="96">
        <v>11</v>
      </c>
      <c r="AJ75" s="96">
        <v>6</v>
      </c>
      <c r="AK75" s="96">
        <v>8</v>
      </c>
      <c r="AL75" s="96">
        <v>4</v>
      </c>
      <c r="AM75" s="96">
        <v>6</v>
      </c>
      <c r="AN75" s="96">
        <v>9</v>
      </c>
      <c r="AO75" s="96">
        <v>5</v>
      </c>
      <c r="AP75" s="96">
        <v>3</v>
      </c>
      <c r="AQ75" s="96">
        <v>7</v>
      </c>
      <c r="AR75" s="96">
        <v>6</v>
      </c>
      <c r="AS75" s="96">
        <v>3</v>
      </c>
      <c r="AT75" s="96">
        <v>7</v>
      </c>
      <c r="AU75" s="96">
        <v>6</v>
      </c>
      <c r="AV75" s="96">
        <v>2</v>
      </c>
      <c r="AW75" s="96">
        <v>7</v>
      </c>
      <c r="AX75" s="96">
        <v>12</v>
      </c>
      <c r="AY75" s="96">
        <v>7</v>
      </c>
      <c r="AZ75" s="96">
        <v>8</v>
      </c>
      <c r="BA75" s="96">
        <v>6</v>
      </c>
      <c r="BB75" s="96">
        <v>7</v>
      </c>
      <c r="BC75" s="96">
        <v>5</v>
      </c>
      <c r="BD75" s="96"/>
      <c r="BE75" s="50">
        <f t="shared" ref="BE75:BE93" si="21">SUM(C75:BC75)</f>
        <v>361</v>
      </c>
      <c r="BF75" s="24"/>
      <c r="BG75" s="236"/>
      <c r="BH75" s="236"/>
      <c r="BI75" s="236"/>
      <c r="BJ75" s="236"/>
      <c r="BK75" s="236"/>
      <c r="BL75" s="236"/>
      <c r="BM75" s="236"/>
      <c r="BN75" s="236"/>
      <c r="BO75" s="236"/>
      <c r="BP75" s="236"/>
      <c r="BQ75" s="236"/>
      <c r="BR75" s="236"/>
      <c r="BS75" s="236"/>
      <c r="BT75" s="236"/>
      <c r="BU75" s="236"/>
      <c r="BV75" s="236"/>
      <c r="BW75" s="236"/>
      <c r="BX75" s="94"/>
      <c r="BY75" s="94"/>
      <c r="BZ75" s="94"/>
      <c r="CA75" s="94"/>
      <c r="CB75" s="94"/>
      <c r="CC75" s="94"/>
      <c r="CD75" s="94"/>
      <c r="CE75" s="94"/>
      <c r="CF75" s="94"/>
      <c r="CG75" s="94"/>
      <c r="CH75" s="94"/>
      <c r="CI75" s="94"/>
      <c r="CJ75" s="94"/>
      <c r="CK75" s="94"/>
      <c r="CL75" s="94"/>
      <c r="CM75" s="94"/>
      <c r="CN75" s="94"/>
    </row>
    <row r="76" spans="1:92" ht="14.1" customHeight="1" x14ac:dyDescent="0.2">
      <c r="A76" s="95"/>
      <c r="B76" s="97" t="s">
        <v>37</v>
      </c>
      <c r="C76" s="96">
        <v>38</v>
      </c>
      <c r="D76" s="96">
        <v>43</v>
      </c>
      <c r="E76" s="96">
        <v>38</v>
      </c>
      <c r="F76" s="96">
        <v>37</v>
      </c>
      <c r="G76" s="96">
        <v>39</v>
      </c>
      <c r="H76" s="96">
        <v>24</v>
      </c>
      <c r="I76" s="96">
        <v>29</v>
      </c>
      <c r="J76" s="96">
        <v>46</v>
      </c>
      <c r="K76" s="96">
        <v>30</v>
      </c>
      <c r="L76" s="96">
        <v>40</v>
      </c>
      <c r="M76" s="96">
        <v>36</v>
      </c>
      <c r="N76" s="96">
        <v>36</v>
      </c>
      <c r="O76" s="96">
        <v>30</v>
      </c>
      <c r="P76" s="96">
        <v>52</v>
      </c>
      <c r="Q76" s="96">
        <v>46</v>
      </c>
      <c r="R76" s="96">
        <v>58</v>
      </c>
      <c r="S76" s="96">
        <v>58</v>
      </c>
      <c r="T76" s="96">
        <v>48</v>
      </c>
      <c r="U76" s="96">
        <v>40</v>
      </c>
      <c r="V76" s="96">
        <v>39</v>
      </c>
      <c r="W76" s="96">
        <v>44</v>
      </c>
      <c r="X76" s="96">
        <v>32</v>
      </c>
      <c r="Y76" s="96">
        <v>30</v>
      </c>
      <c r="Z76" s="96">
        <v>32</v>
      </c>
      <c r="AA76" s="96">
        <v>31</v>
      </c>
      <c r="AB76" s="96">
        <v>28</v>
      </c>
      <c r="AC76" s="96">
        <v>26</v>
      </c>
      <c r="AD76" s="96">
        <v>27</v>
      </c>
      <c r="AE76" s="96">
        <v>36</v>
      </c>
      <c r="AF76" s="96">
        <v>29</v>
      </c>
      <c r="AG76" s="96">
        <v>34</v>
      </c>
      <c r="AH76" s="96">
        <v>28</v>
      </c>
      <c r="AI76" s="96">
        <v>30</v>
      </c>
      <c r="AJ76" s="96">
        <v>33</v>
      </c>
      <c r="AK76" s="96">
        <v>18</v>
      </c>
      <c r="AL76" s="96">
        <v>33</v>
      </c>
      <c r="AM76" s="96">
        <v>27</v>
      </c>
      <c r="AN76" s="96">
        <v>20</v>
      </c>
      <c r="AO76" s="96">
        <v>26</v>
      </c>
      <c r="AP76" s="96">
        <v>30</v>
      </c>
      <c r="AQ76" s="96">
        <v>31</v>
      </c>
      <c r="AR76" s="96">
        <v>28</v>
      </c>
      <c r="AS76" s="96">
        <v>33</v>
      </c>
      <c r="AT76" s="96">
        <v>35</v>
      </c>
      <c r="AU76" s="96">
        <v>49</v>
      </c>
      <c r="AV76" s="96">
        <v>47</v>
      </c>
      <c r="AW76" s="96">
        <v>44</v>
      </c>
      <c r="AX76" s="96">
        <v>39</v>
      </c>
      <c r="AY76" s="96">
        <v>41</v>
      </c>
      <c r="AZ76" s="96">
        <v>30</v>
      </c>
      <c r="BA76" s="96">
        <v>50</v>
      </c>
      <c r="BB76" s="96">
        <v>37</v>
      </c>
      <c r="BC76" s="96">
        <v>46</v>
      </c>
      <c r="BD76" s="96"/>
      <c r="BE76" s="50">
        <f t="shared" si="21"/>
        <v>1911</v>
      </c>
      <c r="BF76" s="24"/>
      <c r="BG76" s="236"/>
      <c r="BH76" s="236"/>
      <c r="BI76" s="236"/>
      <c r="BJ76" s="236"/>
      <c r="BK76" s="236"/>
      <c r="BL76" s="236"/>
      <c r="BM76" s="236"/>
      <c r="BN76" s="236"/>
      <c r="BO76" s="236"/>
      <c r="BP76" s="236"/>
      <c r="BQ76" s="236"/>
      <c r="BR76" s="236"/>
      <c r="BS76" s="236"/>
      <c r="BT76" s="236"/>
      <c r="BU76" s="236"/>
      <c r="BV76" s="236"/>
      <c r="BW76" s="236"/>
      <c r="BX76" s="94"/>
      <c r="BY76" s="94"/>
      <c r="BZ76" s="94"/>
      <c r="CA76" s="94"/>
      <c r="CB76" s="94"/>
      <c r="CC76" s="94"/>
      <c r="CD76" s="94"/>
      <c r="CE76" s="94"/>
      <c r="CF76" s="94"/>
      <c r="CG76" s="94"/>
      <c r="CH76" s="94"/>
      <c r="CI76" s="94"/>
      <c r="CJ76" s="94"/>
      <c r="CK76" s="94"/>
      <c r="CL76" s="94"/>
      <c r="CM76" s="94"/>
      <c r="CN76" s="94"/>
    </row>
    <row r="77" spans="1:92" ht="14.1" customHeight="1" x14ac:dyDescent="0.2">
      <c r="A77" s="95"/>
      <c r="B77" s="97" t="s">
        <v>38</v>
      </c>
      <c r="C77" s="96">
        <v>75</v>
      </c>
      <c r="D77" s="96">
        <v>103</v>
      </c>
      <c r="E77" s="96">
        <v>83</v>
      </c>
      <c r="F77" s="96">
        <v>86</v>
      </c>
      <c r="G77" s="96">
        <v>83</v>
      </c>
      <c r="H77" s="96">
        <v>82</v>
      </c>
      <c r="I77" s="96">
        <v>70</v>
      </c>
      <c r="J77" s="96">
        <v>66</v>
      </c>
      <c r="K77" s="96">
        <v>65</v>
      </c>
      <c r="L77" s="96">
        <v>81</v>
      </c>
      <c r="M77" s="96">
        <v>76</v>
      </c>
      <c r="N77" s="96">
        <v>71</v>
      </c>
      <c r="O77" s="96">
        <v>78</v>
      </c>
      <c r="P77" s="96">
        <v>117</v>
      </c>
      <c r="Q77" s="96">
        <v>133</v>
      </c>
      <c r="R77" s="96">
        <v>141</v>
      </c>
      <c r="S77" s="96">
        <v>115</v>
      </c>
      <c r="T77" s="96">
        <v>107</v>
      </c>
      <c r="U77" s="96">
        <v>103</v>
      </c>
      <c r="V77" s="96">
        <v>67</v>
      </c>
      <c r="W77" s="96">
        <v>65</v>
      </c>
      <c r="X77" s="96">
        <v>70</v>
      </c>
      <c r="Y77" s="96">
        <v>62</v>
      </c>
      <c r="Z77" s="96">
        <v>65</v>
      </c>
      <c r="AA77" s="96">
        <v>56</v>
      </c>
      <c r="AB77" s="96">
        <v>68</v>
      </c>
      <c r="AC77" s="96">
        <v>56</v>
      </c>
      <c r="AD77" s="96">
        <v>67</v>
      </c>
      <c r="AE77" s="96">
        <v>63</v>
      </c>
      <c r="AF77" s="96">
        <v>76</v>
      </c>
      <c r="AG77" s="96">
        <v>65</v>
      </c>
      <c r="AH77" s="96">
        <v>62</v>
      </c>
      <c r="AI77" s="96">
        <v>62</v>
      </c>
      <c r="AJ77" s="96">
        <v>63</v>
      </c>
      <c r="AK77" s="96">
        <v>83</v>
      </c>
      <c r="AL77" s="96">
        <v>79</v>
      </c>
      <c r="AM77" s="96">
        <v>60</v>
      </c>
      <c r="AN77" s="96">
        <v>65</v>
      </c>
      <c r="AO77" s="96">
        <v>74</v>
      </c>
      <c r="AP77" s="96">
        <v>85</v>
      </c>
      <c r="AQ77" s="96">
        <v>72</v>
      </c>
      <c r="AR77" s="96">
        <v>71</v>
      </c>
      <c r="AS77" s="96">
        <v>67</v>
      </c>
      <c r="AT77" s="96">
        <v>91</v>
      </c>
      <c r="AU77" s="96">
        <v>71</v>
      </c>
      <c r="AV77" s="96">
        <v>95</v>
      </c>
      <c r="AW77" s="96">
        <v>85</v>
      </c>
      <c r="AX77" s="96">
        <v>93</v>
      </c>
      <c r="AY77" s="96">
        <v>89</v>
      </c>
      <c r="AZ77" s="96">
        <v>88</v>
      </c>
      <c r="BA77" s="96">
        <v>69</v>
      </c>
      <c r="BB77" s="96">
        <v>91</v>
      </c>
      <c r="BC77" s="96">
        <v>56</v>
      </c>
      <c r="BD77" s="96"/>
      <c r="BE77" s="50">
        <f t="shared" si="21"/>
        <v>4186</v>
      </c>
      <c r="BF77" s="24"/>
      <c r="BG77" s="236"/>
      <c r="BH77" s="236"/>
      <c r="BI77" s="236"/>
      <c r="BJ77" s="236"/>
      <c r="BK77" s="236"/>
      <c r="BL77" s="236"/>
      <c r="BM77" s="236"/>
      <c r="BN77" s="236"/>
      <c r="BO77" s="236"/>
      <c r="BP77" s="236"/>
      <c r="BQ77" s="236"/>
      <c r="BR77" s="236"/>
      <c r="BS77" s="236"/>
      <c r="BT77" s="236"/>
      <c r="BU77" s="236"/>
      <c r="BV77" s="236"/>
      <c r="BW77" s="236"/>
      <c r="BX77" s="94"/>
      <c r="BY77" s="94"/>
      <c r="BZ77" s="94"/>
      <c r="CA77" s="94"/>
      <c r="CB77" s="94"/>
      <c r="CC77" s="94"/>
      <c r="CD77" s="94"/>
      <c r="CE77" s="94"/>
      <c r="CF77" s="94"/>
      <c r="CG77" s="94"/>
      <c r="CH77" s="94"/>
      <c r="CI77" s="94"/>
      <c r="CJ77" s="94"/>
      <c r="CK77" s="94"/>
      <c r="CL77" s="94"/>
      <c r="CM77" s="94"/>
      <c r="CN77" s="94"/>
    </row>
    <row r="78" spans="1:92" ht="14.1" customHeight="1" x14ac:dyDescent="0.2">
      <c r="A78" s="95"/>
      <c r="B78" s="97" t="s">
        <v>39</v>
      </c>
      <c r="C78" s="96">
        <v>1</v>
      </c>
      <c r="D78" s="96">
        <v>5</v>
      </c>
      <c r="E78" s="96">
        <v>2</v>
      </c>
      <c r="F78" s="96">
        <v>4</v>
      </c>
      <c r="G78" s="96">
        <v>2</v>
      </c>
      <c r="H78" s="96">
        <v>5</v>
      </c>
      <c r="I78" s="96">
        <v>3</v>
      </c>
      <c r="J78" s="96">
        <v>1</v>
      </c>
      <c r="K78" s="96">
        <v>4</v>
      </c>
      <c r="L78" s="96">
        <v>5</v>
      </c>
      <c r="M78" s="96">
        <v>6</v>
      </c>
      <c r="N78" s="96">
        <v>7</v>
      </c>
      <c r="O78" s="96">
        <v>8</v>
      </c>
      <c r="P78" s="96">
        <v>9</v>
      </c>
      <c r="Q78" s="96">
        <v>11</v>
      </c>
      <c r="R78" s="96">
        <v>4</v>
      </c>
      <c r="S78" s="96">
        <v>6</v>
      </c>
      <c r="T78" s="96">
        <v>3</v>
      </c>
      <c r="U78" s="96">
        <v>2</v>
      </c>
      <c r="V78" s="96">
        <v>5</v>
      </c>
      <c r="W78" s="96">
        <v>8</v>
      </c>
      <c r="X78" s="96">
        <v>5</v>
      </c>
      <c r="Y78" s="96">
        <v>8</v>
      </c>
      <c r="Z78" s="96">
        <v>2</v>
      </c>
      <c r="AA78" s="96">
        <v>5</v>
      </c>
      <c r="AB78" s="96">
        <v>4</v>
      </c>
      <c r="AC78" s="96">
        <v>2</v>
      </c>
      <c r="AD78" s="96">
        <v>4</v>
      </c>
      <c r="AE78" s="96">
        <v>3</v>
      </c>
      <c r="AF78" s="96">
        <v>4</v>
      </c>
      <c r="AG78" s="96">
        <v>4</v>
      </c>
      <c r="AH78" s="96">
        <v>3</v>
      </c>
      <c r="AI78" s="96">
        <v>5</v>
      </c>
      <c r="AJ78" s="96">
        <v>3</v>
      </c>
      <c r="AK78" s="96">
        <v>8</v>
      </c>
      <c r="AL78" s="96">
        <v>4</v>
      </c>
      <c r="AM78" s="96">
        <v>6</v>
      </c>
      <c r="AN78" s="96">
        <v>3</v>
      </c>
      <c r="AO78" s="96">
        <v>5</v>
      </c>
      <c r="AP78" s="96">
        <v>3</v>
      </c>
      <c r="AQ78" s="96">
        <v>6</v>
      </c>
      <c r="AR78" s="96">
        <v>2</v>
      </c>
      <c r="AS78" s="96">
        <v>3</v>
      </c>
      <c r="AT78" s="96">
        <v>5</v>
      </c>
      <c r="AU78" s="96">
        <v>4</v>
      </c>
      <c r="AV78" s="96">
        <v>6</v>
      </c>
      <c r="AW78" s="96">
        <v>8</v>
      </c>
      <c r="AX78" s="96">
        <v>7</v>
      </c>
      <c r="AY78" s="96">
        <v>6</v>
      </c>
      <c r="AZ78" s="96">
        <v>4</v>
      </c>
      <c r="BA78" s="96">
        <v>8</v>
      </c>
      <c r="BB78" s="96">
        <v>8</v>
      </c>
      <c r="BC78" s="96">
        <v>5</v>
      </c>
      <c r="BD78" s="96"/>
      <c r="BE78" s="50">
        <f t="shared" si="21"/>
        <v>254</v>
      </c>
      <c r="BF78" s="24"/>
      <c r="BG78" s="236"/>
      <c r="BH78" s="236"/>
      <c r="BI78" s="236"/>
      <c r="BJ78" s="236"/>
      <c r="BK78" s="236"/>
      <c r="BL78" s="236"/>
      <c r="BM78" s="236"/>
      <c r="BN78" s="236"/>
      <c r="BO78" s="236"/>
      <c r="BP78" s="236"/>
      <c r="BQ78" s="236"/>
      <c r="BR78" s="236"/>
      <c r="BS78" s="236"/>
      <c r="BT78" s="236"/>
      <c r="BU78" s="236"/>
      <c r="BV78" s="236"/>
      <c r="BW78" s="236"/>
      <c r="BX78" s="94"/>
      <c r="BY78" s="94"/>
      <c r="BZ78" s="94"/>
      <c r="CA78" s="94"/>
      <c r="CB78" s="94"/>
      <c r="CC78" s="94"/>
      <c r="CD78" s="94"/>
      <c r="CE78" s="94"/>
      <c r="CF78" s="94"/>
      <c r="CG78" s="94"/>
      <c r="CH78" s="94"/>
      <c r="CI78" s="94"/>
      <c r="CJ78" s="94"/>
      <c r="CK78" s="94"/>
      <c r="CL78" s="94"/>
      <c r="CM78" s="94"/>
      <c r="CN78" s="94"/>
    </row>
    <row r="79" spans="1:92" ht="14.1" customHeight="1" x14ac:dyDescent="0.2">
      <c r="A79" s="95"/>
      <c r="B79" s="97" t="s">
        <v>51</v>
      </c>
      <c r="C79" s="96">
        <v>35</v>
      </c>
      <c r="D79" s="96">
        <v>62</v>
      </c>
      <c r="E79" s="96">
        <v>39</v>
      </c>
      <c r="F79" s="96">
        <v>43</v>
      </c>
      <c r="G79" s="96">
        <v>34</v>
      </c>
      <c r="H79" s="96">
        <v>35</v>
      </c>
      <c r="I79" s="96">
        <v>41</v>
      </c>
      <c r="J79" s="96">
        <v>28</v>
      </c>
      <c r="K79" s="96">
        <v>35</v>
      </c>
      <c r="L79" s="96">
        <v>35</v>
      </c>
      <c r="M79" s="96">
        <v>39</v>
      </c>
      <c r="N79" s="96">
        <v>28</v>
      </c>
      <c r="O79" s="96">
        <v>44</v>
      </c>
      <c r="P79" s="96">
        <v>43</v>
      </c>
      <c r="Q79" s="96">
        <v>54</v>
      </c>
      <c r="R79" s="96">
        <v>47</v>
      </c>
      <c r="S79" s="96">
        <v>51</v>
      </c>
      <c r="T79" s="96">
        <v>43</v>
      </c>
      <c r="U79" s="96">
        <v>35</v>
      </c>
      <c r="V79" s="96">
        <v>45</v>
      </c>
      <c r="W79" s="96">
        <v>40</v>
      </c>
      <c r="X79" s="96">
        <v>34</v>
      </c>
      <c r="Y79" s="96">
        <v>28</v>
      </c>
      <c r="Z79" s="96">
        <v>23</v>
      </c>
      <c r="AA79" s="96">
        <v>30</v>
      </c>
      <c r="AB79" s="96">
        <v>22</v>
      </c>
      <c r="AC79" s="96">
        <v>36</v>
      </c>
      <c r="AD79" s="96">
        <v>32</v>
      </c>
      <c r="AE79" s="96">
        <v>34</v>
      </c>
      <c r="AF79" s="96">
        <v>21</v>
      </c>
      <c r="AG79" s="96">
        <v>35</v>
      </c>
      <c r="AH79" s="96">
        <v>29</v>
      </c>
      <c r="AI79" s="96">
        <v>29</v>
      </c>
      <c r="AJ79" s="96">
        <v>27</v>
      </c>
      <c r="AK79" s="96">
        <v>27</v>
      </c>
      <c r="AL79" s="96">
        <v>32</v>
      </c>
      <c r="AM79" s="96">
        <v>38</v>
      </c>
      <c r="AN79" s="96">
        <v>27</v>
      </c>
      <c r="AO79" s="96">
        <v>27</v>
      </c>
      <c r="AP79" s="96">
        <v>28</v>
      </c>
      <c r="AQ79" s="96">
        <v>34</v>
      </c>
      <c r="AR79" s="96">
        <v>36</v>
      </c>
      <c r="AS79" s="96">
        <v>35</v>
      </c>
      <c r="AT79" s="96">
        <v>36</v>
      </c>
      <c r="AU79" s="96">
        <v>32</v>
      </c>
      <c r="AV79" s="96">
        <v>39</v>
      </c>
      <c r="AW79" s="96">
        <v>32</v>
      </c>
      <c r="AX79" s="96">
        <v>46</v>
      </c>
      <c r="AY79" s="96">
        <v>41</v>
      </c>
      <c r="AZ79" s="96">
        <v>45</v>
      </c>
      <c r="BA79" s="96">
        <v>48</v>
      </c>
      <c r="BB79" s="96">
        <v>35</v>
      </c>
      <c r="BC79" s="96">
        <v>32</v>
      </c>
      <c r="BD79" s="96"/>
      <c r="BE79" s="50">
        <f t="shared" si="21"/>
        <v>1906</v>
      </c>
      <c r="BF79" s="24"/>
      <c r="BG79" s="236"/>
      <c r="BH79" s="236"/>
      <c r="BI79" s="236"/>
      <c r="BJ79" s="236"/>
      <c r="BK79" s="236"/>
      <c r="BL79" s="236"/>
      <c r="BM79" s="236"/>
      <c r="BN79" s="236"/>
      <c r="BO79" s="236"/>
      <c r="BP79" s="236"/>
      <c r="BQ79" s="236"/>
      <c r="BR79" s="236"/>
      <c r="BS79" s="236"/>
      <c r="BT79" s="236"/>
      <c r="BU79" s="236"/>
      <c r="BV79" s="236"/>
      <c r="BW79" s="236"/>
      <c r="BX79" s="94"/>
      <c r="BY79" s="94"/>
      <c r="BZ79" s="94"/>
      <c r="CA79" s="94"/>
      <c r="CB79" s="94"/>
      <c r="CC79" s="94"/>
      <c r="CD79" s="94"/>
      <c r="CE79" s="94"/>
      <c r="CF79" s="94"/>
      <c r="CG79" s="94"/>
      <c r="CH79" s="94"/>
      <c r="CI79" s="94"/>
      <c r="CJ79" s="94"/>
      <c r="CK79" s="94"/>
      <c r="CL79" s="94"/>
      <c r="CM79" s="94"/>
      <c r="CN79" s="94"/>
    </row>
    <row r="80" spans="1:92" ht="14.1" customHeight="1" x14ac:dyDescent="0.2">
      <c r="A80" s="95"/>
      <c r="B80" s="97" t="s">
        <v>40</v>
      </c>
      <c r="C80" s="96">
        <v>43</v>
      </c>
      <c r="D80" s="96">
        <v>55</v>
      </c>
      <c r="E80" s="96">
        <v>46</v>
      </c>
      <c r="F80" s="96">
        <v>43</v>
      </c>
      <c r="G80" s="96">
        <v>33</v>
      </c>
      <c r="H80" s="96">
        <v>35</v>
      </c>
      <c r="I80" s="96">
        <v>39</v>
      </c>
      <c r="J80" s="96">
        <v>41</v>
      </c>
      <c r="K80" s="96">
        <v>37</v>
      </c>
      <c r="L80" s="96">
        <v>43</v>
      </c>
      <c r="M80" s="96">
        <v>40</v>
      </c>
      <c r="N80" s="96">
        <v>44</v>
      </c>
      <c r="O80" s="96">
        <v>26</v>
      </c>
      <c r="P80" s="96">
        <v>75</v>
      </c>
      <c r="Q80" s="96">
        <v>71</v>
      </c>
      <c r="R80" s="96">
        <v>81</v>
      </c>
      <c r="S80" s="96">
        <v>97</v>
      </c>
      <c r="T80" s="96">
        <v>75</v>
      </c>
      <c r="U80" s="96">
        <v>53</v>
      </c>
      <c r="V80" s="96">
        <v>61</v>
      </c>
      <c r="W80" s="96">
        <v>50</v>
      </c>
      <c r="X80" s="96">
        <v>42</v>
      </c>
      <c r="Y80" s="96">
        <v>39</v>
      </c>
      <c r="Z80" s="96">
        <v>31</v>
      </c>
      <c r="AA80" s="96">
        <v>36</v>
      </c>
      <c r="AB80" s="96">
        <v>32</v>
      </c>
      <c r="AC80" s="96">
        <v>36</v>
      </c>
      <c r="AD80" s="96">
        <v>26</v>
      </c>
      <c r="AE80" s="96">
        <v>44</v>
      </c>
      <c r="AF80" s="96">
        <v>36</v>
      </c>
      <c r="AG80" s="96">
        <v>35</v>
      </c>
      <c r="AH80" s="96">
        <v>34</v>
      </c>
      <c r="AI80" s="96">
        <v>39</v>
      </c>
      <c r="AJ80" s="96">
        <v>31</v>
      </c>
      <c r="AK80" s="96">
        <v>32</v>
      </c>
      <c r="AL80" s="96">
        <v>43</v>
      </c>
      <c r="AM80" s="96">
        <v>29</v>
      </c>
      <c r="AN80" s="96">
        <v>28</v>
      </c>
      <c r="AO80" s="96">
        <v>45</v>
      </c>
      <c r="AP80" s="96">
        <v>45</v>
      </c>
      <c r="AQ80" s="96">
        <v>33</v>
      </c>
      <c r="AR80" s="96">
        <v>41</v>
      </c>
      <c r="AS80" s="96">
        <v>46</v>
      </c>
      <c r="AT80" s="96">
        <v>47</v>
      </c>
      <c r="AU80" s="96">
        <v>43</v>
      </c>
      <c r="AV80" s="96">
        <v>55</v>
      </c>
      <c r="AW80" s="96">
        <v>52</v>
      </c>
      <c r="AX80" s="96">
        <v>51</v>
      </c>
      <c r="AY80" s="96">
        <v>66</v>
      </c>
      <c r="AZ80" s="96">
        <v>49</v>
      </c>
      <c r="BA80" s="96">
        <v>44</v>
      </c>
      <c r="BB80" s="96">
        <v>49</v>
      </c>
      <c r="BC80" s="96">
        <v>28</v>
      </c>
      <c r="BD80" s="96"/>
      <c r="BE80" s="50">
        <f t="shared" si="21"/>
        <v>2375</v>
      </c>
      <c r="BF80" s="24"/>
      <c r="BG80" s="236"/>
      <c r="BH80" s="236"/>
      <c r="BI80" s="236"/>
      <c r="BJ80" s="236"/>
      <c r="BK80" s="236"/>
      <c r="BL80" s="236"/>
      <c r="BM80" s="236"/>
      <c r="BN80" s="236"/>
      <c r="BO80" s="236"/>
      <c r="BP80" s="236"/>
      <c r="BQ80" s="236"/>
      <c r="BR80" s="236"/>
      <c r="BS80" s="236"/>
      <c r="BT80" s="236"/>
      <c r="BU80" s="236"/>
      <c r="BV80" s="236"/>
      <c r="BW80" s="236"/>
      <c r="BX80" s="94"/>
      <c r="BY80" s="94"/>
      <c r="BZ80" s="94"/>
      <c r="CA80" s="94"/>
      <c r="CB80" s="94"/>
      <c r="CC80" s="94"/>
      <c r="CD80" s="94"/>
      <c r="CE80" s="94"/>
      <c r="CF80" s="94"/>
      <c r="CG80" s="94"/>
      <c r="CH80" s="94"/>
      <c r="CI80" s="94"/>
      <c r="CJ80" s="94"/>
      <c r="CK80" s="94"/>
      <c r="CL80" s="94"/>
      <c r="CM80" s="94"/>
      <c r="CN80" s="94"/>
    </row>
    <row r="81" spans="1:92" ht="14.1" customHeight="1" x14ac:dyDescent="0.2">
      <c r="A81" s="95"/>
      <c r="B81" s="97" t="s">
        <v>41</v>
      </c>
      <c r="C81" s="96">
        <v>20</v>
      </c>
      <c r="D81" s="96">
        <v>41</v>
      </c>
      <c r="E81" s="96">
        <v>38</v>
      </c>
      <c r="F81" s="96">
        <v>29</v>
      </c>
      <c r="G81" s="96">
        <v>27</v>
      </c>
      <c r="H81" s="96">
        <v>24</v>
      </c>
      <c r="I81" s="96">
        <v>25</v>
      </c>
      <c r="J81" s="96">
        <v>23</v>
      </c>
      <c r="K81" s="96">
        <v>35</v>
      </c>
      <c r="L81" s="96">
        <v>32</v>
      </c>
      <c r="M81" s="96">
        <v>29</v>
      </c>
      <c r="N81" s="96">
        <v>36</v>
      </c>
      <c r="O81" s="96">
        <v>23</v>
      </c>
      <c r="P81" s="96">
        <v>42</v>
      </c>
      <c r="Q81" s="96">
        <v>37</v>
      </c>
      <c r="R81" s="96">
        <v>31</v>
      </c>
      <c r="S81" s="96">
        <v>30</v>
      </c>
      <c r="T81" s="96">
        <v>27</v>
      </c>
      <c r="U81" s="96">
        <v>24</v>
      </c>
      <c r="V81" s="96">
        <v>28</v>
      </c>
      <c r="W81" s="96">
        <v>32</v>
      </c>
      <c r="X81" s="96">
        <v>18</v>
      </c>
      <c r="Y81" s="96">
        <v>33</v>
      </c>
      <c r="Z81" s="96">
        <v>27</v>
      </c>
      <c r="AA81" s="96">
        <v>29</v>
      </c>
      <c r="AB81" s="96">
        <v>21</v>
      </c>
      <c r="AC81" s="96">
        <v>25</v>
      </c>
      <c r="AD81" s="96">
        <v>34</v>
      </c>
      <c r="AE81" s="96">
        <v>24</v>
      </c>
      <c r="AF81" s="96">
        <v>30</v>
      </c>
      <c r="AG81" s="96">
        <v>19</v>
      </c>
      <c r="AH81" s="96">
        <v>26</v>
      </c>
      <c r="AI81" s="96">
        <v>24</v>
      </c>
      <c r="AJ81" s="96">
        <v>25</v>
      </c>
      <c r="AK81" s="96">
        <v>24</v>
      </c>
      <c r="AL81" s="96">
        <v>19</v>
      </c>
      <c r="AM81" s="96">
        <v>31</v>
      </c>
      <c r="AN81" s="96">
        <v>23</v>
      </c>
      <c r="AO81" s="96">
        <v>23</v>
      </c>
      <c r="AP81" s="96">
        <v>30</v>
      </c>
      <c r="AQ81" s="96">
        <v>23</v>
      </c>
      <c r="AR81" s="96">
        <v>17</v>
      </c>
      <c r="AS81" s="96">
        <v>25</v>
      </c>
      <c r="AT81" s="96">
        <v>19</v>
      </c>
      <c r="AU81" s="96">
        <v>30</v>
      </c>
      <c r="AV81" s="96">
        <v>23</v>
      </c>
      <c r="AW81" s="96">
        <v>22</v>
      </c>
      <c r="AX81" s="96">
        <v>28</v>
      </c>
      <c r="AY81" s="96">
        <v>19</v>
      </c>
      <c r="AZ81" s="96">
        <v>21</v>
      </c>
      <c r="BA81" s="96">
        <v>27</v>
      </c>
      <c r="BB81" s="96">
        <v>24</v>
      </c>
      <c r="BC81" s="96">
        <v>30</v>
      </c>
      <c r="BD81" s="96"/>
      <c r="BE81" s="50">
        <f t="shared" si="21"/>
        <v>1426</v>
      </c>
      <c r="BF81" s="24"/>
      <c r="BG81" s="236"/>
      <c r="BH81" s="236"/>
      <c r="BI81" s="236"/>
      <c r="BJ81" s="236"/>
      <c r="BK81" s="236"/>
      <c r="BL81" s="236"/>
      <c r="BM81" s="236"/>
      <c r="BN81" s="236"/>
      <c r="BO81" s="236"/>
      <c r="BP81" s="236"/>
      <c r="BQ81" s="236"/>
      <c r="BR81" s="236"/>
      <c r="BS81" s="236"/>
      <c r="BT81" s="236"/>
      <c r="BU81" s="236"/>
      <c r="BV81" s="236"/>
      <c r="BW81" s="236"/>
      <c r="BX81" s="94"/>
      <c r="BY81" s="94"/>
      <c r="BZ81" s="94"/>
      <c r="CA81" s="94"/>
      <c r="CB81" s="94"/>
      <c r="CC81" s="94"/>
      <c r="CD81" s="94"/>
      <c r="CE81" s="94"/>
      <c r="CF81" s="94"/>
      <c r="CG81" s="94"/>
      <c r="CH81" s="94"/>
      <c r="CI81" s="94"/>
      <c r="CJ81" s="94"/>
      <c r="CK81" s="94"/>
      <c r="CL81" s="94"/>
      <c r="CM81" s="94"/>
      <c r="CN81" s="94"/>
    </row>
    <row r="82" spans="1:92" ht="14.1" customHeight="1" x14ac:dyDescent="0.2">
      <c r="A82" s="95"/>
      <c r="B82" s="97" t="s">
        <v>42</v>
      </c>
      <c r="C82" s="96">
        <v>5</v>
      </c>
      <c r="D82" s="96">
        <v>4</v>
      </c>
      <c r="E82" s="96">
        <v>2</v>
      </c>
      <c r="F82" s="96">
        <v>2</v>
      </c>
      <c r="G82" s="96">
        <v>5</v>
      </c>
      <c r="H82" s="96">
        <v>6</v>
      </c>
      <c r="I82" s="96">
        <v>4</v>
      </c>
      <c r="J82" s="96">
        <v>4</v>
      </c>
      <c r="K82" s="96">
        <v>3</v>
      </c>
      <c r="L82" s="96">
        <v>4</v>
      </c>
      <c r="M82" s="96">
        <v>3</v>
      </c>
      <c r="N82" s="96">
        <v>3</v>
      </c>
      <c r="O82" s="96">
        <v>9</v>
      </c>
      <c r="P82" s="96">
        <v>8</v>
      </c>
      <c r="Q82" s="96">
        <v>8</v>
      </c>
      <c r="R82" s="96">
        <v>3</v>
      </c>
      <c r="S82" s="96">
        <v>2</v>
      </c>
      <c r="T82" s="96">
        <v>6</v>
      </c>
      <c r="U82" s="96">
        <v>6</v>
      </c>
      <c r="V82" s="96">
        <v>6</v>
      </c>
      <c r="W82" s="96">
        <v>2</v>
      </c>
      <c r="X82" s="96">
        <v>5</v>
      </c>
      <c r="Y82" s="96">
        <v>3</v>
      </c>
      <c r="Z82" s="96">
        <v>4</v>
      </c>
      <c r="AA82" s="96">
        <v>3</v>
      </c>
      <c r="AB82" s="96">
        <v>0</v>
      </c>
      <c r="AC82" s="96">
        <v>4</v>
      </c>
      <c r="AD82" s="96">
        <v>7</v>
      </c>
      <c r="AE82" s="96">
        <v>5</v>
      </c>
      <c r="AF82" s="96">
        <v>3</v>
      </c>
      <c r="AG82" s="96">
        <v>3</v>
      </c>
      <c r="AH82" s="96">
        <v>4</v>
      </c>
      <c r="AI82" s="96">
        <v>1</v>
      </c>
      <c r="AJ82" s="96">
        <v>2</v>
      </c>
      <c r="AK82" s="96">
        <v>3</v>
      </c>
      <c r="AL82" s="96">
        <v>6</v>
      </c>
      <c r="AM82" s="96">
        <v>6</v>
      </c>
      <c r="AN82" s="96">
        <v>3</v>
      </c>
      <c r="AO82" s="96">
        <v>2</v>
      </c>
      <c r="AP82" s="96">
        <v>2</v>
      </c>
      <c r="AQ82" s="96">
        <v>4</v>
      </c>
      <c r="AR82" s="96">
        <v>4</v>
      </c>
      <c r="AS82" s="96">
        <v>6</v>
      </c>
      <c r="AT82" s="96">
        <v>4</v>
      </c>
      <c r="AU82" s="96">
        <v>4</v>
      </c>
      <c r="AV82" s="96">
        <v>2</v>
      </c>
      <c r="AW82" s="96">
        <v>2</v>
      </c>
      <c r="AX82" s="96">
        <v>4</v>
      </c>
      <c r="AY82" s="96">
        <v>4</v>
      </c>
      <c r="AZ82" s="96">
        <v>1</v>
      </c>
      <c r="BA82" s="96">
        <v>7</v>
      </c>
      <c r="BB82" s="96">
        <v>4</v>
      </c>
      <c r="BC82" s="96">
        <v>3</v>
      </c>
      <c r="BD82" s="96"/>
      <c r="BE82" s="50">
        <f t="shared" si="21"/>
        <v>210</v>
      </c>
      <c r="BF82" s="24"/>
      <c r="BG82" s="236"/>
      <c r="BH82" s="236"/>
      <c r="BI82" s="236"/>
      <c r="BJ82" s="236"/>
      <c r="BK82" s="236"/>
      <c r="BL82" s="236"/>
      <c r="BM82" s="236"/>
      <c r="BN82" s="236"/>
      <c r="BO82" s="236"/>
      <c r="BP82" s="236"/>
      <c r="BQ82" s="236"/>
      <c r="BR82" s="236"/>
      <c r="BS82" s="236"/>
      <c r="BT82" s="236"/>
      <c r="BU82" s="236"/>
      <c r="BV82" s="236"/>
      <c r="BW82" s="236"/>
      <c r="BX82" s="94"/>
      <c r="BY82" s="94"/>
      <c r="BZ82" s="94"/>
      <c r="CA82" s="94"/>
      <c r="CB82" s="94"/>
      <c r="CC82" s="94"/>
      <c r="CD82" s="94"/>
      <c r="CE82" s="94"/>
      <c r="CF82" s="94"/>
      <c r="CG82" s="94"/>
      <c r="CH82" s="94"/>
      <c r="CI82" s="94"/>
      <c r="CJ82" s="94"/>
      <c r="CK82" s="94"/>
      <c r="CL82" s="94"/>
      <c r="CM82" s="94"/>
      <c r="CN82" s="94"/>
    </row>
    <row r="83" spans="1:92" ht="14.1" customHeight="1" x14ac:dyDescent="0.2">
      <c r="A83" s="95"/>
      <c r="B83" s="97" t="s">
        <v>43</v>
      </c>
      <c r="C83" s="96">
        <v>42</v>
      </c>
      <c r="D83" s="96">
        <v>41</v>
      </c>
      <c r="E83" s="96">
        <v>36</v>
      </c>
      <c r="F83" s="96">
        <v>40</v>
      </c>
      <c r="G83" s="96">
        <v>31</v>
      </c>
      <c r="H83" s="96">
        <v>34</v>
      </c>
      <c r="I83" s="96">
        <v>23</v>
      </c>
      <c r="J83" s="96">
        <v>35</v>
      </c>
      <c r="K83" s="96">
        <v>35</v>
      </c>
      <c r="L83" s="96">
        <v>30</v>
      </c>
      <c r="M83" s="96">
        <v>36</v>
      </c>
      <c r="N83" s="96">
        <v>26</v>
      </c>
      <c r="O83" s="96">
        <v>31</v>
      </c>
      <c r="P83" s="96">
        <v>43</v>
      </c>
      <c r="Q83" s="96">
        <v>47</v>
      </c>
      <c r="R83" s="96">
        <v>53</v>
      </c>
      <c r="S83" s="96">
        <v>39</v>
      </c>
      <c r="T83" s="96">
        <v>38</v>
      </c>
      <c r="U83" s="96">
        <v>27</v>
      </c>
      <c r="V83" s="96">
        <v>36</v>
      </c>
      <c r="W83" s="96">
        <v>29</v>
      </c>
      <c r="X83" s="96">
        <v>27</v>
      </c>
      <c r="Y83" s="96">
        <v>23</v>
      </c>
      <c r="Z83" s="96">
        <v>27</v>
      </c>
      <c r="AA83" s="96">
        <v>33</v>
      </c>
      <c r="AB83" s="96">
        <v>27</v>
      </c>
      <c r="AC83" s="96">
        <v>27</v>
      </c>
      <c r="AD83" s="96">
        <v>27</v>
      </c>
      <c r="AE83" s="96">
        <v>31</v>
      </c>
      <c r="AF83" s="96">
        <v>22</v>
      </c>
      <c r="AG83" s="96">
        <v>28</v>
      </c>
      <c r="AH83" s="96">
        <v>32</v>
      </c>
      <c r="AI83" s="96">
        <v>21</v>
      </c>
      <c r="AJ83" s="96">
        <v>31</v>
      </c>
      <c r="AK83" s="96">
        <v>31</v>
      </c>
      <c r="AL83" s="96">
        <v>31</v>
      </c>
      <c r="AM83" s="96">
        <v>34</v>
      </c>
      <c r="AN83" s="96">
        <v>22</v>
      </c>
      <c r="AO83" s="96">
        <v>31</v>
      </c>
      <c r="AP83" s="96">
        <v>44</v>
      </c>
      <c r="AQ83" s="96">
        <v>33</v>
      </c>
      <c r="AR83" s="96">
        <v>32</v>
      </c>
      <c r="AS83" s="96">
        <v>25</v>
      </c>
      <c r="AT83" s="96">
        <v>43</v>
      </c>
      <c r="AU83" s="96">
        <v>49</v>
      </c>
      <c r="AV83" s="96">
        <v>36</v>
      </c>
      <c r="AW83" s="96">
        <v>49</v>
      </c>
      <c r="AX83" s="96">
        <v>46</v>
      </c>
      <c r="AY83" s="96">
        <v>42</v>
      </c>
      <c r="AZ83" s="96">
        <v>34</v>
      </c>
      <c r="BA83" s="96">
        <v>31</v>
      </c>
      <c r="BB83" s="96">
        <v>31</v>
      </c>
      <c r="BC83" s="96">
        <v>35</v>
      </c>
      <c r="BD83" s="96"/>
      <c r="BE83" s="50">
        <f t="shared" si="21"/>
        <v>1787</v>
      </c>
      <c r="BF83" s="24"/>
      <c r="BG83" s="236"/>
      <c r="BH83" s="236"/>
      <c r="BI83" s="236"/>
      <c r="BJ83" s="236"/>
      <c r="BK83" s="236"/>
      <c r="BL83" s="236"/>
      <c r="BM83" s="236"/>
      <c r="BN83" s="236"/>
      <c r="BO83" s="236"/>
      <c r="BP83" s="236"/>
      <c r="BQ83" s="236"/>
      <c r="BR83" s="236"/>
      <c r="BS83" s="236"/>
      <c r="BT83" s="236"/>
      <c r="BU83" s="236"/>
      <c r="BV83" s="236"/>
      <c r="BW83" s="236"/>
      <c r="BX83" s="94"/>
      <c r="BY83" s="94"/>
      <c r="BZ83" s="94"/>
      <c r="CA83" s="94"/>
      <c r="CB83" s="94"/>
      <c r="CC83" s="94"/>
      <c r="CD83" s="94"/>
      <c r="CE83" s="94"/>
      <c r="CF83" s="94"/>
      <c r="CG83" s="94"/>
      <c r="CH83" s="94"/>
      <c r="CI83" s="94"/>
      <c r="CJ83" s="94"/>
      <c r="CK83" s="94"/>
      <c r="CL83" s="94"/>
      <c r="CM83" s="94"/>
      <c r="CN83" s="94"/>
    </row>
    <row r="84" spans="1:92" ht="14.1" customHeight="1" x14ac:dyDescent="0.2">
      <c r="A84" s="95"/>
      <c r="B84" s="97" t="s">
        <v>44</v>
      </c>
      <c r="C84" s="96">
        <v>63</v>
      </c>
      <c r="D84" s="96">
        <v>91</v>
      </c>
      <c r="E84" s="96">
        <v>82</v>
      </c>
      <c r="F84" s="96">
        <v>75</v>
      </c>
      <c r="G84" s="96">
        <v>68</v>
      </c>
      <c r="H84" s="96">
        <v>87</v>
      </c>
      <c r="I84" s="96">
        <v>85</v>
      </c>
      <c r="J84" s="96">
        <v>78</v>
      </c>
      <c r="K84" s="96">
        <v>71</v>
      </c>
      <c r="L84" s="96">
        <v>70</v>
      </c>
      <c r="M84" s="96">
        <v>67</v>
      </c>
      <c r="N84" s="96">
        <v>67</v>
      </c>
      <c r="O84" s="96">
        <v>59</v>
      </c>
      <c r="P84" s="96">
        <v>114</v>
      </c>
      <c r="Q84" s="96">
        <v>141</v>
      </c>
      <c r="R84" s="96">
        <v>131</v>
      </c>
      <c r="S84" s="96">
        <v>123</v>
      </c>
      <c r="T84" s="96">
        <v>100</v>
      </c>
      <c r="U84" s="96">
        <v>104</v>
      </c>
      <c r="V84" s="96">
        <v>101</v>
      </c>
      <c r="W84" s="96">
        <v>86</v>
      </c>
      <c r="X84" s="96">
        <v>72</v>
      </c>
      <c r="Y84" s="96">
        <v>72</v>
      </c>
      <c r="Z84" s="96">
        <v>64</v>
      </c>
      <c r="AA84" s="96">
        <v>81</v>
      </c>
      <c r="AB84" s="96">
        <v>80</v>
      </c>
      <c r="AC84" s="96">
        <v>53</v>
      </c>
      <c r="AD84" s="96">
        <v>44</v>
      </c>
      <c r="AE84" s="96">
        <v>64</v>
      </c>
      <c r="AF84" s="96">
        <v>60</v>
      </c>
      <c r="AG84" s="96">
        <v>63</v>
      </c>
      <c r="AH84" s="96">
        <v>67</v>
      </c>
      <c r="AI84" s="96">
        <v>63</v>
      </c>
      <c r="AJ84" s="96">
        <v>68</v>
      </c>
      <c r="AK84" s="96">
        <v>68</v>
      </c>
      <c r="AL84" s="96">
        <v>67</v>
      </c>
      <c r="AM84" s="96">
        <v>78</v>
      </c>
      <c r="AN84" s="96">
        <v>61</v>
      </c>
      <c r="AO84" s="96">
        <v>52</v>
      </c>
      <c r="AP84" s="96">
        <v>69</v>
      </c>
      <c r="AQ84" s="96">
        <v>69</v>
      </c>
      <c r="AR84" s="96">
        <v>71</v>
      </c>
      <c r="AS84" s="96">
        <v>81</v>
      </c>
      <c r="AT84" s="96">
        <v>92</v>
      </c>
      <c r="AU84" s="96">
        <v>81</v>
      </c>
      <c r="AV84" s="96">
        <v>102</v>
      </c>
      <c r="AW84" s="96">
        <v>98</v>
      </c>
      <c r="AX84" s="96">
        <v>121</v>
      </c>
      <c r="AY84" s="96">
        <v>94</v>
      </c>
      <c r="AZ84" s="96">
        <v>103</v>
      </c>
      <c r="BA84" s="96">
        <v>96</v>
      </c>
      <c r="BB84" s="96">
        <v>65</v>
      </c>
      <c r="BC84" s="96">
        <v>70</v>
      </c>
      <c r="BD84" s="96"/>
      <c r="BE84" s="50">
        <f t="shared" si="21"/>
        <v>4252</v>
      </c>
      <c r="BF84" s="24"/>
      <c r="BG84" s="236"/>
      <c r="BH84" s="236"/>
      <c r="BI84" s="236"/>
      <c r="BJ84" s="236"/>
      <c r="BK84" s="236"/>
      <c r="BL84" s="236"/>
      <c r="BM84" s="236"/>
      <c r="BN84" s="236"/>
      <c r="BO84" s="236"/>
      <c r="BP84" s="236"/>
      <c r="BQ84" s="236"/>
      <c r="BR84" s="236"/>
      <c r="BS84" s="236"/>
      <c r="BT84" s="236"/>
      <c r="BU84" s="236"/>
      <c r="BV84" s="236"/>
      <c r="BW84" s="236"/>
      <c r="BX84" s="94"/>
      <c r="BY84" s="94"/>
      <c r="BZ84" s="94"/>
      <c r="CA84" s="94"/>
      <c r="CB84" s="94"/>
      <c r="CC84" s="94"/>
      <c r="CD84" s="94"/>
      <c r="CE84" s="94"/>
      <c r="CF84" s="94"/>
      <c r="CG84" s="94"/>
      <c r="CH84" s="94"/>
      <c r="CI84" s="94"/>
      <c r="CJ84" s="94"/>
      <c r="CK84" s="94"/>
      <c r="CL84" s="94"/>
      <c r="CM84" s="94"/>
      <c r="CN84" s="94"/>
    </row>
    <row r="85" spans="1:92" ht="14.1" customHeight="1" x14ac:dyDescent="0.2">
      <c r="A85" s="95"/>
      <c r="B85" s="97" t="s">
        <v>45</v>
      </c>
      <c r="C85" s="96">
        <v>20</v>
      </c>
      <c r="D85" s="96">
        <v>18</v>
      </c>
      <c r="E85" s="96">
        <v>14</v>
      </c>
      <c r="F85" s="96">
        <v>22</v>
      </c>
      <c r="G85" s="96">
        <v>21</v>
      </c>
      <c r="H85" s="96">
        <v>17</v>
      </c>
      <c r="I85" s="96">
        <v>21</v>
      </c>
      <c r="J85" s="96">
        <v>18</v>
      </c>
      <c r="K85" s="96">
        <v>17</v>
      </c>
      <c r="L85" s="96">
        <v>16</v>
      </c>
      <c r="M85" s="96">
        <v>17</v>
      </c>
      <c r="N85" s="96">
        <v>20</v>
      </c>
      <c r="O85" s="96">
        <v>12</v>
      </c>
      <c r="P85" s="96">
        <v>32</v>
      </c>
      <c r="Q85" s="96">
        <v>34</v>
      </c>
      <c r="R85" s="96">
        <v>27</v>
      </c>
      <c r="S85" s="96">
        <v>23</v>
      </c>
      <c r="T85" s="96">
        <v>23</v>
      </c>
      <c r="U85" s="96">
        <v>29</v>
      </c>
      <c r="V85" s="96">
        <v>24</v>
      </c>
      <c r="W85" s="96">
        <v>10</v>
      </c>
      <c r="X85" s="96">
        <v>10</v>
      </c>
      <c r="Y85" s="96">
        <v>17</v>
      </c>
      <c r="Z85" s="96">
        <v>18</v>
      </c>
      <c r="AA85" s="96">
        <v>16</v>
      </c>
      <c r="AB85" s="96">
        <v>16</v>
      </c>
      <c r="AC85" s="96">
        <v>15</v>
      </c>
      <c r="AD85" s="96">
        <v>16</v>
      </c>
      <c r="AE85" s="96">
        <v>27</v>
      </c>
      <c r="AF85" s="96">
        <v>16</v>
      </c>
      <c r="AG85" s="96">
        <v>12</v>
      </c>
      <c r="AH85" s="96">
        <v>11</v>
      </c>
      <c r="AI85" s="96">
        <v>15</v>
      </c>
      <c r="AJ85" s="96">
        <v>13</v>
      </c>
      <c r="AK85" s="96">
        <v>18</v>
      </c>
      <c r="AL85" s="96">
        <v>11</v>
      </c>
      <c r="AM85" s="96">
        <v>17</v>
      </c>
      <c r="AN85" s="96">
        <v>15</v>
      </c>
      <c r="AO85" s="96">
        <v>18</v>
      </c>
      <c r="AP85" s="96">
        <v>23</v>
      </c>
      <c r="AQ85" s="96">
        <v>18</v>
      </c>
      <c r="AR85" s="96">
        <v>14</v>
      </c>
      <c r="AS85" s="96">
        <v>18</v>
      </c>
      <c r="AT85" s="96">
        <v>22</v>
      </c>
      <c r="AU85" s="96">
        <v>21</v>
      </c>
      <c r="AV85" s="96">
        <v>21</v>
      </c>
      <c r="AW85" s="96">
        <v>33</v>
      </c>
      <c r="AX85" s="96">
        <v>26</v>
      </c>
      <c r="AY85" s="96">
        <v>20</v>
      </c>
      <c r="AZ85" s="96">
        <v>23</v>
      </c>
      <c r="BA85" s="96">
        <v>27</v>
      </c>
      <c r="BB85" s="96">
        <v>25</v>
      </c>
      <c r="BC85" s="96">
        <v>14</v>
      </c>
      <c r="BD85" s="96"/>
      <c r="BE85" s="50">
        <f t="shared" si="21"/>
        <v>1021</v>
      </c>
      <c r="BF85" s="24"/>
      <c r="BG85" s="236"/>
      <c r="BH85" s="236"/>
      <c r="BI85" s="236"/>
      <c r="BJ85" s="236"/>
      <c r="BK85" s="236"/>
      <c r="BL85" s="236"/>
      <c r="BM85" s="236"/>
      <c r="BN85" s="236"/>
      <c r="BO85" s="236"/>
      <c r="BP85" s="236"/>
      <c r="BQ85" s="236"/>
      <c r="BR85" s="236"/>
      <c r="BS85" s="236"/>
      <c r="BT85" s="236"/>
      <c r="BU85" s="236"/>
      <c r="BV85" s="236"/>
      <c r="BW85" s="236"/>
      <c r="BX85" s="94"/>
      <c r="BY85" s="94"/>
      <c r="BZ85" s="94"/>
      <c r="CA85" s="94"/>
      <c r="CB85" s="94"/>
      <c r="CC85" s="94"/>
      <c r="CD85" s="94"/>
      <c r="CE85" s="94"/>
      <c r="CF85" s="94"/>
      <c r="CG85" s="94"/>
      <c r="CH85" s="94"/>
      <c r="CI85" s="94"/>
      <c r="CJ85" s="94"/>
      <c r="CK85" s="94"/>
      <c r="CL85" s="94"/>
      <c r="CM85" s="94"/>
      <c r="CN85" s="94"/>
    </row>
    <row r="86" spans="1:92" ht="14.1" customHeight="1" x14ac:dyDescent="0.2">
      <c r="A86" s="95"/>
      <c r="B86" s="97" t="s">
        <v>46</v>
      </c>
      <c r="C86" s="96">
        <v>25</v>
      </c>
      <c r="D86" s="96">
        <v>34</v>
      </c>
      <c r="E86" s="96">
        <v>25</v>
      </c>
      <c r="F86" s="96">
        <v>20</v>
      </c>
      <c r="G86" s="96">
        <v>22</v>
      </c>
      <c r="H86" s="96">
        <v>16</v>
      </c>
      <c r="I86" s="96">
        <v>16</v>
      </c>
      <c r="J86" s="96">
        <v>24</v>
      </c>
      <c r="K86" s="96">
        <v>21</v>
      </c>
      <c r="L86" s="96">
        <v>21</v>
      </c>
      <c r="M86" s="96">
        <v>23</v>
      </c>
      <c r="N86" s="96">
        <v>25</v>
      </c>
      <c r="O86" s="96">
        <v>21</v>
      </c>
      <c r="P86" s="96">
        <v>43</v>
      </c>
      <c r="Q86" s="96">
        <v>43</v>
      </c>
      <c r="R86" s="96">
        <v>41</v>
      </c>
      <c r="S86" s="96">
        <v>31</v>
      </c>
      <c r="T86" s="96">
        <v>42</v>
      </c>
      <c r="U86" s="96">
        <v>28</v>
      </c>
      <c r="V86" s="96">
        <v>29</v>
      </c>
      <c r="W86" s="96">
        <v>21</v>
      </c>
      <c r="X86" s="96">
        <v>22</v>
      </c>
      <c r="Y86" s="96">
        <v>20</v>
      </c>
      <c r="Z86" s="96">
        <v>28</v>
      </c>
      <c r="AA86" s="96">
        <v>20</v>
      </c>
      <c r="AB86" s="96">
        <v>21</v>
      </c>
      <c r="AC86" s="96">
        <v>23</v>
      </c>
      <c r="AD86" s="96">
        <v>15</v>
      </c>
      <c r="AE86" s="96">
        <v>16</v>
      </c>
      <c r="AF86" s="96">
        <v>18</v>
      </c>
      <c r="AG86" s="96">
        <v>14</v>
      </c>
      <c r="AH86" s="96">
        <v>15</v>
      </c>
      <c r="AI86" s="96">
        <v>24</v>
      </c>
      <c r="AJ86" s="96">
        <v>23</v>
      </c>
      <c r="AK86" s="96">
        <v>17</v>
      </c>
      <c r="AL86" s="96">
        <v>17</v>
      </c>
      <c r="AM86" s="96">
        <v>16</v>
      </c>
      <c r="AN86" s="96">
        <v>18</v>
      </c>
      <c r="AO86" s="96">
        <v>11</v>
      </c>
      <c r="AP86" s="96">
        <v>22</v>
      </c>
      <c r="AQ86" s="96">
        <v>18</v>
      </c>
      <c r="AR86" s="96">
        <v>33</v>
      </c>
      <c r="AS86" s="96">
        <v>16</v>
      </c>
      <c r="AT86" s="96">
        <v>23</v>
      </c>
      <c r="AU86" s="96">
        <v>31</v>
      </c>
      <c r="AV86" s="96">
        <v>27</v>
      </c>
      <c r="AW86" s="96">
        <v>31</v>
      </c>
      <c r="AX86" s="96">
        <v>24</v>
      </c>
      <c r="AY86" s="96">
        <v>29</v>
      </c>
      <c r="AZ86" s="96">
        <v>27</v>
      </c>
      <c r="BA86" s="96">
        <v>25</v>
      </c>
      <c r="BB86" s="96">
        <v>31</v>
      </c>
      <c r="BC86" s="96">
        <v>23</v>
      </c>
      <c r="BD86" s="96"/>
      <c r="BE86" s="50">
        <f t="shared" si="21"/>
        <v>1269</v>
      </c>
      <c r="BF86" s="24"/>
      <c r="BG86" s="236"/>
      <c r="BH86" s="236"/>
      <c r="BI86" s="236"/>
      <c r="BJ86" s="236"/>
      <c r="BK86" s="236"/>
      <c r="BL86" s="236"/>
      <c r="BM86" s="236"/>
      <c r="BN86" s="236"/>
      <c r="BO86" s="236"/>
      <c r="BP86" s="236"/>
      <c r="BQ86" s="236"/>
      <c r="BR86" s="236"/>
      <c r="BS86" s="236"/>
      <c r="BT86" s="236"/>
      <c r="BU86" s="236"/>
      <c r="BV86" s="236"/>
      <c r="BW86" s="236"/>
      <c r="BX86" s="94"/>
      <c r="BY86" s="94"/>
      <c r="BZ86" s="94"/>
      <c r="CA86" s="94"/>
      <c r="CB86" s="94"/>
      <c r="CC86" s="94"/>
      <c r="CD86" s="94"/>
      <c r="CE86" s="94"/>
      <c r="CF86" s="94"/>
      <c r="CG86" s="94"/>
      <c r="CH86" s="94"/>
      <c r="CI86" s="94"/>
      <c r="CJ86" s="94"/>
      <c r="CK86" s="94"/>
      <c r="CL86" s="94"/>
      <c r="CM86" s="94"/>
      <c r="CN86" s="94"/>
    </row>
    <row r="87" spans="1:92" ht="14.1" customHeight="1" x14ac:dyDescent="0.2">
      <c r="A87" s="95"/>
      <c r="B87" s="97" t="s">
        <v>47</v>
      </c>
      <c r="C87" s="96">
        <v>36</v>
      </c>
      <c r="D87" s="96">
        <v>35</v>
      </c>
      <c r="E87" s="96">
        <v>29</v>
      </c>
      <c r="F87" s="96">
        <v>33</v>
      </c>
      <c r="G87" s="96">
        <v>40</v>
      </c>
      <c r="H87" s="96">
        <v>40</v>
      </c>
      <c r="I87" s="96">
        <v>44</v>
      </c>
      <c r="J87" s="96">
        <v>34</v>
      </c>
      <c r="K87" s="96">
        <v>36</v>
      </c>
      <c r="L87" s="96">
        <v>28</v>
      </c>
      <c r="M87" s="96">
        <v>40</v>
      </c>
      <c r="N87" s="96">
        <v>39</v>
      </c>
      <c r="O87" s="96">
        <v>30</v>
      </c>
      <c r="P87" s="96">
        <v>45</v>
      </c>
      <c r="Q87" s="96">
        <v>51</v>
      </c>
      <c r="R87" s="96">
        <v>43</v>
      </c>
      <c r="S87" s="96">
        <v>41</v>
      </c>
      <c r="T87" s="96">
        <v>51</v>
      </c>
      <c r="U87" s="96">
        <v>42</v>
      </c>
      <c r="V87" s="96">
        <v>44</v>
      </c>
      <c r="W87" s="96">
        <v>38</v>
      </c>
      <c r="X87" s="96">
        <v>41</v>
      </c>
      <c r="Y87" s="96">
        <v>29</v>
      </c>
      <c r="Z87" s="96">
        <v>38</v>
      </c>
      <c r="AA87" s="96">
        <v>41</v>
      </c>
      <c r="AB87" s="96">
        <v>30</v>
      </c>
      <c r="AC87" s="96">
        <v>30</v>
      </c>
      <c r="AD87" s="96">
        <v>31</v>
      </c>
      <c r="AE87" s="96">
        <v>26</v>
      </c>
      <c r="AF87" s="96">
        <v>30</v>
      </c>
      <c r="AG87" s="96">
        <v>23</v>
      </c>
      <c r="AH87" s="96">
        <v>24</v>
      </c>
      <c r="AI87" s="96">
        <v>31</v>
      </c>
      <c r="AJ87" s="96">
        <v>27</v>
      </c>
      <c r="AK87" s="96">
        <v>29</v>
      </c>
      <c r="AL87" s="96">
        <v>27</v>
      </c>
      <c r="AM87" s="96">
        <v>22</v>
      </c>
      <c r="AN87" s="96">
        <v>21</v>
      </c>
      <c r="AO87" s="96">
        <v>28</v>
      </c>
      <c r="AP87" s="96">
        <v>25</v>
      </c>
      <c r="AQ87" s="96">
        <v>38</v>
      </c>
      <c r="AR87" s="96">
        <v>50</v>
      </c>
      <c r="AS87" s="96">
        <v>37</v>
      </c>
      <c r="AT87" s="96">
        <v>48</v>
      </c>
      <c r="AU87" s="96">
        <v>33</v>
      </c>
      <c r="AV87" s="96">
        <v>48</v>
      </c>
      <c r="AW87" s="96">
        <v>45</v>
      </c>
      <c r="AX87" s="96">
        <v>52</v>
      </c>
      <c r="AY87" s="96">
        <v>47</v>
      </c>
      <c r="AZ87" s="96">
        <v>36</v>
      </c>
      <c r="BA87" s="96">
        <v>42</v>
      </c>
      <c r="BB87" s="96">
        <v>32</v>
      </c>
      <c r="BC87" s="96">
        <v>46</v>
      </c>
      <c r="BD87" s="96"/>
      <c r="BE87" s="50">
        <f t="shared" si="21"/>
        <v>1926</v>
      </c>
      <c r="BF87" s="24"/>
      <c r="BG87" s="236"/>
      <c r="BH87" s="236"/>
      <c r="BI87" s="236"/>
      <c r="BJ87" s="236"/>
      <c r="BK87" s="236"/>
      <c r="BL87" s="236"/>
      <c r="BM87" s="236"/>
      <c r="BN87" s="236"/>
      <c r="BO87" s="236"/>
      <c r="BP87" s="236"/>
      <c r="BQ87" s="236"/>
      <c r="BR87" s="236"/>
      <c r="BS87" s="236"/>
      <c r="BT87" s="236"/>
      <c r="BU87" s="236"/>
      <c r="BV87" s="236"/>
      <c r="BW87" s="236"/>
      <c r="BX87" s="94"/>
      <c r="BY87" s="94"/>
      <c r="BZ87" s="94"/>
      <c r="CA87" s="94"/>
      <c r="CB87" s="94"/>
      <c r="CC87" s="94"/>
      <c r="CD87" s="94"/>
      <c r="CE87" s="94"/>
      <c r="CF87" s="94"/>
      <c r="CG87" s="94"/>
      <c r="CH87" s="94"/>
      <c r="CI87" s="94"/>
      <c r="CJ87" s="94"/>
      <c r="CK87" s="94"/>
      <c r="CL87" s="94"/>
      <c r="CM87" s="94"/>
      <c r="CN87" s="94"/>
    </row>
    <row r="88" spans="1:92" ht="14.1" customHeight="1" x14ac:dyDescent="0.2">
      <c r="A88" s="95"/>
      <c r="B88" s="97"/>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c r="AU88" s="96"/>
      <c r="AV88" s="96"/>
      <c r="AW88" s="96"/>
      <c r="AX88" s="96"/>
      <c r="AY88" s="96"/>
      <c r="AZ88" s="96"/>
      <c r="BA88" s="96"/>
      <c r="BB88" s="96"/>
      <c r="BC88" s="96"/>
      <c r="BD88" s="96"/>
      <c r="BE88" s="50"/>
      <c r="BF88" s="24"/>
      <c r="BG88" s="236"/>
      <c r="BH88" s="236"/>
      <c r="BI88" s="236"/>
      <c r="BJ88" s="236"/>
      <c r="BK88" s="236"/>
      <c r="BL88" s="236"/>
      <c r="BM88" s="236"/>
      <c r="BN88" s="236"/>
      <c r="BO88" s="236"/>
      <c r="BP88" s="236"/>
      <c r="BQ88" s="236"/>
      <c r="BR88" s="236"/>
      <c r="BS88" s="236"/>
      <c r="BT88" s="236"/>
      <c r="BU88" s="236"/>
      <c r="BV88" s="236"/>
      <c r="BW88" s="236"/>
      <c r="BX88" s="94"/>
      <c r="BY88" s="94"/>
      <c r="BZ88" s="94"/>
      <c r="CA88" s="94"/>
      <c r="CB88" s="94"/>
      <c r="CC88" s="94"/>
      <c r="CD88" s="94"/>
      <c r="CE88" s="94"/>
      <c r="CF88" s="94"/>
      <c r="CG88" s="94"/>
      <c r="CH88" s="94"/>
      <c r="CI88" s="94"/>
      <c r="CJ88" s="94"/>
      <c r="CK88" s="94"/>
      <c r="CL88" s="94"/>
      <c r="CM88" s="94"/>
      <c r="CN88" s="94"/>
    </row>
    <row r="89" spans="1:92" ht="21.75" customHeight="1" x14ac:dyDescent="0.25">
      <c r="A89" s="306" t="s">
        <v>71</v>
      </c>
      <c r="B89" s="306"/>
      <c r="C89" s="188" t="s">
        <v>175</v>
      </c>
      <c r="D89" s="188" t="s">
        <v>176</v>
      </c>
      <c r="E89" s="188" t="s">
        <v>177</v>
      </c>
      <c r="F89" s="188" t="s">
        <v>178</v>
      </c>
      <c r="G89" s="188" t="s">
        <v>179</v>
      </c>
      <c r="H89" s="188" t="s">
        <v>180</v>
      </c>
      <c r="I89" s="188" t="s">
        <v>181</v>
      </c>
      <c r="J89" s="188" t="s">
        <v>182</v>
      </c>
      <c r="K89" s="188" t="s">
        <v>183</v>
      </c>
      <c r="L89" s="188" t="s">
        <v>184</v>
      </c>
      <c r="M89" s="188" t="s">
        <v>185</v>
      </c>
      <c r="N89" s="188" t="s">
        <v>186</v>
      </c>
      <c r="O89" s="188" t="s">
        <v>187</v>
      </c>
      <c r="P89" s="188" t="s">
        <v>188</v>
      </c>
      <c r="Q89" s="188" t="s">
        <v>189</v>
      </c>
      <c r="R89" s="188" t="s">
        <v>190</v>
      </c>
      <c r="S89" s="188" t="s">
        <v>191</v>
      </c>
      <c r="T89" s="188" t="s">
        <v>192</v>
      </c>
      <c r="U89" s="188" t="s">
        <v>193</v>
      </c>
      <c r="V89" s="188" t="s">
        <v>194</v>
      </c>
      <c r="W89" s="188" t="s">
        <v>195</v>
      </c>
      <c r="X89" s="188" t="s">
        <v>196</v>
      </c>
      <c r="Y89" s="188" t="s">
        <v>197</v>
      </c>
      <c r="Z89" s="188" t="s">
        <v>198</v>
      </c>
      <c r="AA89" s="188" t="s">
        <v>199</v>
      </c>
      <c r="AB89" s="188" t="s">
        <v>200</v>
      </c>
      <c r="AC89" s="188" t="s">
        <v>201</v>
      </c>
      <c r="AD89" s="188" t="s">
        <v>202</v>
      </c>
      <c r="AE89" s="188" t="s">
        <v>203</v>
      </c>
      <c r="AF89" s="188" t="s">
        <v>204</v>
      </c>
      <c r="AG89" s="188" t="s">
        <v>205</v>
      </c>
      <c r="AH89" s="188" t="s">
        <v>206</v>
      </c>
      <c r="AI89" s="188" t="s">
        <v>207</v>
      </c>
      <c r="AJ89" s="188" t="s">
        <v>208</v>
      </c>
      <c r="AK89" s="188" t="s">
        <v>209</v>
      </c>
      <c r="AL89" s="188" t="s">
        <v>210</v>
      </c>
      <c r="AM89" s="188" t="s">
        <v>211</v>
      </c>
      <c r="AN89" s="188" t="s">
        <v>212</v>
      </c>
      <c r="AO89" s="188" t="s">
        <v>213</v>
      </c>
      <c r="AP89" s="188" t="s">
        <v>214</v>
      </c>
      <c r="AQ89" s="188" t="s">
        <v>215</v>
      </c>
      <c r="AR89" s="188" t="s">
        <v>216</v>
      </c>
      <c r="AS89" s="188" t="s">
        <v>217</v>
      </c>
      <c r="AT89" s="188" t="s">
        <v>218</v>
      </c>
      <c r="AU89" s="188" t="s">
        <v>219</v>
      </c>
      <c r="AV89" s="188" t="s">
        <v>220</v>
      </c>
      <c r="AW89" s="188" t="s">
        <v>221</v>
      </c>
      <c r="AX89" s="188" t="s">
        <v>222</v>
      </c>
      <c r="AY89" s="188" t="s">
        <v>223</v>
      </c>
      <c r="AZ89" s="188" t="s">
        <v>224</v>
      </c>
      <c r="BA89" s="188" t="s">
        <v>225</v>
      </c>
      <c r="BB89" s="188" t="s">
        <v>226</v>
      </c>
      <c r="BC89" s="188" t="s">
        <v>227</v>
      </c>
      <c r="BD89" s="189"/>
      <c r="BE89" s="190"/>
      <c r="BF89" s="24"/>
    </row>
    <row r="90" spans="1:92" ht="14.1" customHeight="1" x14ac:dyDescent="0.2">
      <c r="A90" s="93"/>
      <c r="B90" s="48" t="s">
        <v>10</v>
      </c>
      <c r="C90" s="49">
        <v>306</v>
      </c>
      <c r="D90" s="49">
        <v>356</v>
      </c>
      <c r="E90" s="49">
        <v>320</v>
      </c>
      <c r="F90" s="49">
        <v>295</v>
      </c>
      <c r="G90" s="49">
        <v>279</v>
      </c>
      <c r="H90" s="49">
        <v>287</v>
      </c>
      <c r="I90" s="49">
        <v>258</v>
      </c>
      <c r="J90" s="49">
        <v>267</v>
      </c>
      <c r="K90" s="49">
        <v>267</v>
      </c>
      <c r="L90" s="49">
        <v>288</v>
      </c>
      <c r="M90" s="49">
        <v>260</v>
      </c>
      <c r="N90" s="49">
        <v>275</v>
      </c>
      <c r="O90" s="49">
        <v>261</v>
      </c>
      <c r="P90" s="49">
        <v>443</v>
      </c>
      <c r="Q90" s="49">
        <v>602</v>
      </c>
      <c r="R90" s="49">
        <v>683</v>
      </c>
      <c r="S90" s="49">
        <v>690</v>
      </c>
      <c r="T90" s="49">
        <v>639</v>
      </c>
      <c r="U90" s="49">
        <v>489</v>
      </c>
      <c r="V90" s="49">
        <v>436</v>
      </c>
      <c r="W90" s="49">
        <v>351</v>
      </c>
      <c r="X90" s="49">
        <v>295</v>
      </c>
      <c r="Y90" s="49">
        <v>263</v>
      </c>
      <c r="Z90" s="49">
        <v>236</v>
      </c>
      <c r="AA90" s="49">
        <v>236</v>
      </c>
      <c r="AB90" s="49">
        <v>227</v>
      </c>
      <c r="AC90" s="49">
        <v>182</v>
      </c>
      <c r="AD90" s="49">
        <v>200</v>
      </c>
      <c r="AE90" s="49">
        <v>219</v>
      </c>
      <c r="AF90" s="49">
        <v>210</v>
      </c>
      <c r="AG90" s="49">
        <v>214</v>
      </c>
      <c r="AH90" s="49">
        <v>210</v>
      </c>
      <c r="AI90" s="49">
        <v>201</v>
      </c>
      <c r="AJ90" s="49">
        <v>234</v>
      </c>
      <c r="AK90" s="49">
        <v>206</v>
      </c>
      <c r="AL90" s="49">
        <v>216</v>
      </c>
      <c r="AM90" s="49">
        <v>217</v>
      </c>
      <c r="AN90" s="49">
        <v>207</v>
      </c>
      <c r="AO90" s="49">
        <v>201</v>
      </c>
      <c r="AP90" s="49">
        <v>263</v>
      </c>
      <c r="AQ90" s="49">
        <v>221</v>
      </c>
      <c r="AR90" s="49">
        <v>248</v>
      </c>
      <c r="AS90" s="49">
        <v>254</v>
      </c>
      <c r="AT90" s="49">
        <v>248</v>
      </c>
      <c r="AU90" s="49">
        <v>272</v>
      </c>
      <c r="AV90" s="49">
        <v>293</v>
      </c>
      <c r="AW90" s="49">
        <v>319</v>
      </c>
      <c r="AX90" s="49">
        <v>304</v>
      </c>
      <c r="AY90" s="49">
        <v>297</v>
      </c>
      <c r="AZ90" s="49">
        <v>271</v>
      </c>
      <c r="BA90" s="49">
        <v>293</v>
      </c>
      <c r="BB90" s="49">
        <v>275</v>
      </c>
      <c r="BC90" s="49">
        <v>252</v>
      </c>
      <c r="BD90" s="72"/>
      <c r="BE90" s="50">
        <f t="shared" si="21"/>
        <v>15836</v>
      </c>
      <c r="BF90" s="24"/>
    </row>
    <row r="91" spans="1:92" ht="14.1" customHeight="1" x14ac:dyDescent="0.2">
      <c r="A91" s="93"/>
      <c r="B91" s="48" t="s">
        <v>12</v>
      </c>
      <c r="C91" s="49">
        <v>304</v>
      </c>
      <c r="D91" s="49">
        <v>408</v>
      </c>
      <c r="E91" s="49">
        <v>364</v>
      </c>
      <c r="F91" s="49">
        <v>330</v>
      </c>
      <c r="G91" s="49">
        <v>311</v>
      </c>
      <c r="H91" s="49">
        <v>320</v>
      </c>
      <c r="I91" s="49">
        <v>347</v>
      </c>
      <c r="J91" s="49">
        <v>336</v>
      </c>
      <c r="K91" s="49">
        <v>358</v>
      </c>
      <c r="L91" s="49">
        <v>344</v>
      </c>
      <c r="M91" s="49">
        <v>359</v>
      </c>
      <c r="N91" s="49">
        <v>363</v>
      </c>
      <c r="O91" s="49">
        <v>352</v>
      </c>
      <c r="P91" s="49">
        <v>565</v>
      </c>
      <c r="Q91" s="49">
        <v>595</v>
      </c>
      <c r="R91" s="49">
        <v>526</v>
      </c>
      <c r="S91" s="49">
        <v>508</v>
      </c>
      <c r="T91" s="49">
        <v>504</v>
      </c>
      <c r="U91" s="49">
        <v>437</v>
      </c>
      <c r="V91" s="49">
        <v>471</v>
      </c>
      <c r="W91" s="49">
        <v>443</v>
      </c>
      <c r="X91" s="49">
        <v>402</v>
      </c>
      <c r="Y91" s="49">
        <v>389</v>
      </c>
      <c r="Z91" s="49">
        <v>407</v>
      </c>
      <c r="AA91" s="49">
        <v>391</v>
      </c>
      <c r="AB91" s="49">
        <v>378</v>
      </c>
      <c r="AC91" s="49">
        <v>385</v>
      </c>
      <c r="AD91" s="49">
        <v>373</v>
      </c>
      <c r="AE91" s="49">
        <v>373</v>
      </c>
      <c r="AF91" s="49">
        <v>370</v>
      </c>
      <c r="AG91" s="49">
        <v>380</v>
      </c>
      <c r="AH91" s="49">
        <v>373</v>
      </c>
      <c r="AI91" s="49">
        <v>350</v>
      </c>
      <c r="AJ91" s="49">
        <v>364</v>
      </c>
      <c r="AK91" s="49">
        <v>381</v>
      </c>
      <c r="AL91" s="49">
        <v>369</v>
      </c>
      <c r="AM91" s="49">
        <v>358</v>
      </c>
      <c r="AN91" s="49">
        <v>340</v>
      </c>
      <c r="AO91" s="49">
        <v>307</v>
      </c>
      <c r="AP91" s="49">
        <v>403</v>
      </c>
      <c r="AQ91" s="49">
        <v>374</v>
      </c>
      <c r="AR91" s="49">
        <v>346</v>
      </c>
      <c r="AS91" s="49">
        <v>387</v>
      </c>
      <c r="AT91" s="49">
        <v>416</v>
      </c>
      <c r="AU91" s="49">
        <v>409</v>
      </c>
      <c r="AV91" s="49">
        <v>399</v>
      </c>
      <c r="AW91" s="49">
        <v>426</v>
      </c>
      <c r="AX91" s="49">
        <v>412</v>
      </c>
      <c r="AY91" s="49">
        <v>414</v>
      </c>
      <c r="AZ91" s="49">
        <v>385</v>
      </c>
      <c r="BA91" s="49">
        <v>416</v>
      </c>
      <c r="BB91" s="49">
        <v>361</v>
      </c>
      <c r="BC91" s="49">
        <v>374</v>
      </c>
      <c r="BD91" s="72"/>
      <c r="BE91" s="50">
        <f t="shared" si="21"/>
        <v>20757</v>
      </c>
      <c r="BF91" s="24"/>
    </row>
    <row r="92" spans="1:92" ht="14.1" customHeight="1" x14ac:dyDescent="0.2">
      <c r="A92" s="93"/>
      <c r="B92" s="48" t="s">
        <v>9</v>
      </c>
      <c r="C92" s="49">
        <v>549</v>
      </c>
      <c r="D92" s="49">
        <v>794</v>
      </c>
      <c r="E92" s="49">
        <v>631</v>
      </c>
      <c r="F92" s="49">
        <v>596</v>
      </c>
      <c r="G92" s="49">
        <v>591</v>
      </c>
      <c r="H92" s="49">
        <v>603</v>
      </c>
      <c r="I92" s="49">
        <v>555</v>
      </c>
      <c r="J92" s="49">
        <v>551</v>
      </c>
      <c r="K92" s="49">
        <v>542</v>
      </c>
      <c r="L92" s="49">
        <v>570</v>
      </c>
      <c r="M92" s="49">
        <v>574</v>
      </c>
      <c r="N92" s="49">
        <v>547</v>
      </c>
      <c r="O92" s="49">
        <v>465</v>
      </c>
      <c r="P92" s="49">
        <v>729</v>
      </c>
      <c r="Q92" s="49">
        <v>772</v>
      </c>
      <c r="R92" s="49">
        <v>702</v>
      </c>
      <c r="S92" s="49">
        <v>635</v>
      </c>
      <c r="T92" s="49">
        <v>530</v>
      </c>
      <c r="U92" s="49">
        <v>508</v>
      </c>
      <c r="V92" s="49">
        <v>510</v>
      </c>
      <c r="W92" s="49">
        <v>428</v>
      </c>
      <c r="X92" s="49">
        <v>431</v>
      </c>
      <c r="Y92" s="49">
        <v>440</v>
      </c>
      <c r="Z92" s="49">
        <v>389</v>
      </c>
      <c r="AA92" s="49">
        <v>436</v>
      </c>
      <c r="AB92" s="49">
        <v>399</v>
      </c>
      <c r="AC92" s="49">
        <v>403</v>
      </c>
      <c r="AD92" s="49">
        <v>396</v>
      </c>
      <c r="AE92" s="49">
        <v>439</v>
      </c>
      <c r="AF92" s="49">
        <v>374</v>
      </c>
      <c r="AG92" s="49">
        <v>445</v>
      </c>
      <c r="AH92" s="49">
        <v>420</v>
      </c>
      <c r="AI92" s="49">
        <v>369</v>
      </c>
      <c r="AJ92" s="49">
        <v>442</v>
      </c>
      <c r="AK92" s="49">
        <v>438</v>
      </c>
      <c r="AL92" s="49">
        <v>457</v>
      </c>
      <c r="AM92" s="49">
        <v>491</v>
      </c>
      <c r="AN92" s="49">
        <v>397</v>
      </c>
      <c r="AO92" s="49">
        <v>419</v>
      </c>
      <c r="AP92" s="49">
        <v>521</v>
      </c>
      <c r="AQ92" s="49">
        <v>471</v>
      </c>
      <c r="AR92" s="49">
        <v>533</v>
      </c>
      <c r="AS92" s="49">
        <v>544</v>
      </c>
      <c r="AT92" s="49">
        <v>597</v>
      </c>
      <c r="AU92" s="49">
        <v>565</v>
      </c>
      <c r="AV92" s="49">
        <v>643</v>
      </c>
      <c r="AW92" s="49">
        <v>612</v>
      </c>
      <c r="AX92" s="49">
        <v>606</v>
      </c>
      <c r="AY92" s="49">
        <v>580</v>
      </c>
      <c r="AZ92" s="49">
        <v>626</v>
      </c>
      <c r="BA92" s="49">
        <v>586</v>
      </c>
      <c r="BB92" s="49">
        <v>564</v>
      </c>
      <c r="BC92" s="49">
        <v>550</v>
      </c>
      <c r="BD92" s="72"/>
      <c r="BE92" s="50">
        <f t="shared" si="21"/>
        <v>27965</v>
      </c>
      <c r="BF92" s="24"/>
    </row>
    <row r="93" spans="1:92" ht="14.1" customHeight="1" x14ac:dyDescent="0.2">
      <c r="A93" s="93"/>
      <c r="B93" s="48" t="s">
        <v>11</v>
      </c>
      <c r="C93" s="49">
        <v>2</v>
      </c>
      <c r="D93" s="49">
        <v>9</v>
      </c>
      <c r="E93" s="49">
        <v>7</v>
      </c>
      <c r="F93" s="49">
        <v>5</v>
      </c>
      <c r="G93" s="49">
        <v>7</v>
      </c>
      <c r="H93" s="49">
        <v>6</v>
      </c>
      <c r="I93" s="49">
        <v>2</v>
      </c>
      <c r="J93" s="49">
        <v>8</v>
      </c>
      <c r="K93" s="49">
        <v>4</v>
      </c>
      <c r="L93" s="49">
        <v>6</v>
      </c>
      <c r="M93" s="49">
        <v>5</v>
      </c>
      <c r="N93" s="49">
        <v>11</v>
      </c>
      <c r="O93" s="49">
        <v>1</v>
      </c>
      <c r="P93" s="49">
        <v>7</v>
      </c>
      <c r="Q93" s="49">
        <v>9</v>
      </c>
      <c r="R93" s="49">
        <v>5</v>
      </c>
      <c r="S93" s="49">
        <v>3</v>
      </c>
      <c r="T93" s="49">
        <v>6</v>
      </c>
      <c r="U93" s="49">
        <v>1</v>
      </c>
      <c r="V93" s="49">
        <v>4</v>
      </c>
      <c r="W93" s="49">
        <v>4</v>
      </c>
      <c r="X93" s="49">
        <v>0</v>
      </c>
      <c r="Y93" s="49">
        <v>1</v>
      </c>
      <c r="Z93" s="49">
        <v>2</v>
      </c>
      <c r="AA93" s="49">
        <v>2</v>
      </c>
      <c r="AB93" s="49">
        <v>4</v>
      </c>
      <c r="AC93" s="49">
        <v>13</v>
      </c>
      <c r="AD93" s="49">
        <v>7</v>
      </c>
      <c r="AE93" s="49">
        <v>2</v>
      </c>
      <c r="AF93" s="49">
        <v>7</v>
      </c>
      <c r="AG93" s="49">
        <v>4</v>
      </c>
      <c r="AH93" s="49">
        <v>8</v>
      </c>
      <c r="AI93" s="49">
        <v>2</v>
      </c>
      <c r="AJ93" s="49">
        <v>6</v>
      </c>
      <c r="AK93" s="49">
        <v>5</v>
      </c>
      <c r="AL93" s="49">
        <v>8</v>
      </c>
      <c r="AM93" s="49">
        <v>3</v>
      </c>
      <c r="AN93" s="49">
        <v>8</v>
      </c>
      <c r="AO93" s="49">
        <v>6</v>
      </c>
      <c r="AP93" s="49">
        <v>9</v>
      </c>
      <c r="AQ93" s="49">
        <v>5</v>
      </c>
      <c r="AR93" s="49">
        <v>7</v>
      </c>
      <c r="AS93" s="49">
        <v>2</v>
      </c>
      <c r="AT93" s="49">
        <v>1</v>
      </c>
      <c r="AU93" s="49">
        <v>4</v>
      </c>
      <c r="AV93" s="49">
        <v>3</v>
      </c>
      <c r="AW93" s="49">
        <v>3</v>
      </c>
      <c r="AX93" s="49">
        <v>7</v>
      </c>
      <c r="AY93" s="49">
        <v>5</v>
      </c>
      <c r="AZ93" s="49">
        <v>2</v>
      </c>
      <c r="BA93" s="49">
        <v>2</v>
      </c>
      <c r="BB93" s="49">
        <v>5</v>
      </c>
      <c r="BC93" s="49">
        <v>2</v>
      </c>
      <c r="BD93" s="72"/>
      <c r="BE93" s="50">
        <f t="shared" si="21"/>
        <v>257</v>
      </c>
      <c r="BF93" s="24"/>
    </row>
    <row r="94" spans="1:92" ht="14.1" customHeight="1" x14ac:dyDescent="0.2">
      <c r="A94" s="43"/>
      <c r="B94" s="44"/>
      <c r="C94" s="98"/>
      <c r="D94" s="98"/>
      <c r="E94" s="98"/>
      <c r="F94" s="98"/>
      <c r="G94" s="98"/>
      <c r="H94" s="98"/>
      <c r="I94" s="98"/>
      <c r="J94" s="98"/>
      <c r="K94" s="98"/>
      <c r="L94" s="98"/>
      <c r="M94" s="98"/>
      <c r="N94" s="98"/>
      <c r="O94" s="98"/>
      <c r="P94" s="98"/>
      <c r="Q94" s="98"/>
      <c r="R94" s="98"/>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6"/>
      <c r="BE94" s="99"/>
    </row>
    <row r="95" spans="1:92" ht="12" customHeight="1" x14ac:dyDescent="0.2">
      <c r="A95" s="47"/>
      <c r="B95" s="48"/>
      <c r="C95" s="92"/>
      <c r="D95" s="92"/>
      <c r="E95" s="92"/>
      <c r="F95" s="92"/>
      <c r="G95" s="92"/>
      <c r="H95" s="92"/>
      <c r="I95" s="92"/>
      <c r="J95" s="92"/>
      <c r="K95" s="92"/>
      <c r="L95" s="92"/>
      <c r="M95" s="92"/>
      <c r="N95" s="92"/>
      <c r="O95" s="92"/>
      <c r="P95" s="92"/>
      <c r="Q95" s="92"/>
      <c r="R95" s="92"/>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E95" s="50"/>
    </row>
    <row r="96" spans="1:92" ht="12" customHeight="1" x14ac:dyDescent="0.2">
      <c r="A96" s="307" t="s">
        <v>6</v>
      </c>
      <c r="B96" s="307"/>
      <c r="C96" s="53"/>
      <c r="D96" s="53"/>
      <c r="E96" s="53"/>
      <c r="F96" s="54"/>
      <c r="G96" s="53"/>
      <c r="H96" s="53"/>
      <c r="I96" s="55"/>
      <c r="J96" s="53"/>
      <c r="K96" s="53"/>
      <c r="L96" s="53"/>
      <c r="M96" s="53"/>
      <c r="N96" s="53"/>
      <c r="O96" s="9"/>
      <c r="P96" s="9"/>
      <c r="Q96" s="9"/>
      <c r="R96" s="9"/>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row>
    <row r="97" spans="1:55" s="68" customFormat="1" ht="12" customHeight="1" x14ac:dyDescent="0.2">
      <c r="A97" s="308" t="s">
        <v>72</v>
      </c>
      <c r="B97" s="308"/>
      <c r="C97" s="235"/>
      <c r="D97" s="235"/>
      <c r="E97" s="235"/>
      <c r="F97" s="235"/>
      <c r="G97" s="235"/>
      <c r="H97" s="235"/>
      <c r="I97" s="235"/>
      <c r="J97" s="235"/>
      <c r="K97" s="235"/>
      <c r="L97" s="235"/>
      <c r="M97" s="235"/>
      <c r="N97" s="235"/>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c r="AS97" s="66"/>
      <c r="AT97" s="66"/>
      <c r="AU97" s="66"/>
      <c r="AV97" s="66"/>
      <c r="AW97" s="66"/>
      <c r="AX97" s="66"/>
      <c r="AY97" s="66"/>
      <c r="AZ97" s="66"/>
      <c r="BA97" s="66"/>
      <c r="BB97" s="66"/>
      <c r="BC97" s="66"/>
    </row>
    <row r="98" spans="1:55" s="68" customFormat="1" ht="12" customHeight="1" x14ac:dyDescent="0.2">
      <c r="A98" s="300" t="s">
        <v>84</v>
      </c>
      <c r="B98" s="300"/>
      <c r="C98" s="278"/>
      <c r="D98" s="278"/>
      <c r="E98" s="278"/>
      <c r="F98" s="278"/>
      <c r="G98" s="278"/>
      <c r="H98" s="278"/>
      <c r="I98" s="278"/>
      <c r="J98" s="278"/>
      <c r="K98" s="278"/>
      <c r="L98" s="278"/>
      <c r="M98" s="278"/>
      <c r="N98" s="278"/>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row>
    <row r="99" spans="1:55" s="68" customFormat="1" ht="12" customHeight="1" x14ac:dyDescent="0.2">
      <c r="A99" s="300"/>
      <c r="B99" s="300"/>
      <c r="C99" s="278"/>
      <c r="D99" s="278"/>
      <c r="E99" s="278"/>
      <c r="F99" s="278"/>
      <c r="G99" s="278"/>
      <c r="H99" s="278"/>
      <c r="I99" s="278"/>
      <c r="J99" s="278"/>
      <c r="K99" s="278"/>
      <c r="L99" s="278"/>
      <c r="M99" s="278"/>
      <c r="N99" s="278"/>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c r="AO99" s="66"/>
      <c r="AP99" s="66"/>
      <c r="AQ99" s="66"/>
      <c r="AR99" s="66"/>
      <c r="AS99" s="66"/>
      <c r="AT99" s="66"/>
      <c r="AU99" s="66"/>
      <c r="AV99" s="66"/>
      <c r="AW99" s="66"/>
      <c r="AX99" s="66"/>
      <c r="AY99" s="66"/>
      <c r="AZ99" s="66"/>
      <c r="BA99" s="66"/>
      <c r="BB99" s="66"/>
      <c r="BC99" s="66"/>
    </row>
    <row r="100" spans="1:55" s="68" customFormat="1" ht="12" customHeight="1" x14ac:dyDescent="0.2">
      <c r="A100" s="300"/>
      <c r="B100" s="300"/>
      <c r="C100" s="278"/>
      <c r="D100" s="278"/>
      <c r="E100" s="278"/>
      <c r="F100" s="278"/>
      <c r="G100" s="278"/>
      <c r="H100" s="278"/>
      <c r="I100" s="278"/>
      <c r="J100" s="278"/>
      <c r="K100" s="278"/>
      <c r="L100" s="278"/>
      <c r="M100" s="278"/>
      <c r="N100" s="278"/>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c r="AO100" s="66"/>
      <c r="AP100" s="66"/>
      <c r="AQ100" s="66"/>
      <c r="AR100" s="66"/>
      <c r="AS100" s="66"/>
      <c r="AT100" s="66"/>
      <c r="AU100" s="66"/>
      <c r="AV100" s="66"/>
      <c r="AW100" s="66"/>
      <c r="AX100" s="66"/>
      <c r="AY100" s="66"/>
      <c r="AZ100" s="66"/>
      <c r="BA100" s="66"/>
      <c r="BB100" s="66"/>
      <c r="BC100" s="66"/>
    </row>
    <row r="101" spans="1:55" s="68" customFormat="1" ht="12" customHeight="1" x14ac:dyDescent="0.2">
      <c r="A101" s="300"/>
      <c r="B101" s="300"/>
      <c r="C101" s="278"/>
      <c r="D101" s="278"/>
      <c r="E101" s="278"/>
      <c r="F101" s="278"/>
      <c r="G101" s="278"/>
      <c r="H101" s="278"/>
      <c r="I101" s="278"/>
      <c r="J101" s="278"/>
      <c r="K101" s="278"/>
      <c r="L101" s="278"/>
      <c r="M101" s="278"/>
      <c r="N101" s="278"/>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c r="AN101" s="66"/>
      <c r="AO101" s="66"/>
      <c r="AP101" s="66"/>
      <c r="AQ101" s="66"/>
      <c r="AR101" s="66"/>
      <c r="AS101" s="66"/>
      <c r="AT101" s="66"/>
      <c r="AU101" s="66"/>
      <c r="AV101" s="66"/>
      <c r="AW101" s="66"/>
      <c r="AX101" s="66"/>
      <c r="AY101" s="66"/>
      <c r="AZ101" s="66"/>
      <c r="BA101" s="66"/>
      <c r="BB101" s="66"/>
      <c r="BC101" s="66"/>
    </row>
    <row r="102" spans="1:55" s="68" customFormat="1" ht="12" customHeight="1" x14ac:dyDescent="0.2">
      <c r="A102" s="300"/>
      <c r="B102" s="300"/>
      <c r="C102" s="228"/>
      <c r="D102" s="228"/>
      <c r="E102" s="228"/>
      <c r="F102" s="228"/>
      <c r="G102" s="228"/>
      <c r="H102" s="228"/>
      <c r="I102" s="228"/>
      <c r="J102" s="228"/>
      <c r="K102" s="228"/>
      <c r="L102" s="228"/>
      <c r="M102" s="228"/>
      <c r="N102" s="228"/>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c r="AO102" s="66"/>
      <c r="AP102" s="66"/>
      <c r="AQ102" s="66"/>
      <c r="AR102" s="66"/>
      <c r="AS102" s="66"/>
      <c r="AT102" s="66"/>
      <c r="AU102" s="66"/>
      <c r="AV102" s="66"/>
      <c r="AW102" s="66"/>
      <c r="AX102" s="66"/>
      <c r="AY102" s="66"/>
      <c r="AZ102" s="66"/>
      <c r="BA102" s="66"/>
      <c r="BB102" s="66"/>
      <c r="BC102" s="66"/>
    </row>
    <row r="103" spans="1:55" s="68" customFormat="1" ht="12" customHeight="1" x14ac:dyDescent="0.2">
      <c r="A103" s="299" t="s">
        <v>85</v>
      </c>
      <c r="B103" s="299"/>
      <c r="C103" s="274"/>
      <c r="D103" s="274"/>
      <c r="E103" s="274"/>
      <c r="F103" s="274"/>
      <c r="G103" s="274"/>
      <c r="H103" s="274"/>
      <c r="I103" s="274"/>
      <c r="J103" s="274"/>
      <c r="K103" s="274"/>
      <c r="L103" s="274"/>
      <c r="M103" s="274"/>
      <c r="N103" s="274"/>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row>
    <row r="104" spans="1:55" s="68" customFormat="1" ht="12" customHeight="1" x14ac:dyDescent="0.2">
      <c r="A104" s="299"/>
      <c r="B104" s="299"/>
      <c r="C104" s="274"/>
      <c r="D104" s="274"/>
      <c r="E104" s="274"/>
      <c r="F104" s="274"/>
      <c r="G104" s="274"/>
      <c r="H104" s="274"/>
      <c r="I104" s="274"/>
      <c r="J104" s="274"/>
      <c r="K104" s="274"/>
      <c r="L104" s="274"/>
      <c r="M104" s="274"/>
      <c r="N104" s="274"/>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c r="AN104" s="66"/>
      <c r="AO104" s="66"/>
      <c r="AP104" s="66"/>
      <c r="AQ104" s="66"/>
      <c r="AR104" s="66"/>
      <c r="AS104" s="66"/>
      <c r="AT104" s="66"/>
      <c r="AU104" s="66"/>
      <c r="AV104" s="66"/>
      <c r="AW104" s="66"/>
      <c r="AX104" s="66"/>
      <c r="AY104" s="66"/>
      <c r="AZ104" s="66"/>
      <c r="BA104" s="66"/>
      <c r="BB104" s="66"/>
      <c r="BC104" s="66"/>
    </row>
    <row r="105" spans="1:55" s="68" customFormat="1" ht="12" customHeight="1" x14ac:dyDescent="0.2">
      <c r="A105" s="299"/>
      <c r="B105" s="299"/>
      <c r="C105" s="274"/>
      <c r="D105" s="274"/>
      <c r="E105" s="274"/>
      <c r="F105" s="274"/>
      <c r="G105" s="274"/>
      <c r="H105" s="274"/>
      <c r="I105" s="274"/>
      <c r="J105" s="274"/>
      <c r="K105" s="274"/>
      <c r="L105" s="274"/>
      <c r="M105" s="274"/>
      <c r="N105" s="274"/>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c r="AX105" s="66"/>
      <c r="AY105" s="66"/>
      <c r="AZ105" s="66"/>
      <c r="BA105" s="66"/>
      <c r="BB105" s="66"/>
      <c r="BC105" s="66"/>
    </row>
    <row r="106" spans="1:55" s="68" customFormat="1" ht="12" customHeight="1" x14ac:dyDescent="0.2">
      <c r="A106" s="299"/>
      <c r="B106" s="299"/>
      <c r="C106" s="274"/>
      <c r="D106" s="274"/>
      <c r="E106" s="274"/>
      <c r="F106" s="274"/>
      <c r="G106" s="274"/>
      <c r="H106" s="274"/>
      <c r="I106" s="274"/>
      <c r="J106" s="274"/>
      <c r="K106" s="274"/>
      <c r="L106" s="274"/>
      <c r="M106" s="274"/>
      <c r="N106" s="274"/>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c r="AX106" s="66"/>
      <c r="AY106" s="66"/>
      <c r="AZ106" s="66"/>
      <c r="BA106" s="66"/>
      <c r="BB106" s="66"/>
      <c r="BC106" s="66"/>
    </row>
    <row r="107" spans="1:55" s="68" customFormat="1" ht="12" customHeight="1" x14ac:dyDescent="0.2">
      <c r="A107" s="299"/>
      <c r="B107" s="299"/>
      <c r="C107" s="227"/>
      <c r="D107" s="227"/>
      <c r="E107" s="227"/>
      <c r="F107" s="227"/>
      <c r="G107" s="227"/>
      <c r="H107" s="227"/>
      <c r="I107" s="227"/>
      <c r="J107" s="227"/>
      <c r="K107" s="227"/>
      <c r="L107" s="227"/>
      <c r="M107" s="227"/>
      <c r="N107" s="227"/>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c r="AX107" s="66"/>
      <c r="AY107" s="66"/>
      <c r="AZ107" s="66"/>
      <c r="BA107" s="66"/>
      <c r="BB107" s="66"/>
      <c r="BC107" s="66"/>
    </row>
    <row r="108" spans="1:55" s="68" customFormat="1" ht="12" customHeight="1" x14ac:dyDescent="0.2">
      <c r="A108" s="299" t="s">
        <v>86</v>
      </c>
      <c r="B108" s="299"/>
      <c r="C108" s="273"/>
      <c r="D108" s="273"/>
      <c r="E108" s="273"/>
      <c r="F108" s="273"/>
      <c r="G108" s="273"/>
      <c r="H108" s="273"/>
      <c r="I108" s="273"/>
      <c r="J108" s="273"/>
      <c r="K108" s="273"/>
      <c r="L108" s="273"/>
      <c r="M108" s="273"/>
      <c r="N108" s="273"/>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c r="AX108" s="66"/>
      <c r="AY108" s="66"/>
      <c r="AZ108" s="66"/>
      <c r="BA108" s="66"/>
      <c r="BB108" s="66"/>
      <c r="BC108" s="66"/>
    </row>
    <row r="109" spans="1:55" s="68" customFormat="1" ht="12" customHeight="1" x14ac:dyDescent="0.2">
      <c r="A109" s="299"/>
      <c r="B109" s="299"/>
      <c r="C109" s="273"/>
      <c r="D109" s="273"/>
      <c r="E109" s="273"/>
      <c r="F109" s="273"/>
      <c r="G109" s="273"/>
      <c r="H109" s="273"/>
      <c r="I109" s="273"/>
      <c r="J109" s="273"/>
      <c r="K109" s="273"/>
      <c r="L109" s="273"/>
      <c r="M109" s="273"/>
      <c r="N109" s="273"/>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c r="AX109" s="66"/>
      <c r="AY109" s="66"/>
      <c r="AZ109" s="66"/>
      <c r="BA109" s="66"/>
      <c r="BB109" s="66"/>
      <c r="BC109" s="66"/>
    </row>
    <row r="110" spans="1:55" s="68" customFormat="1" ht="12" customHeight="1" x14ac:dyDescent="0.2">
      <c r="A110" s="299"/>
      <c r="B110" s="299"/>
      <c r="C110" s="273"/>
      <c r="D110" s="273"/>
      <c r="E110" s="273"/>
      <c r="F110" s="273"/>
      <c r="G110" s="273"/>
      <c r="H110" s="273"/>
      <c r="I110" s="273"/>
      <c r="J110" s="273"/>
      <c r="K110" s="273"/>
      <c r="L110" s="273"/>
      <c r="M110" s="273"/>
      <c r="N110" s="273"/>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c r="AX110" s="66"/>
      <c r="AY110" s="66"/>
      <c r="AZ110" s="66"/>
      <c r="BA110" s="66"/>
      <c r="BB110" s="66"/>
      <c r="BC110" s="66"/>
    </row>
    <row r="111" spans="1:55" s="68" customFormat="1" ht="12" customHeight="1" x14ac:dyDescent="0.2">
      <c r="A111" s="299"/>
      <c r="B111" s="299"/>
      <c r="C111" s="273"/>
      <c r="D111" s="273"/>
      <c r="E111" s="273"/>
      <c r="F111" s="273"/>
      <c r="G111" s="273"/>
      <c r="H111" s="273"/>
      <c r="I111" s="273"/>
      <c r="J111" s="273"/>
      <c r="K111" s="273"/>
      <c r="L111" s="273"/>
      <c r="M111" s="273"/>
      <c r="N111" s="273"/>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c r="AX111" s="66"/>
      <c r="AY111" s="66"/>
      <c r="AZ111" s="66"/>
      <c r="BA111" s="66"/>
      <c r="BB111" s="66"/>
      <c r="BC111" s="66"/>
    </row>
    <row r="112" spans="1:55" s="68" customFormat="1" ht="12" customHeight="1" x14ac:dyDescent="0.2">
      <c r="A112" s="299"/>
      <c r="B112" s="299"/>
      <c r="C112" s="227"/>
      <c r="D112" s="227"/>
      <c r="E112" s="227"/>
      <c r="F112" s="227"/>
      <c r="G112" s="227"/>
      <c r="H112" s="227"/>
      <c r="I112" s="227"/>
      <c r="J112" s="227"/>
      <c r="K112" s="227"/>
      <c r="L112" s="227"/>
      <c r="M112" s="227"/>
      <c r="N112" s="227"/>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c r="AX112" s="66"/>
      <c r="AY112" s="66"/>
      <c r="AZ112" s="66"/>
      <c r="BA112" s="66"/>
      <c r="BB112" s="66"/>
      <c r="BC112" s="66"/>
    </row>
    <row r="113" spans="1:55" s="68" customFormat="1" ht="12" customHeight="1" x14ac:dyDescent="0.2">
      <c r="A113" s="299" t="s">
        <v>76</v>
      </c>
      <c r="B113" s="299"/>
      <c r="C113" s="273"/>
      <c r="D113" s="273"/>
      <c r="E113" s="273"/>
      <c r="F113" s="273"/>
      <c r="G113" s="273"/>
      <c r="H113" s="273"/>
      <c r="I113" s="273"/>
      <c r="J113" s="273"/>
      <c r="K113" s="273"/>
      <c r="L113" s="273"/>
      <c r="M113" s="273"/>
      <c r="N113" s="273"/>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c r="AX113" s="66"/>
      <c r="AY113" s="66"/>
      <c r="AZ113" s="66"/>
      <c r="BA113" s="66"/>
      <c r="BB113" s="66"/>
      <c r="BC113" s="66"/>
    </row>
    <row r="114" spans="1:55" s="68" customFormat="1" ht="12" customHeight="1" x14ac:dyDescent="0.2">
      <c r="A114" s="299"/>
      <c r="B114" s="299"/>
      <c r="C114" s="273"/>
      <c r="D114" s="273"/>
      <c r="E114" s="273"/>
      <c r="F114" s="273"/>
      <c r="G114" s="273"/>
      <c r="H114" s="273"/>
      <c r="I114" s="273"/>
      <c r="J114" s="273"/>
      <c r="K114" s="273"/>
      <c r="L114" s="273"/>
      <c r="M114" s="273"/>
      <c r="N114" s="273"/>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c r="AX114" s="66"/>
      <c r="AY114" s="66"/>
      <c r="AZ114" s="66"/>
      <c r="BA114" s="66"/>
      <c r="BB114" s="66"/>
      <c r="BC114" s="66"/>
    </row>
    <row r="115" spans="1:55" s="68" customFormat="1" ht="12" customHeight="1" x14ac:dyDescent="0.2">
      <c r="A115" s="299"/>
      <c r="B115" s="299"/>
      <c r="C115" s="273"/>
      <c r="D115" s="273"/>
      <c r="E115" s="273"/>
      <c r="F115" s="273"/>
      <c r="G115" s="273"/>
      <c r="H115" s="273"/>
      <c r="I115" s="273"/>
      <c r="J115" s="273"/>
      <c r="K115" s="273"/>
      <c r="L115" s="273"/>
      <c r="M115" s="273"/>
      <c r="N115" s="273"/>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c r="AX115" s="66"/>
      <c r="AY115" s="66"/>
      <c r="AZ115" s="66"/>
      <c r="BA115" s="66"/>
      <c r="BB115" s="66"/>
      <c r="BC115" s="66"/>
    </row>
    <row r="116" spans="1:55" s="68" customFormat="1" ht="12" customHeight="1" x14ac:dyDescent="0.2">
      <c r="A116" s="299"/>
      <c r="B116" s="299"/>
      <c r="C116" s="235"/>
      <c r="D116" s="235"/>
      <c r="E116" s="235"/>
      <c r="F116" s="235"/>
      <c r="G116" s="235"/>
      <c r="H116" s="235"/>
      <c r="I116" s="235"/>
      <c r="J116" s="235"/>
      <c r="K116" s="235"/>
      <c r="L116" s="235"/>
      <c r="M116" s="235"/>
      <c r="N116" s="235"/>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c r="AX116" s="66"/>
      <c r="AY116" s="66"/>
      <c r="AZ116" s="66"/>
      <c r="BA116" s="66"/>
      <c r="BB116" s="66"/>
      <c r="BC116" s="66"/>
    </row>
    <row r="117" spans="1:55" s="68" customFormat="1" ht="12" customHeight="1" x14ac:dyDescent="0.2">
      <c r="A117" s="299" t="s">
        <v>77</v>
      </c>
      <c r="B117" s="299"/>
      <c r="C117" s="235"/>
      <c r="D117" s="235"/>
      <c r="E117" s="235"/>
      <c r="F117" s="235"/>
      <c r="G117" s="235"/>
      <c r="H117" s="235"/>
      <c r="I117" s="235"/>
      <c r="J117" s="235"/>
      <c r="K117" s="235"/>
      <c r="L117" s="235"/>
      <c r="M117" s="235"/>
      <c r="N117" s="235"/>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c r="AX117" s="66"/>
      <c r="AY117" s="66"/>
      <c r="AZ117" s="66"/>
      <c r="BA117" s="66"/>
      <c r="BB117" s="66"/>
      <c r="BC117" s="66"/>
    </row>
    <row r="118" spans="1:55" ht="12" customHeight="1" x14ac:dyDescent="0.2">
      <c r="A118" s="299"/>
      <c r="B118" s="299"/>
      <c r="C118" s="52"/>
      <c r="D118" s="52"/>
      <c r="E118" s="224"/>
      <c r="F118" s="224"/>
      <c r="G118" s="230"/>
      <c r="H118" s="230"/>
      <c r="I118" s="230"/>
      <c r="J118" s="52"/>
      <c r="K118" s="230"/>
      <c r="L118" s="230"/>
      <c r="M118" s="230"/>
      <c r="N118" s="230"/>
      <c r="O118" s="147"/>
      <c r="P118" s="147"/>
      <c r="Q118" s="147"/>
      <c r="R118" s="14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c r="AV118" s="67"/>
      <c r="AW118" s="67"/>
      <c r="AX118" s="67"/>
      <c r="AY118" s="67"/>
      <c r="AZ118" s="67"/>
      <c r="BA118" s="67"/>
      <c r="BB118" s="67"/>
      <c r="BC118" s="67"/>
    </row>
    <row r="119" spans="1:55" s="277" customFormat="1" ht="12" customHeight="1" x14ac:dyDescent="0.2">
      <c r="A119" s="273"/>
      <c r="B119" s="273"/>
      <c r="C119" s="52"/>
      <c r="D119" s="52"/>
      <c r="E119" s="224"/>
      <c r="F119" s="224"/>
      <c r="G119" s="275"/>
      <c r="H119" s="275"/>
      <c r="I119" s="275"/>
      <c r="J119" s="52"/>
      <c r="K119" s="275"/>
      <c r="L119" s="275"/>
      <c r="M119" s="275"/>
      <c r="N119" s="275"/>
      <c r="O119" s="147"/>
      <c r="P119" s="147"/>
      <c r="Q119" s="147"/>
      <c r="R119" s="147"/>
      <c r="S119" s="67"/>
      <c r="T119" s="67"/>
      <c r="U119" s="67"/>
      <c r="V119" s="67"/>
      <c r="W119" s="67"/>
      <c r="X119" s="67"/>
      <c r="Y119" s="67"/>
      <c r="Z119" s="67"/>
      <c r="AA119" s="67"/>
      <c r="AB119" s="67"/>
      <c r="AC119" s="67"/>
      <c r="AD119" s="67"/>
      <c r="AE119" s="67"/>
      <c r="AF119" s="67"/>
      <c r="AG119" s="67"/>
      <c r="AH119" s="67"/>
      <c r="AI119" s="67"/>
      <c r="AJ119" s="67"/>
      <c r="AK119" s="67"/>
      <c r="AL119" s="67"/>
      <c r="AM119" s="67"/>
      <c r="AN119" s="67"/>
      <c r="AO119" s="67"/>
      <c r="AP119" s="67"/>
      <c r="AQ119" s="67"/>
      <c r="AR119" s="67"/>
      <c r="AS119" s="67"/>
      <c r="AT119" s="67"/>
      <c r="AU119" s="67"/>
      <c r="AV119" s="67"/>
      <c r="AW119" s="67"/>
      <c r="AX119" s="67"/>
      <c r="AY119" s="67"/>
      <c r="AZ119" s="67"/>
      <c r="BA119" s="67"/>
      <c r="BB119" s="67"/>
      <c r="BC119" s="67"/>
    </row>
    <row r="120" spans="1:55" ht="12" customHeight="1" x14ac:dyDescent="0.2">
      <c r="A120" s="302" t="s">
        <v>78</v>
      </c>
      <c r="B120" s="302"/>
      <c r="C120" s="100"/>
      <c r="D120" s="100"/>
      <c r="E120" s="100"/>
      <c r="F120" s="100"/>
      <c r="G120" s="100"/>
      <c r="H120" s="100"/>
      <c r="I120" s="100"/>
      <c r="J120" s="100"/>
      <c r="K120" s="100"/>
      <c r="L120" s="100"/>
      <c r="M120" s="100"/>
      <c r="N120" s="100"/>
    </row>
    <row r="121" spans="1:55" ht="12" customHeight="1" x14ac:dyDescent="0.2">
      <c r="A121" s="315"/>
      <c r="B121" s="315"/>
    </row>
    <row r="122" spans="1:55" ht="12" customHeight="1" x14ac:dyDescent="0.2">
      <c r="A122" s="302" t="s">
        <v>237</v>
      </c>
      <c r="B122" s="302"/>
    </row>
    <row r="123" spans="1:55" ht="12" customHeight="1" x14ac:dyDescent="0.2"/>
  </sheetData>
  <mergeCells count="60">
    <mergeCell ref="A98:B102"/>
    <mergeCell ref="A103:B107"/>
    <mergeCell ref="A108:B112"/>
    <mergeCell ref="A113:B116"/>
    <mergeCell ref="A117:B118"/>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A97:B97"/>
    <mergeCell ref="BO55:BO56"/>
    <mergeCell ref="BP55:BP56"/>
    <mergeCell ref="BQ55:BQ56"/>
    <mergeCell ref="BR55:BR56"/>
    <mergeCell ref="BU55:BU56"/>
    <mergeCell ref="BV55:BV56"/>
    <mergeCell ref="BW55:BW56"/>
    <mergeCell ref="A89:B89"/>
    <mergeCell ref="A96:B96"/>
    <mergeCell ref="BS55:BS56"/>
    <mergeCell ref="BT55:BT56"/>
    <mergeCell ref="A120:B120"/>
    <mergeCell ref="A121:B121"/>
    <mergeCell ref="A122:B122"/>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J159"/>
  <sheetViews>
    <sheetView zoomScaleNormal="100" workbookViewId="0">
      <selection sqref="A1:D1"/>
    </sheetView>
  </sheetViews>
  <sheetFormatPr defaultColWidth="9.140625" defaultRowHeight="12.75" x14ac:dyDescent="0.2"/>
  <cols>
    <col min="1" max="1" width="26.85546875" style="239" customWidth="1"/>
    <col min="2" max="2" width="47.7109375" style="109" customWidth="1"/>
    <col min="3" max="3" width="11.28515625" style="109" customWidth="1"/>
    <col min="4" max="6" width="11.28515625" style="101" customWidth="1"/>
    <col min="7" max="16384" width="9.140625" style="101"/>
  </cols>
  <sheetData>
    <row r="1" spans="1:9" ht="18" customHeight="1" x14ac:dyDescent="0.25">
      <c r="A1" s="317" t="s">
        <v>253</v>
      </c>
      <c r="B1" s="317"/>
      <c r="C1" s="317"/>
      <c r="D1" s="317"/>
      <c r="E1" s="280"/>
      <c r="G1" s="343" t="s">
        <v>8</v>
      </c>
      <c r="H1" s="343"/>
    </row>
    <row r="2" spans="1:9" ht="15" customHeight="1" x14ac:dyDescent="0.2">
      <c r="A2" s="101"/>
      <c r="B2" s="101"/>
      <c r="C2" s="101"/>
    </row>
    <row r="3" spans="1:9" ht="15" customHeight="1" x14ac:dyDescent="0.2">
      <c r="A3" s="101"/>
      <c r="B3" s="1" t="s">
        <v>228</v>
      </c>
      <c r="C3" s="115"/>
      <c r="D3" s="115"/>
      <c r="E3" s="115"/>
      <c r="F3" s="115"/>
      <c r="G3" s="115"/>
    </row>
    <row r="4" spans="1:9" x14ac:dyDescent="0.2">
      <c r="A4" s="344" t="s">
        <v>54</v>
      </c>
      <c r="B4" s="344"/>
      <c r="C4" s="345">
        <v>1</v>
      </c>
      <c r="D4" s="345">
        <v>2</v>
      </c>
      <c r="E4" s="345">
        <v>3</v>
      </c>
      <c r="F4" s="345">
        <v>4</v>
      </c>
      <c r="G4" s="115"/>
      <c r="H4" s="326" t="s">
        <v>259</v>
      </c>
    </row>
    <row r="5" spans="1:9" x14ac:dyDescent="0.2">
      <c r="A5" s="346"/>
      <c r="B5" s="346"/>
      <c r="C5" s="347"/>
      <c r="D5" s="347"/>
      <c r="E5" s="347"/>
      <c r="F5" s="347"/>
      <c r="G5" s="115"/>
      <c r="H5" s="326"/>
    </row>
    <row r="6" spans="1:9" x14ac:dyDescent="0.2">
      <c r="A6" s="225" t="s">
        <v>55</v>
      </c>
      <c r="B6" s="225"/>
      <c r="C6" s="226">
        <v>44200</v>
      </c>
      <c r="D6" s="226">
        <v>44207</v>
      </c>
      <c r="E6" s="226">
        <v>44214</v>
      </c>
      <c r="F6" s="226">
        <v>44221</v>
      </c>
      <c r="G6" s="104"/>
      <c r="H6" s="327"/>
    </row>
    <row r="7" spans="1:9" ht="14.25" customHeight="1" x14ac:dyDescent="0.2">
      <c r="A7" s="322" t="s">
        <v>87</v>
      </c>
      <c r="B7" s="141" t="s">
        <v>256</v>
      </c>
      <c r="C7" s="102"/>
      <c r="D7" s="103"/>
      <c r="E7" s="103"/>
      <c r="F7" s="103"/>
    </row>
    <row r="8" spans="1:9" x14ac:dyDescent="0.2">
      <c r="A8" s="320"/>
      <c r="B8" s="107" t="s">
        <v>89</v>
      </c>
      <c r="C8" s="102">
        <v>328</v>
      </c>
      <c r="D8" s="103">
        <v>359</v>
      </c>
      <c r="E8" s="103">
        <v>321</v>
      </c>
      <c r="F8" s="103">
        <v>326</v>
      </c>
      <c r="G8" s="150"/>
      <c r="H8" s="204">
        <f t="shared" ref="H8:H14" si="0">SUM(C8:F8)</f>
        <v>1334</v>
      </c>
      <c r="I8" s="150"/>
    </row>
    <row r="9" spans="1:9" x14ac:dyDescent="0.2">
      <c r="A9" s="320"/>
      <c r="B9" s="107" t="s">
        <v>90</v>
      </c>
      <c r="C9" s="102">
        <v>148</v>
      </c>
      <c r="D9" s="103">
        <v>173</v>
      </c>
      <c r="E9" s="103">
        <v>161</v>
      </c>
      <c r="F9" s="103">
        <v>152</v>
      </c>
      <c r="G9" s="150"/>
      <c r="H9" s="204">
        <f t="shared" si="0"/>
        <v>634</v>
      </c>
      <c r="I9" s="150"/>
    </row>
    <row r="10" spans="1:9" x14ac:dyDescent="0.2">
      <c r="A10" s="320"/>
      <c r="B10" s="107" t="s">
        <v>91</v>
      </c>
      <c r="C10" s="102">
        <v>324</v>
      </c>
      <c r="D10" s="103">
        <v>418</v>
      </c>
      <c r="E10" s="103">
        <v>369</v>
      </c>
      <c r="F10" s="103">
        <v>345</v>
      </c>
      <c r="G10" s="150"/>
      <c r="H10" s="204">
        <f t="shared" si="0"/>
        <v>1456</v>
      </c>
      <c r="I10" s="150"/>
    </row>
    <row r="11" spans="1:9" x14ac:dyDescent="0.2">
      <c r="A11" s="320"/>
      <c r="B11" s="107" t="s">
        <v>92</v>
      </c>
      <c r="C11" s="102">
        <v>205</v>
      </c>
      <c r="D11" s="103">
        <v>268</v>
      </c>
      <c r="E11" s="103">
        <v>228</v>
      </c>
      <c r="F11" s="103">
        <v>203</v>
      </c>
      <c r="G11" s="150"/>
      <c r="H11" s="204">
        <f t="shared" si="0"/>
        <v>904</v>
      </c>
      <c r="I11" s="150"/>
    </row>
    <row r="12" spans="1:9" x14ac:dyDescent="0.2">
      <c r="A12" s="320"/>
      <c r="B12" s="157" t="s">
        <v>5</v>
      </c>
      <c r="C12" s="103">
        <v>0</v>
      </c>
      <c r="D12" s="103">
        <v>0</v>
      </c>
      <c r="E12" s="103">
        <v>0</v>
      </c>
      <c r="F12" s="103">
        <v>0</v>
      </c>
      <c r="G12" s="150"/>
      <c r="H12" s="204">
        <f t="shared" si="0"/>
        <v>0</v>
      </c>
      <c r="I12" s="150"/>
    </row>
    <row r="13" spans="1:9" x14ac:dyDescent="0.2">
      <c r="A13" s="320"/>
      <c r="B13" s="107" t="s">
        <v>93</v>
      </c>
      <c r="C13" s="102">
        <v>271</v>
      </c>
      <c r="D13" s="103">
        <v>341</v>
      </c>
      <c r="E13" s="103">
        <v>303</v>
      </c>
      <c r="F13" s="103">
        <v>291</v>
      </c>
      <c r="G13" s="150"/>
      <c r="H13" s="204">
        <f t="shared" si="0"/>
        <v>1206</v>
      </c>
      <c r="I13" s="150"/>
    </row>
    <row r="14" spans="1:9" x14ac:dyDescent="0.2">
      <c r="A14" s="320"/>
      <c r="B14" s="107" t="s">
        <v>94</v>
      </c>
      <c r="C14" s="102">
        <v>1276</v>
      </c>
      <c r="D14" s="103">
        <v>1560</v>
      </c>
      <c r="E14" s="103">
        <v>1382</v>
      </c>
      <c r="F14" s="103">
        <v>1317</v>
      </c>
      <c r="G14" s="150"/>
      <c r="H14" s="204">
        <f t="shared" si="0"/>
        <v>5535</v>
      </c>
      <c r="I14" s="150"/>
    </row>
    <row r="15" spans="1:9" x14ac:dyDescent="0.2">
      <c r="A15" s="320"/>
      <c r="B15" s="142" t="s">
        <v>234</v>
      </c>
      <c r="C15" s="209" t="s">
        <v>175</v>
      </c>
      <c r="D15" s="210" t="s">
        <v>176</v>
      </c>
      <c r="E15" s="210" t="s">
        <v>177</v>
      </c>
      <c r="F15" s="210" t="s">
        <v>178</v>
      </c>
      <c r="G15" s="203"/>
      <c r="H15" s="204"/>
      <c r="I15" s="150"/>
    </row>
    <row r="16" spans="1:9" x14ac:dyDescent="0.2">
      <c r="A16" s="320"/>
      <c r="B16" s="107" t="s">
        <v>89</v>
      </c>
      <c r="C16" s="102">
        <v>391</v>
      </c>
      <c r="D16" s="103">
        <v>302</v>
      </c>
      <c r="E16" s="103">
        <v>315</v>
      </c>
      <c r="F16" s="103">
        <v>322</v>
      </c>
      <c r="G16" s="203"/>
      <c r="H16" s="204">
        <f t="shared" ref="H16:H22" si="1">SUM(C16:F16)</f>
        <v>1330</v>
      </c>
      <c r="I16" s="150"/>
    </row>
    <row r="17" spans="1:11" x14ac:dyDescent="0.2">
      <c r="A17" s="320"/>
      <c r="B17" s="107" t="s">
        <v>90</v>
      </c>
      <c r="C17" s="102">
        <v>135</v>
      </c>
      <c r="D17" s="103">
        <v>119</v>
      </c>
      <c r="E17" s="103">
        <v>113</v>
      </c>
      <c r="F17" s="103">
        <v>118</v>
      </c>
      <c r="G17" s="203"/>
      <c r="H17" s="204">
        <f t="shared" si="1"/>
        <v>485</v>
      </c>
      <c r="I17" s="150"/>
    </row>
    <row r="18" spans="1:11" x14ac:dyDescent="0.2">
      <c r="A18" s="320"/>
      <c r="B18" s="107" t="s">
        <v>91</v>
      </c>
      <c r="C18" s="102">
        <v>377</v>
      </c>
      <c r="D18" s="103">
        <v>341</v>
      </c>
      <c r="E18" s="103">
        <v>340</v>
      </c>
      <c r="F18" s="103">
        <v>318</v>
      </c>
      <c r="G18" s="203"/>
      <c r="H18" s="204">
        <f t="shared" si="1"/>
        <v>1376</v>
      </c>
      <c r="I18" s="150"/>
    </row>
    <row r="19" spans="1:11" x14ac:dyDescent="0.2">
      <c r="A19" s="320"/>
      <c r="B19" s="107" t="s">
        <v>92</v>
      </c>
      <c r="C19" s="102">
        <v>128</v>
      </c>
      <c r="D19" s="103">
        <v>124</v>
      </c>
      <c r="E19" s="103">
        <v>94</v>
      </c>
      <c r="F19" s="103">
        <v>103</v>
      </c>
      <c r="G19" s="203"/>
      <c r="H19" s="204">
        <f t="shared" si="1"/>
        <v>449</v>
      </c>
      <c r="I19" s="150"/>
    </row>
    <row r="20" spans="1:11" x14ac:dyDescent="0.2">
      <c r="A20" s="320"/>
      <c r="B20" s="157" t="s">
        <v>5</v>
      </c>
      <c r="C20" s="103">
        <v>332</v>
      </c>
      <c r="D20" s="103">
        <v>332</v>
      </c>
      <c r="E20" s="103">
        <v>395</v>
      </c>
      <c r="F20" s="103">
        <v>385</v>
      </c>
      <c r="G20" s="204"/>
      <c r="H20" s="204">
        <f t="shared" si="1"/>
        <v>1444</v>
      </c>
      <c r="I20" s="205"/>
      <c r="J20" s="110"/>
    </row>
    <row r="21" spans="1:11" x14ac:dyDescent="0.2">
      <c r="A21" s="320"/>
      <c r="B21" s="107" t="s">
        <v>93</v>
      </c>
      <c r="C21" s="102">
        <v>357</v>
      </c>
      <c r="D21" s="103">
        <v>332</v>
      </c>
      <c r="E21" s="103">
        <v>302</v>
      </c>
      <c r="F21" s="103">
        <v>347</v>
      </c>
      <c r="G21" s="203"/>
      <c r="H21" s="204">
        <f t="shared" si="1"/>
        <v>1338</v>
      </c>
      <c r="I21" s="150"/>
    </row>
    <row r="22" spans="1:11" x14ac:dyDescent="0.2">
      <c r="A22" s="320"/>
      <c r="B22" s="107" t="s">
        <v>94</v>
      </c>
      <c r="C22" s="102">
        <v>1720</v>
      </c>
      <c r="D22" s="103">
        <v>1550</v>
      </c>
      <c r="E22" s="103">
        <v>1559</v>
      </c>
      <c r="F22" s="103">
        <v>1593</v>
      </c>
      <c r="G22" s="203"/>
      <c r="H22" s="204">
        <f t="shared" si="1"/>
        <v>6422</v>
      </c>
      <c r="I22" s="206"/>
    </row>
    <row r="23" spans="1:11" x14ac:dyDescent="0.2">
      <c r="A23" s="320"/>
      <c r="B23" s="201" t="s">
        <v>96</v>
      </c>
      <c r="C23" s="102"/>
      <c r="D23" s="103"/>
      <c r="E23" s="103"/>
      <c r="F23" s="103"/>
      <c r="G23" s="150"/>
      <c r="H23" s="204"/>
      <c r="I23" s="150"/>
    </row>
    <row r="24" spans="1:11" x14ac:dyDescent="0.2">
      <c r="A24" s="320"/>
      <c r="B24" s="107" t="s">
        <v>89</v>
      </c>
      <c r="C24" s="102">
        <f>C16-C8</f>
        <v>63</v>
      </c>
      <c r="D24" s="103">
        <f t="shared" ref="D24:F24" si="2">D16-D8</f>
        <v>-57</v>
      </c>
      <c r="E24" s="103">
        <f t="shared" si="2"/>
        <v>-6</v>
      </c>
      <c r="F24" s="103">
        <f t="shared" si="2"/>
        <v>-4</v>
      </c>
      <c r="G24" s="103"/>
      <c r="H24" s="204">
        <f t="shared" ref="H24:H30" si="3">SUM(C24:F24)</f>
        <v>-4</v>
      </c>
      <c r="I24" s="150"/>
      <c r="J24" s="110"/>
    </row>
    <row r="25" spans="1:11" x14ac:dyDescent="0.2">
      <c r="A25" s="320"/>
      <c r="B25" s="107" t="s">
        <v>90</v>
      </c>
      <c r="C25" s="102">
        <f t="shared" ref="C25:F29" si="4">C17-C9</f>
        <v>-13</v>
      </c>
      <c r="D25" s="103">
        <f t="shared" si="4"/>
        <v>-54</v>
      </c>
      <c r="E25" s="103">
        <f t="shared" si="4"/>
        <v>-48</v>
      </c>
      <c r="F25" s="103">
        <f t="shared" si="4"/>
        <v>-34</v>
      </c>
      <c r="G25" s="103"/>
      <c r="H25" s="204">
        <f t="shared" si="3"/>
        <v>-149</v>
      </c>
      <c r="I25" s="150"/>
      <c r="J25" s="110"/>
    </row>
    <row r="26" spans="1:11" x14ac:dyDescent="0.2">
      <c r="A26" s="320"/>
      <c r="B26" s="107" t="s">
        <v>91</v>
      </c>
      <c r="C26" s="102">
        <f t="shared" si="4"/>
        <v>53</v>
      </c>
      <c r="D26" s="103">
        <f t="shared" si="4"/>
        <v>-77</v>
      </c>
      <c r="E26" s="103">
        <f t="shared" si="4"/>
        <v>-29</v>
      </c>
      <c r="F26" s="103">
        <f t="shared" si="4"/>
        <v>-27</v>
      </c>
      <c r="G26" s="103"/>
      <c r="H26" s="204">
        <f t="shared" si="3"/>
        <v>-80</v>
      </c>
      <c r="I26" s="150"/>
      <c r="J26" s="110"/>
    </row>
    <row r="27" spans="1:11" x14ac:dyDescent="0.2">
      <c r="A27" s="320"/>
      <c r="B27" s="107" t="s">
        <v>92</v>
      </c>
      <c r="C27" s="102">
        <f t="shared" si="4"/>
        <v>-77</v>
      </c>
      <c r="D27" s="103">
        <f t="shared" si="4"/>
        <v>-144</v>
      </c>
      <c r="E27" s="103">
        <f t="shared" si="4"/>
        <v>-134</v>
      </c>
      <c r="F27" s="103">
        <f t="shared" si="4"/>
        <v>-100</v>
      </c>
      <c r="G27" s="103"/>
      <c r="H27" s="204">
        <f t="shared" si="3"/>
        <v>-455</v>
      </c>
      <c r="I27" s="150"/>
      <c r="J27" s="110"/>
    </row>
    <row r="28" spans="1:11" x14ac:dyDescent="0.2">
      <c r="A28" s="320"/>
      <c r="B28" s="107" t="s">
        <v>5</v>
      </c>
      <c r="C28" s="102">
        <f t="shared" si="4"/>
        <v>332</v>
      </c>
      <c r="D28" s="103">
        <f t="shared" si="4"/>
        <v>332</v>
      </c>
      <c r="E28" s="103">
        <f t="shared" si="4"/>
        <v>395</v>
      </c>
      <c r="F28" s="103">
        <f t="shared" si="4"/>
        <v>385</v>
      </c>
      <c r="G28" s="103"/>
      <c r="H28" s="204">
        <f t="shared" si="3"/>
        <v>1444</v>
      </c>
      <c r="I28" s="150"/>
      <c r="J28" s="110"/>
    </row>
    <row r="29" spans="1:11" x14ac:dyDescent="0.2">
      <c r="A29" s="320"/>
      <c r="B29" s="107" t="s">
        <v>93</v>
      </c>
      <c r="C29" s="102">
        <f t="shared" si="4"/>
        <v>86</v>
      </c>
      <c r="D29" s="103">
        <f t="shared" si="4"/>
        <v>-9</v>
      </c>
      <c r="E29" s="103">
        <f t="shared" si="4"/>
        <v>-1</v>
      </c>
      <c r="F29" s="103">
        <f t="shared" si="4"/>
        <v>56</v>
      </c>
      <c r="G29" s="103"/>
      <c r="H29" s="204">
        <f t="shared" si="3"/>
        <v>132</v>
      </c>
      <c r="I29" s="150"/>
      <c r="J29" s="110"/>
    </row>
    <row r="30" spans="1:11" x14ac:dyDescent="0.2">
      <c r="A30" s="321"/>
      <c r="B30" s="107" t="s">
        <v>94</v>
      </c>
      <c r="C30" s="112">
        <f t="shared" ref="C30:F30" si="5">C22-C14</f>
        <v>444</v>
      </c>
      <c r="D30" s="104">
        <f t="shared" si="5"/>
        <v>-10</v>
      </c>
      <c r="E30" s="104">
        <f t="shared" si="5"/>
        <v>177</v>
      </c>
      <c r="F30" s="104">
        <f t="shared" si="5"/>
        <v>276</v>
      </c>
      <c r="G30" s="104"/>
      <c r="H30" s="208">
        <f t="shared" si="3"/>
        <v>887</v>
      </c>
      <c r="I30" s="150"/>
      <c r="J30" s="113"/>
      <c r="K30" s="108"/>
    </row>
    <row r="31" spans="1:11" ht="14.25" x14ac:dyDescent="0.2">
      <c r="A31" s="322" t="s">
        <v>97</v>
      </c>
      <c r="B31" s="141" t="s">
        <v>256</v>
      </c>
      <c r="C31" s="102"/>
      <c r="D31" s="103"/>
      <c r="E31" s="103"/>
      <c r="F31" s="103"/>
      <c r="G31" s="150"/>
      <c r="H31" s="202"/>
      <c r="I31" s="150"/>
    </row>
    <row r="32" spans="1:11" x14ac:dyDescent="0.2">
      <c r="A32" s="320"/>
      <c r="B32" s="107" t="s">
        <v>89</v>
      </c>
      <c r="C32" s="102">
        <v>71</v>
      </c>
      <c r="D32" s="103">
        <v>79</v>
      </c>
      <c r="E32" s="103">
        <v>72</v>
      </c>
      <c r="F32" s="103">
        <v>70</v>
      </c>
      <c r="G32" s="150"/>
      <c r="H32" s="202">
        <f t="shared" ref="H32:H38" si="6">SUM(C32:F32)</f>
        <v>292</v>
      </c>
      <c r="I32" s="150"/>
    </row>
    <row r="33" spans="1:9" x14ac:dyDescent="0.2">
      <c r="A33" s="320"/>
      <c r="B33" s="107" t="s">
        <v>90</v>
      </c>
      <c r="C33" s="102">
        <v>102</v>
      </c>
      <c r="D33" s="103">
        <v>119</v>
      </c>
      <c r="E33" s="103">
        <v>116</v>
      </c>
      <c r="F33" s="103">
        <v>104</v>
      </c>
      <c r="G33" s="150"/>
      <c r="H33" s="202">
        <f t="shared" si="6"/>
        <v>441</v>
      </c>
      <c r="I33" s="150"/>
    </row>
    <row r="34" spans="1:9" x14ac:dyDescent="0.2">
      <c r="A34" s="320"/>
      <c r="B34" s="107" t="s">
        <v>91</v>
      </c>
      <c r="C34" s="102">
        <v>63</v>
      </c>
      <c r="D34" s="103">
        <v>72</v>
      </c>
      <c r="E34" s="103">
        <v>70</v>
      </c>
      <c r="F34" s="103">
        <v>63</v>
      </c>
      <c r="G34" s="150"/>
      <c r="H34" s="202">
        <f t="shared" si="6"/>
        <v>268</v>
      </c>
      <c r="I34" s="150"/>
    </row>
    <row r="35" spans="1:9" x14ac:dyDescent="0.2">
      <c r="A35" s="320"/>
      <c r="B35" s="107" t="s">
        <v>92</v>
      </c>
      <c r="C35" s="102">
        <v>35</v>
      </c>
      <c r="D35" s="103">
        <v>49</v>
      </c>
      <c r="E35" s="103">
        <v>44</v>
      </c>
      <c r="F35" s="103">
        <v>41</v>
      </c>
      <c r="G35" s="150"/>
      <c r="H35" s="202">
        <f t="shared" si="6"/>
        <v>169</v>
      </c>
      <c r="I35" s="150"/>
    </row>
    <row r="36" spans="1:9" x14ac:dyDescent="0.2">
      <c r="A36" s="320"/>
      <c r="B36" s="107" t="s">
        <v>5</v>
      </c>
      <c r="C36" s="102">
        <v>0</v>
      </c>
      <c r="D36" s="103">
        <v>0</v>
      </c>
      <c r="E36" s="103">
        <v>0</v>
      </c>
      <c r="F36" s="103">
        <v>0</v>
      </c>
      <c r="G36" s="150"/>
      <c r="H36" s="202">
        <f t="shared" si="6"/>
        <v>0</v>
      </c>
      <c r="I36" s="150"/>
    </row>
    <row r="37" spans="1:9" x14ac:dyDescent="0.2">
      <c r="A37" s="320"/>
      <c r="B37" s="107" t="s">
        <v>93</v>
      </c>
      <c r="C37" s="102">
        <v>43</v>
      </c>
      <c r="D37" s="103">
        <v>47</v>
      </c>
      <c r="E37" s="103">
        <v>48</v>
      </c>
      <c r="F37" s="103">
        <v>45</v>
      </c>
      <c r="G37" s="150"/>
      <c r="H37" s="202">
        <f t="shared" si="6"/>
        <v>183</v>
      </c>
      <c r="I37" s="150"/>
    </row>
    <row r="38" spans="1:9" x14ac:dyDescent="0.2">
      <c r="A38" s="320"/>
      <c r="B38" s="107" t="s">
        <v>94</v>
      </c>
      <c r="C38" s="102">
        <v>314</v>
      </c>
      <c r="D38" s="103">
        <v>367</v>
      </c>
      <c r="E38" s="103">
        <v>350</v>
      </c>
      <c r="F38" s="103">
        <v>323</v>
      </c>
      <c r="G38" s="150"/>
      <c r="H38" s="202">
        <f t="shared" si="6"/>
        <v>1354</v>
      </c>
      <c r="I38" s="150"/>
    </row>
    <row r="39" spans="1:9" x14ac:dyDescent="0.2">
      <c r="A39" s="320"/>
      <c r="B39" s="142" t="s">
        <v>234</v>
      </c>
      <c r="C39" s="211" t="s">
        <v>175</v>
      </c>
      <c r="D39" s="212" t="s">
        <v>176</v>
      </c>
      <c r="E39" s="212" t="s">
        <v>177</v>
      </c>
      <c r="F39" s="212" t="s">
        <v>178</v>
      </c>
      <c r="G39" s="210"/>
      <c r="H39" s="213"/>
      <c r="I39" s="150"/>
    </row>
    <row r="40" spans="1:9" x14ac:dyDescent="0.2">
      <c r="A40" s="320"/>
      <c r="B40" s="107" t="s">
        <v>89</v>
      </c>
      <c r="C40" s="102">
        <v>68</v>
      </c>
      <c r="D40" s="103">
        <v>37</v>
      </c>
      <c r="E40" s="103">
        <v>47</v>
      </c>
      <c r="F40" s="103">
        <v>52</v>
      </c>
      <c r="G40" s="150"/>
      <c r="H40" s="202">
        <f t="shared" ref="H40:H46" si="7">SUM(C40:F40)</f>
        <v>204</v>
      </c>
      <c r="I40" s="150"/>
    </row>
    <row r="41" spans="1:9" x14ac:dyDescent="0.2">
      <c r="A41" s="320"/>
      <c r="B41" s="107" t="s">
        <v>90</v>
      </c>
      <c r="C41" s="102">
        <v>82</v>
      </c>
      <c r="D41" s="103">
        <v>77</v>
      </c>
      <c r="E41" s="103">
        <v>72</v>
      </c>
      <c r="F41" s="103">
        <v>71</v>
      </c>
      <c r="G41" s="150"/>
      <c r="H41" s="202">
        <f t="shared" si="7"/>
        <v>302</v>
      </c>
      <c r="I41" s="150"/>
    </row>
    <row r="42" spans="1:9" x14ac:dyDescent="0.2">
      <c r="A42" s="320"/>
      <c r="B42" s="107" t="s">
        <v>91</v>
      </c>
      <c r="C42" s="102">
        <v>72</v>
      </c>
      <c r="D42" s="103">
        <v>51</v>
      </c>
      <c r="E42" s="103">
        <v>49</v>
      </c>
      <c r="F42" s="103">
        <v>39</v>
      </c>
      <c r="G42" s="150"/>
      <c r="H42" s="202">
        <f t="shared" si="7"/>
        <v>211</v>
      </c>
      <c r="I42" s="150"/>
    </row>
    <row r="43" spans="1:9" x14ac:dyDescent="0.2">
      <c r="A43" s="320"/>
      <c r="B43" s="107" t="s">
        <v>92</v>
      </c>
      <c r="C43" s="102">
        <v>22</v>
      </c>
      <c r="D43" s="103">
        <v>12</v>
      </c>
      <c r="E43" s="103">
        <v>12</v>
      </c>
      <c r="F43" s="103">
        <v>14</v>
      </c>
      <c r="G43" s="150"/>
      <c r="H43" s="202">
        <f t="shared" si="7"/>
        <v>60</v>
      </c>
      <c r="I43" s="150"/>
    </row>
    <row r="44" spans="1:9" x14ac:dyDescent="0.2">
      <c r="A44" s="320"/>
      <c r="B44" s="157" t="s">
        <v>5</v>
      </c>
      <c r="C44" s="103">
        <v>105</v>
      </c>
      <c r="D44" s="103">
        <v>94</v>
      </c>
      <c r="E44" s="103">
        <v>102</v>
      </c>
      <c r="F44" s="103">
        <v>88</v>
      </c>
      <c r="G44" s="150"/>
      <c r="H44" s="202">
        <f t="shared" si="7"/>
        <v>389</v>
      </c>
      <c r="I44" s="150"/>
    </row>
    <row r="45" spans="1:9" x14ac:dyDescent="0.2">
      <c r="A45" s="320"/>
      <c r="B45" s="107" t="s">
        <v>93</v>
      </c>
      <c r="C45" s="102">
        <v>40</v>
      </c>
      <c r="D45" s="103">
        <v>36</v>
      </c>
      <c r="E45" s="103">
        <v>36</v>
      </c>
      <c r="F45" s="103">
        <v>46</v>
      </c>
      <c r="G45" s="150"/>
      <c r="H45" s="202">
        <f t="shared" si="7"/>
        <v>158</v>
      </c>
      <c r="I45" s="150"/>
    </row>
    <row r="46" spans="1:9" x14ac:dyDescent="0.2">
      <c r="A46" s="320"/>
      <c r="B46" s="107" t="s">
        <v>94</v>
      </c>
      <c r="C46" s="102">
        <v>389</v>
      </c>
      <c r="D46" s="103">
        <v>307</v>
      </c>
      <c r="E46" s="103">
        <v>318</v>
      </c>
      <c r="F46" s="103">
        <v>310</v>
      </c>
      <c r="G46" s="150"/>
      <c r="H46" s="202">
        <f t="shared" si="7"/>
        <v>1324</v>
      </c>
      <c r="I46" s="150"/>
    </row>
    <row r="47" spans="1:9" x14ac:dyDescent="0.2">
      <c r="A47" s="320"/>
      <c r="B47" s="142" t="s">
        <v>96</v>
      </c>
      <c r="C47" s="102"/>
      <c r="D47" s="103"/>
      <c r="E47" s="103"/>
      <c r="F47" s="103"/>
      <c r="G47" s="150"/>
      <c r="H47" s="202"/>
      <c r="I47" s="150"/>
    </row>
    <row r="48" spans="1:9" x14ac:dyDescent="0.2">
      <c r="A48" s="320"/>
      <c r="B48" s="107" t="s">
        <v>89</v>
      </c>
      <c r="C48" s="102">
        <f>C40-C32</f>
        <v>-3</v>
      </c>
      <c r="D48" s="103">
        <f t="shared" ref="D48:F48" si="8">D40-D32</f>
        <v>-42</v>
      </c>
      <c r="E48" s="103">
        <f t="shared" si="8"/>
        <v>-25</v>
      </c>
      <c r="F48" s="103">
        <f t="shared" si="8"/>
        <v>-18</v>
      </c>
      <c r="G48" s="150"/>
      <c r="H48" s="202">
        <f t="shared" ref="H48:H54" si="9">SUM(C48:F48)</f>
        <v>-88</v>
      </c>
      <c r="I48" s="150"/>
    </row>
    <row r="49" spans="1:10" x14ac:dyDescent="0.2">
      <c r="A49" s="320"/>
      <c r="B49" s="107" t="s">
        <v>90</v>
      </c>
      <c r="C49" s="102">
        <f t="shared" ref="C49:F53" si="10">C41-C33</f>
        <v>-20</v>
      </c>
      <c r="D49" s="103">
        <f t="shared" si="10"/>
        <v>-42</v>
      </c>
      <c r="E49" s="103">
        <f t="shared" si="10"/>
        <v>-44</v>
      </c>
      <c r="F49" s="103">
        <f t="shared" si="10"/>
        <v>-33</v>
      </c>
      <c r="G49" s="150"/>
      <c r="H49" s="202">
        <f t="shared" si="9"/>
        <v>-139</v>
      </c>
      <c r="I49" s="150"/>
    </row>
    <row r="50" spans="1:10" x14ac:dyDescent="0.2">
      <c r="A50" s="320"/>
      <c r="B50" s="107" t="s">
        <v>91</v>
      </c>
      <c r="C50" s="102">
        <f t="shared" si="10"/>
        <v>9</v>
      </c>
      <c r="D50" s="103">
        <f t="shared" si="10"/>
        <v>-21</v>
      </c>
      <c r="E50" s="103">
        <f t="shared" si="10"/>
        <v>-21</v>
      </c>
      <c r="F50" s="103">
        <f t="shared" si="10"/>
        <v>-24</v>
      </c>
      <c r="G50" s="150"/>
      <c r="H50" s="202">
        <f t="shared" si="9"/>
        <v>-57</v>
      </c>
      <c r="I50" s="150"/>
    </row>
    <row r="51" spans="1:10" x14ac:dyDescent="0.2">
      <c r="A51" s="320"/>
      <c r="B51" s="107" t="s">
        <v>92</v>
      </c>
      <c r="C51" s="102">
        <f t="shared" si="10"/>
        <v>-13</v>
      </c>
      <c r="D51" s="103">
        <f t="shared" si="10"/>
        <v>-37</v>
      </c>
      <c r="E51" s="103">
        <f t="shared" si="10"/>
        <v>-32</v>
      </c>
      <c r="F51" s="103">
        <f t="shared" si="10"/>
        <v>-27</v>
      </c>
      <c r="G51" s="150"/>
      <c r="H51" s="202">
        <f t="shared" si="9"/>
        <v>-109</v>
      </c>
      <c r="I51" s="150"/>
    </row>
    <row r="52" spans="1:10" x14ac:dyDescent="0.2">
      <c r="A52" s="320"/>
      <c r="B52" s="107" t="s">
        <v>5</v>
      </c>
      <c r="C52" s="102">
        <f t="shared" si="10"/>
        <v>105</v>
      </c>
      <c r="D52" s="103">
        <f t="shared" si="10"/>
        <v>94</v>
      </c>
      <c r="E52" s="103">
        <f t="shared" si="10"/>
        <v>102</v>
      </c>
      <c r="F52" s="103">
        <f t="shared" si="10"/>
        <v>88</v>
      </c>
      <c r="G52" s="150"/>
      <c r="H52" s="202">
        <f t="shared" si="9"/>
        <v>389</v>
      </c>
      <c r="I52" s="150"/>
    </row>
    <row r="53" spans="1:10" x14ac:dyDescent="0.2">
      <c r="A53" s="320"/>
      <c r="B53" s="107" t="s">
        <v>93</v>
      </c>
      <c r="C53" s="102">
        <f t="shared" si="10"/>
        <v>-3</v>
      </c>
      <c r="D53" s="103">
        <f t="shared" si="10"/>
        <v>-11</v>
      </c>
      <c r="E53" s="103">
        <f t="shared" si="10"/>
        <v>-12</v>
      </c>
      <c r="F53" s="103">
        <f t="shared" si="10"/>
        <v>1</v>
      </c>
      <c r="G53" s="150"/>
      <c r="H53" s="202">
        <f t="shared" si="9"/>
        <v>-25</v>
      </c>
      <c r="I53" s="150"/>
    </row>
    <row r="54" spans="1:10" x14ac:dyDescent="0.2">
      <c r="A54" s="321"/>
      <c r="B54" s="107" t="s">
        <v>94</v>
      </c>
      <c r="C54" s="112">
        <f t="shared" ref="C54:F54" si="11">C46-C38</f>
        <v>75</v>
      </c>
      <c r="D54" s="104">
        <f t="shared" si="11"/>
        <v>-60</v>
      </c>
      <c r="E54" s="104">
        <f t="shared" si="11"/>
        <v>-32</v>
      </c>
      <c r="F54" s="104">
        <f t="shared" si="11"/>
        <v>-13</v>
      </c>
      <c r="G54" s="207"/>
      <c r="H54" s="208">
        <f t="shared" si="9"/>
        <v>-30</v>
      </c>
      <c r="I54" s="206"/>
      <c r="J54" s="110"/>
    </row>
    <row r="55" spans="1:10" ht="14.25" x14ac:dyDescent="0.2">
      <c r="A55" s="322" t="s">
        <v>99</v>
      </c>
      <c r="B55" s="141" t="s">
        <v>256</v>
      </c>
      <c r="C55" s="102"/>
      <c r="D55" s="103"/>
      <c r="E55" s="103"/>
      <c r="F55" s="103"/>
      <c r="G55" s="150"/>
      <c r="H55" s="202"/>
      <c r="I55" s="150"/>
    </row>
    <row r="56" spans="1:10" x14ac:dyDescent="0.2">
      <c r="A56" s="320"/>
      <c r="B56" s="107" t="s">
        <v>89</v>
      </c>
      <c r="C56" s="102">
        <v>99</v>
      </c>
      <c r="D56" s="103">
        <v>101</v>
      </c>
      <c r="E56" s="103">
        <v>93</v>
      </c>
      <c r="F56" s="103">
        <v>97</v>
      </c>
      <c r="G56" s="150"/>
      <c r="H56" s="202">
        <f t="shared" ref="H56:H62" si="12">SUM(C56:F56)</f>
        <v>390</v>
      </c>
      <c r="I56" s="150"/>
    </row>
    <row r="57" spans="1:10" x14ac:dyDescent="0.2">
      <c r="A57" s="320"/>
      <c r="B57" s="107" t="s">
        <v>90</v>
      </c>
      <c r="C57" s="102">
        <v>11</v>
      </c>
      <c r="D57" s="103">
        <v>16</v>
      </c>
      <c r="E57" s="103">
        <v>12</v>
      </c>
      <c r="F57" s="103">
        <v>11</v>
      </c>
      <c r="G57" s="150"/>
      <c r="H57" s="202">
        <f t="shared" si="12"/>
        <v>50</v>
      </c>
      <c r="I57" s="150"/>
    </row>
    <row r="58" spans="1:10" x14ac:dyDescent="0.2">
      <c r="A58" s="320"/>
      <c r="B58" s="107" t="s">
        <v>91</v>
      </c>
      <c r="C58" s="102">
        <v>97</v>
      </c>
      <c r="D58" s="103">
        <v>147</v>
      </c>
      <c r="E58" s="103">
        <v>113</v>
      </c>
      <c r="F58" s="103">
        <v>109</v>
      </c>
      <c r="G58" s="150"/>
      <c r="H58" s="202">
        <f t="shared" si="12"/>
        <v>466</v>
      </c>
      <c r="I58" s="150"/>
    </row>
    <row r="59" spans="1:10" x14ac:dyDescent="0.2">
      <c r="A59" s="320"/>
      <c r="B59" s="107" t="s">
        <v>92</v>
      </c>
      <c r="C59" s="102">
        <v>33</v>
      </c>
      <c r="D59" s="103">
        <v>41</v>
      </c>
      <c r="E59" s="103">
        <v>35</v>
      </c>
      <c r="F59" s="103">
        <v>35</v>
      </c>
      <c r="G59" s="150"/>
      <c r="H59" s="202">
        <f t="shared" si="12"/>
        <v>144</v>
      </c>
      <c r="I59" s="150"/>
    </row>
    <row r="60" spans="1:10" x14ac:dyDescent="0.2">
      <c r="A60" s="320"/>
      <c r="B60" s="107" t="s">
        <v>5</v>
      </c>
      <c r="C60" s="102">
        <v>0</v>
      </c>
      <c r="D60" s="103">
        <v>0</v>
      </c>
      <c r="E60" s="103">
        <v>0</v>
      </c>
      <c r="F60" s="103">
        <v>0</v>
      </c>
      <c r="G60" s="150"/>
      <c r="H60" s="202">
        <f t="shared" si="12"/>
        <v>0</v>
      </c>
      <c r="I60" s="150"/>
    </row>
    <row r="61" spans="1:10" x14ac:dyDescent="0.2">
      <c r="A61" s="320"/>
      <c r="B61" s="107" t="s">
        <v>93</v>
      </c>
      <c r="C61" s="102">
        <v>73</v>
      </c>
      <c r="D61" s="103">
        <v>97</v>
      </c>
      <c r="E61" s="103">
        <v>80</v>
      </c>
      <c r="F61" s="103">
        <v>85</v>
      </c>
      <c r="G61" s="150"/>
      <c r="H61" s="202">
        <f t="shared" si="12"/>
        <v>335</v>
      </c>
      <c r="I61" s="150"/>
    </row>
    <row r="62" spans="1:10" x14ac:dyDescent="0.2">
      <c r="A62" s="320"/>
      <c r="B62" s="107" t="s">
        <v>94</v>
      </c>
      <c r="C62" s="102">
        <v>313</v>
      </c>
      <c r="D62" s="103">
        <v>402</v>
      </c>
      <c r="E62" s="103">
        <v>333</v>
      </c>
      <c r="F62" s="103">
        <v>338</v>
      </c>
      <c r="G62" s="150"/>
      <c r="H62" s="202">
        <f t="shared" si="12"/>
        <v>1386</v>
      </c>
      <c r="I62" s="150"/>
    </row>
    <row r="63" spans="1:10" x14ac:dyDescent="0.2">
      <c r="A63" s="320"/>
      <c r="B63" s="142" t="s">
        <v>234</v>
      </c>
      <c r="C63" s="211" t="s">
        <v>175</v>
      </c>
      <c r="D63" s="212" t="s">
        <v>176</v>
      </c>
      <c r="E63" s="212" t="s">
        <v>177</v>
      </c>
      <c r="F63" s="212" t="s">
        <v>178</v>
      </c>
      <c r="G63" s="210"/>
      <c r="H63" s="213"/>
      <c r="I63" s="150"/>
    </row>
    <row r="64" spans="1:10" x14ac:dyDescent="0.2">
      <c r="A64" s="320"/>
      <c r="B64" s="107" t="s">
        <v>89</v>
      </c>
      <c r="C64" s="102">
        <v>162</v>
      </c>
      <c r="D64" s="103">
        <v>139</v>
      </c>
      <c r="E64" s="103">
        <v>147</v>
      </c>
      <c r="F64" s="103">
        <v>160</v>
      </c>
      <c r="G64" s="150"/>
      <c r="H64" s="202">
        <f t="shared" ref="H64:H70" si="13">SUM(C64:F64)</f>
        <v>608</v>
      </c>
      <c r="I64" s="150"/>
    </row>
    <row r="65" spans="1:10" x14ac:dyDescent="0.2">
      <c r="A65" s="320"/>
      <c r="B65" s="107" t="s">
        <v>90</v>
      </c>
      <c r="C65" s="102">
        <v>25</v>
      </c>
      <c r="D65" s="103">
        <v>13</v>
      </c>
      <c r="E65" s="103">
        <v>17</v>
      </c>
      <c r="F65" s="103">
        <v>23</v>
      </c>
      <c r="G65" s="150"/>
      <c r="H65" s="202">
        <f t="shared" si="13"/>
        <v>78</v>
      </c>
      <c r="I65" s="150"/>
    </row>
    <row r="66" spans="1:10" x14ac:dyDescent="0.2">
      <c r="A66" s="320"/>
      <c r="B66" s="107" t="s">
        <v>91</v>
      </c>
      <c r="C66" s="102">
        <v>145</v>
      </c>
      <c r="D66" s="103">
        <v>150</v>
      </c>
      <c r="E66" s="103">
        <v>153</v>
      </c>
      <c r="F66" s="103">
        <v>134</v>
      </c>
      <c r="G66" s="150"/>
      <c r="H66" s="202">
        <f t="shared" si="13"/>
        <v>582</v>
      </c>
      <c r="I66" s="150"/>
    </row>
    <row r="67" spans="1:10" x14ac:dyDescent="0.2">
      <c r="A67" s="320"/>
      <c r="B67" s="107" t="s">
        <v>92</v>
      </c>
      <c r="C67" s="102">
        <v>34</v>
      </c>
      <c r="D67" s="103">
        <v>49</v>
      </c>
      <c r="E67" s="103">
        <v>20</v>
      </c>
      <c r="F67" s="103">
        <v>33</v>
      </c>
      <c r="G67" s="150"/>
      <c r="H67" s="202">
        <f t="shared" si="13"/>
        <v>136</v>
      </c>
      <c r="I67" s="150"/>
    </row>
    <row r="68" spans="1:10" x14ac:dyDescent="0.2">
      <c r="A68" s="320"/>
      <c r="B68" s="157" t="s">
        <v>5</v>
      </c>
      <c r="C68" s="103">
        <v>16</v>
      </c>
      <c r="D68" s="103">
        <v>21</v>
      </c>
      <c r="E68" s="103">
        <v>28</v>
      </c>
      <c r="F68" s="103">
        <v>30</v>
      </c>
      <c r="G68" s="150"/>
      <c r="H68" s="202">
        <f t="shared" si="13"/>
        <v>95</v>
      </c>
      <c r="I68" s="150"/>
    </row>
    <row r="69" spans="1:10" x14ac:dyDescent="0.2">
      <c r="A69" s="320"/>
      <c r="B69" s="107" t="s">
        <v>93</v>
      </c>
      <c r="C69" s="102">
        <v>128</v>
      </c>
      <c r="D69" s="103">
        <v>131</v>
      </c>
      <c r="E69" s="103">
        <v>117</v>
      </c>
      <c r="F69" s="103">
        <v>126</v>
      </c>
      <c r="G69" s="150"/>
      <c r="H69" s="202">
        <f t="shared" si="13"/>
        <v>502</v>
      </c>
      <c r="I69" s="150"/>
    </row>
    <row r="70" spans="1:10" x14ac:dyDescent="0.2">
      <c r="A70" s="320"/>
      <c r="B70" s="107" t="s">
        <v>94</v>
      </c>
      <c r="C70" s="102">
        <v>510</v>
      </c>
      <c r="D70" s="103">
        <v>503</v>
      </c>
      <c r="E70" s="103">
        <v>482</v>
      </c>
      <c r="F70" s="103">
        <v>506</v>
      </c>
      <c r="G70" s="150"/>
      <c r="H70" s="202">
        <f t="shared" si="13"/>
        <v>2001</v>
      </c>
      <c r="I70" s="150"/>
    </row>
    <row r="71" spans="1:10" x14ac:dyDescent="0.2">
      <c r="A71" s="320"/>
      <c r="B71" s="142" t="s">
        <v>96</v>
      </c>
      <c r="C71" s="102"/>
      <c r="D71" s="103"/>
      <c r="E71" s="103"/>
      <c r="F71" s="103"/>
      <c r="G71" s="150"/>
      <c r="H71" s="202"/>
      <c r="I71" s="150"/>
    </row>
    <row r="72" spans="1:10" x14ac:dyDescent="0.2">
      <c r="A72" s="320"/>
      <c r="B72" s="107" t="s">
        <v>89</v>
      </c>
      <c r="C72" s="102">
        <f>C64-C56</f>
        <v>63</v>
      </c>
      <c r="D72" s="103">
        <f t="shared" ref="D72:F72" si="14">D64-D56</f>
        <v>38</v>
      </c>
      <c r="E72" s="103">
        <f t="shared" si="14"/>
        <v>54</v>
      </c>
      <c r="F72" s="103">
        <f t="shared" si="14"/>
        <v>63</v>
      </c>
      <c r="G72" s="150"/>
      <c r="H72" s="202">
        <f t="shared" ref="H72:H78" si="15">SUM(C72:F72)</f>
        <v>218</v>
      </c>
      <c r="I72" s="150"/>
    </row>
    <row r="73" spans="1:10" x14ac:dyDescent="0.2">
      <c r="A73" s="320"/>
      <c r="B73" s="107" t="s">
        <v>90</v>
      </c>
      <c r="C73" s="102">
        <f t="shared" ref="C73:F77" si="16">C65-C57</f>
        <v>14</v>
      </c>
      <c r="D73" s="103">
        <f t="shared" si="16"/>
        <v>-3</v>
      </c>
      <c r="E73" s="103">
        <f t="shared" si="16"/>
        <v>5</v>
      </c>
      <c r="F73" s="103">
        <f t="shared" si="16"/>
        <v>12</v>
      </c>
      <c r="G73" s="150"/>
      <c r="H73" s="202">
        <f t="shared" si="15"/>
        <v>28</v>
      </c>
      <c r="I73" s="150"/>
    </row>
    <row r="74" spans="1:10" x14ac:dyDescent="0.2">
      <c r="A74" s="320"/>
      <c r="B74" s="107" t="s">
        <v>91</v>
      </c>
      <c r="C74" s="102">
        <f t="shared" si="16"/>
        <v>48</v>
      </c>
      <c r="D74" s="103">
        <f t="shared" si="16"/>
        <v>3</v>
      </c>
      <c r="E74" s="103">
        <f t="shared" si="16"/>
        <v>40</v>
      </c>
      <c r="F74" s="103">
        <f t="shared" si="16"/>
        <v>25</v>
      </c>
      <c r="G74" s="150"/>
      <c r="H74" s="202">
        <f t="shared" si="15"/>
        <v>116</v>
      </c>
      <c r="I74" s="150"/>
    </row>
    <row r="75" spans="1:10" x14ac:dyDescent="0.2">
      <c r="A75" s="320"/>
      <c r="B75" s="107" t="s">
        <v>92</v>
      </c>
      <c r="C75" s="102">
        <f t="shared" si="16"/>
        <v>1</v>
      </c>
      <c r="D75" s="103">
        <f t="shared" si="16"/>
        <v>8</v>
      </c>
      <c r="E75" s="103">
        <f t="shared" si="16"/>
        <v>-15</v>
      </c>
      <c r="F75" s="103">
        <f t="shared" si="16"/>
        <v>-2</v>
      </c>
      <c r="G75" s="150"/>
      <c r="H75" s="202">
        <f t="shared" si="15"/>
        <v>-8</v>
      </c>
      <c r="I75" s="150"/>
    </row>
    <row r="76" spans="1:10" x14ac:dyDescent="0.2">
      <c r="A76" s="320"/>
      <c r="B76" s="107" t="s">
        <v>5</v>
      </c>
      <c r="C76" s="102">
        <f t="shared" si="16"/>
        <v>16</v>
      </c>
      <c r="D76" s="103">
        <f t="shared" si="16"/>
        <v>21</v>
      </c>
      <c r="E76" s="103">
        <f t="shared" si="16"/>
        <v>28</v>
      </c>
      <c r="F76" s="103">
        <f t="shared" si="16"/>
        <v>30</v>
      </c>
      <c r="G76" s="150"/>
      <c r="H76" s="202">
        <f t="shared" si="15"/>
        <v>95</v>
      </c>
      <c r="I76" s="150"/>
    </row>
    <row r="77" spans="1:10" x14ac:dyDescent="0.2">
      <c r="A77" s="320"/>
      <c r="B77" s="107" t="s">
        <v>93</v>
      </c>
      <c r="C77" s="102">
        <f t="shared" si="16"/>
        <v>55</v>
      </c>
      <c r="D77" s="103">
        <f t="shared" si="16"/>
        <v>34</v>
      </c>
      <c r="E77" s="103">
        <f t="shared" si="16"/>
        <v>37</v>
      </c>
      <c r="F77" s="103">
        <f t="shared" si="16"/>
        <v>41</v>
      </c>
      <c r="G77" s="150"/>
      <c r="H77" s="202">
        <f t="shared" si="15"/>
        <v>167</v>
      </c>
      <c r="I77" s="150"/>
    </row>
    <row r="78" spans="1:10" x14ac:dyDescent="0.2">
      <c r="A78" s="321"/>
      <c r="B78" s="107" t="s">
        <v>94</v>
      </c>
      <c r="C78" s="112">
        <f t="shared" ref="C78:F78" si="17">C70-C62</f>
        <v>197</v>
      </c>
      <c r="D78" s="104">
        <f t="shared" si="17"/>
        <v>101</v>
      </c>
      <c r="E78" s="104">
        <f t="shared" si="17"/>
        <v>149</v>
      </c>
      <c r="F78" s="104">
        <f t="shared" si="17"/>
        <v>168</v>
      </c>
      <c r="G78" s="207"/>
      <c r="H78" s="208">
        <f t="shared" si="15"/>
        <v>615</v>
      </c>
      <c r="I78" s="206"/>
      <c r="J78" s="110"/>
    </row>
    <row r="79" spans="1:10" ht="14.25" x14ac:dyDescent="0.2">
      <c r="A79" s="319" t="s">
        <v>98</v>
      </c>
      <c r="B79" s="141" t="s">
        <v>256</v>
      </c>
      <c r="C79" s="102"/>
      <c r="D79" s="103"/>
      <c r="E79" s="103"/>
      <c r="F79" s="103"/>
      <c r="G79" s="150"/>
      <c r="H79" s="202"/>
      <c r="I79" s="150"/>
    </row>
    <row r="80" spans="1:10" x14ac:dyDescent="0.2">
      <c r="A80" s="320"/>
      <c r="B80" s="107" t="s">
        <v>89</v>
      </c>
      <c r="C80" s="102">
        <v>156</v>
      </c>
      <c r="D80" s="103">
        <v>177</v>
      </c>
      <c r="E80" s="103">
        <v>155</v>
      </c>
      <c r="F80" s="103">
        <v>157</v>
      </c>
      <c r="G80" s="150"/>
      <c r="H80" s="202">
        <f t="shared" ref="H80:H86" si="18">SUM(C80:F80)</f>
        <v>645</v>
      </c>
      <c r="I80" s="150"/>
    </row>
    <row r="81" spans="1:9" x14ac:dyDescent="0.2">
      <c r="A81" s="320"/>
      <c r="B81" s="107" t="s">
        <v>90</v>
      </c>
      <c r="C81" s="102">
        <v>34</v>
      </c>
      <c r="D81" s="103">
        <v>38</v>
      </c>
      <c r="E81" s="103">
        <v>32</v>
      </c>
      <c r="F81" s="103">
        <v>36</v>
      </c>
      <c r="G81" s="150"/>
      <c r="H81" s="202">
        <f t="shared" si="18"/>
        <v>140</v>
      </c>
      <c r="I81" s="150"/>
    </row>
    <row r="82" spans="1:9" x14ac:dyDescent="0.2">
      <c r="A82" s="320"/>
      <c r="B82" s="107" t="s">
        <v>91</v>
      </c>
      <c r="C82" s="102">
        <v>162</v>
      </c>
      <c r="D82" s="103">
        <v>198</v>
      </c>
      <c r="E82" s="103">
        <v>185</v>
      </c>
      <c r="F82" s="103">
        <v>172</v>
      </c>
      <c r="G82" s="150"/>
      <c r="H82" s="202">
        <f t="shared" si="18"/>
        <v>717</v>
      </c>
      <c r="I82" s="150"/>
    </row>
    <row r="83" spans="1:9" x14ac:dyDescent="0.2">
      <c r="A83" s="320"/>
      <c r="B83" s="107" t="s">
        <v>92</v>
      </c>
      <c r="C83" s="102">
        <v>135</v>
      </c>
      <c r="D83" s="103">
        <v>177</v>
      </c>
      <c r="E83" s="103">
        <v>148</v>
      </c>
      <c r="F83" s="103">
        <v>127</v>
      </c>
      <c r="G83" s="150"/>
      <c r="H83" s="202">
        <f t="shared" si="18"/>
        <v>587</v>
      </c>
      <c r="I83" s="150"/>
    </row>
    <row r="84" spans="1:9" x14ac:dyDescent="0.2">
      <c r="A84" s="320"/>
      <c r="B84" s="107" t="s">
        <v>5</v>
      </c>
      <c r="C84" s="102">
        <v>0</v>
      </c>
      <c r="D84" s="103">
        <v>0</v>
      </c>
      <c r="E84" s="103">
        <v>0</v>
      </c>
      <c r="F84" s="103">
        <v>0</v>
      </c>
      <c r="G84" s="150"/>
      <c r="H84" s="202">
        <f t="shared" si="18"/>
        <v>0</v>
      </c>
      <c r="I84" s="150"/>
    </row>
    <row r="85" spans="1:9" x14ac:dyDescent="0.2">
      <c r="A85" s="320"/>
      <c r="B85" s="107" t="s">
        <v>93</v>
      </c>
      <c r="C85" s="102">
        <v>154</v>
      </c>
      <c r="D85" s="103">
        <v>195</v>
      </c>
      <c r="E85" s="103">
        <v>174</v>
      </c>
      <c r="F85" s="103">
        <v>160</v>
      </c>
      <c r="G85" s="150"/>
      <c r="H85" s="202">
        <f t="shared" si="18"/>
        <v>683</v>
      </c>
      <c r="I85" s="150"/>
    </row>
    <row r="86" spans="1:9" x14ac:dyDescent="0.2">
      <c r="A86" s="320"/>
      <c r="B86" s="107" t="s">
        <v>94</v>
      </c>
      <c r="C86" s="102">
        <v>642</v>
      </c>
      <c r="D86" s="103">
        <v>785</v>
      </c>
      <c r="E86" s="103">
        <v>694</v>
      </c>
      <c r="F86" s="103">
        <v>651</v>
      </c>
      <c r="G86" s="150"/>
      <c r="H86" s="202">
        <f t="shared" si="18"/>
        <v>2772</v>
      </c>
      <c r="I86" s="150"/>
    </row>
    <row r="87" spans="1:9" x14ac:dyDescent="0.2">
      <c r="A87" s="320"/>
      <c r="B87" s="142" t="s">
        <v>234</v>
      </c>
      <c r="C87" s="211" t="s">
        <v>175</v>
      </c>
      <c r="D87" s="212" t="s">
        <v>176</v>
      </c>
      <c r="E87" s="212" t="s">
        <v>177</v>
      </c>
      <c r="F87" s="212" t="s">
        <v>178</v>
      </c>
      <c r="G87" s="210"/>
      <c r="H87" s="213"/>
      <c r="I87" s="150"/>
    </row>
    <row r="88" spans="1:9" x14ac:dyDescent="0.2">
      <c r="A88" s="320"/>
      <c r="B88" s="107" t="s">
        <v>89</v>
      </c>
      <c r="C88" s="102">
        <v>161</v>
      </c>
      <c r="D88" s="103">
        <v>126</v>
      </c>
      <c r="E88" s="103">
        <v>121</v>
      </c>
      <c r="F88" s="103">
        <v>110</v>
      </c>
      <c r="G88" s="150"/>
      <c r="H88" s="202">
        <f t="shared" ref="H88:H94" si="19">SUM(C88:F88)</f>
        <v>518</v>
      </c>
      <c r="I88" s="150"/>
    </row>
    <row r="89" spans="1:9" x14ac:dyDescent="0.2">
      <c r="A89" s="320"/>
      <c r="B89" s="107" t="s">
        <v>90</v>
      </c>
      <c r="C89" s="102">
        <v>28</v>
      </c>
      <c r="D89" s="103">
        <v>28</v>
      </c>
      <c r="E89" s="103">
        <v>19</v>
      </c>
      <c r="F89" s="103">
        <v>23</v>
      </c>
      <c r="G89" s="150"/>
      <c r="H89" s="202">
        <f t="shared" si="19"/>
        <v>98</v>
      </c>
      <c r="I89" s="150"/>
    </row>
    <row r="90" spans="1:9" x14ac:dyDescent="0.2">
      <c r="A90" s="320"/>
      <c r="B90" s="107" t="s">
        <v>91</v>
      </c>
      <c r="C90" s="102">
        <v>160</v>
      </c>
      <c r="D90" s="103">
        <v>139</v>
      </c>
      <c r="E90" s="103">
        <v>136</v>
      </c>
      <c r="F90" s="103">
        <v>143</v>
      </c>
      <c r="G90" s="150"/>
      <c r="H90" s="202">
        <f t="shared" si="19"/>
        <v>578</v>
      </c>
      <c r="I90" s="150"/>
    </row>
    <row r="91" spans="1:9" x14ac:dyDescent="0.2">
      <c r="A91" s="320"/>
      <c r="B91" s="107" t="s">
        <v>92</v>
      </c>
      <c r="C91" s="102">
        <v>72</v>
      </c>
      <c r="D91" s="103">
        <v>63</v>
      </c>
      <c r="E91" s="103">
        <v>61</v>
      </c>
      <c r="F91" s="103">
        <v>56</v>
      </c>
      <c r="G91" s="150"/>
      <c r="H91" s="202">
        <f t="shared" si="19"/>
        <v>252</v>
      </c>
      <c r="I91" s="150"/>
    </row>
    <row r="92" spans="1:9" x14ac:dyDescent="0.2">
      <c r="A92" s="320"/>
      <c r="B92" s="157" t="s">
        <v>5</v>
      </c>
      <c r="C92" s="103">
        <v>210</v>
      </c>
      <c r="D92" s="103">
        <v>213</v>
      </c>
      <c r="E92" s="103">
        <v>260</v>
      </c>
      <c r="F92" s="103">
        <v>263</v>
      </c>
      <c r="G92" s="150"/>
      <c r="H92" s="202">
        <f t="shared" si="19"/>
        <v>946</v>
      </c>
      <c r="I92" s="150"/>
    </row>
    <row r="93" spans="1:9" x14ac:dyDescent="0.2">
      <c r="A93" s="320"/>
      <c r="B93" s="107" t="s">
        <v>93</v>
      </c>
      <c r="C93" s="102">
        <v>188</v>
      </c>
      <c r="D93" s="103">
        <v>165</v>
      </c>
      <c r="E93" s="103">
        <v>148</v>
      </c>
      <c r="F93" s="103">
        <v>173</v>
      </c>
      <c r="G93" s="150"/>
      <c r="H93" s="202">
        <f t="shared" si="19"/>
        <v>674</v>
      </c>
      <c r="I93" s="150"/>
    </row>
    <row r="94" spans="1:9" x14ac:dyDescent="0.2">
      <c r="A94" s="320"/>
      <c r="B94" s="107" t="s">
        <v>94</v>
      </c>
      <c r="C94" s="102">
        <v>819</v>
      </c>
      <c r="D94" s="103">
        <v>734</v>
      </c>
      <c r="E94" s="103">
        <v>745</v>
      </c>
      <c r="F94" s="103">
        <v>768</v>
      </c>
      <c r="G94" s="150"/>
      <c r="H94" s="202">
        <f t="shared" si="19"/>
        <v>3066</v>
      </c>
      <c r="I94" s="150"/>
    </row>
    <row r="95" spans="1:9" x14ac:dyDescent="0.2">
      <c r="A95" s="320"/>
      <c r="B95" s="142" t="s">
        <v>96</v>
      </c>
      <c r="C95" s="102"/>
      <c r="D95" s="103"/>
      <c r="E95" s="103"/>
      <c r="F95" s="103"/>
      <c r="G95" s="150"/>
      <c r="H95" s="202"/>
      <c r="I95" s="150"/>
    </row>
    <row r="96" spans="1:9" x14ac:dyDescent="0.2">
      <c r="A96" s="320"/>
      <c r="B96" s="107" t="s">
        <v>89</v>
      </c>
      <c r="C96" s="102">
        <f>C88-C80</f>
        <v>5</v>
      </c>
      <c r="D96" s="103">
        <f t="shared" ref="D96:F96" si="20">D88-D80</f>
        <v>-51</v>
      </c>
      <c r="E96" s="103">
        <f t="shared" si="20"/>
        <v>-34</v>
      </c>
      <c r="F96" s="103">
        <f t="shared" si="20"/>
        <v>-47</v>
      </c>
      <c r="G96" s="150"/>
      <c r="H96" s="202">
        <f t="shared" ref="H96:H102" si="21">SUM(C96:F96)</f>
        <v>-127</v>
      </c>
      <c r="I96" s="150"/>
    </row>
    <row r="97" spans="1:10" x14ac:dyDescent="0.2">
      <c r="A97" s="320"/>
      <c r="B97" s="107" t="s">
        <v>90</v>
      </c>
      <c r="C97" s="102">
        <f t="shared" ref="C97:F101" si="22">C89-C81</f>
        <v>-6</v>
      </c>
      <c r="D97" s="103">
        <f t="shared" si="22"/>
        <v>-10</v>
      </c>
      <c r="E97" s="103">
        <f t="shared" si="22"/>
        <v>-13</v>
      </c>
      <c r="F97" s="103">
        <f t="shared" si="22"/>
        <v>-13</v>
      </c>
      <c r="G97" s="150"/>
      <c r="H97" s="202">
        <f t="shared" si="21"/>
        <v>-42</v>
      </c>
      <c r="I97" s="150"/>
    </row>
    <row r="98" spans="1:10" x14ac:dyDescent="0.2">
      <c r="A98" s="320"/>
      <c r="B98" s="107" t="s">
        <v>91</v>
      </c>
      <c r="C98" s="102">
        <f t="shared" si="22"/>
        <v>-2</v>
      </c>
      <c r="D98" s="103">
        <f t="shared" si="22"/>
        <v>-59</v>
      </c>
      <c r="E98" s="103">
        <f t="shared" si="22"/>
        <v>-49</v>
      </c>
      <c r="F98" s="103">
        <f t="shared" si="22"/>
        <v>-29</v>
      </c>
      <c r="G98" s="150"/>
      <c r="H98" s="202">
        <f t="shared" si="21"/>
        <v>-139</v>
      </c>
      <c r="I98" s="150"/>
    </row>
    <row r="99" spans="1:10" x14ac:dyDescent="0.2">
      <c r="A99" s="320"/>
      <c r="B99" s="107" t="s">
        <v>92</v>
      </c>
      <c r="C99" s="102">
        <f t="shared" si="22"/>
        <v>-63</v>
      </c>
      <c r="D99" s="103">
        <f t="shared" si="22"/>
        <v>-114</v>
      </c>
      <c r="E99" s="103">
        <f t="shared" si="22"/>
        <v>-87</v>
      </c>
      <c r="F99" s="103">
        <f t="shared" si="22"/>
        <v>-71</v>
      </c>
      <c r="G99" s="150"/>
      <c r="H99" s="202">
        <f t="shared" si="21"/>
        <v>-335</v>
      </c>
      <c r="I99" s="150"/>
    </row>
    <row r="100" spans="1:10" x14ac:dyDescent="0.2">
      <c r="A100" s="320"/>
      <c r="B100" s="107" t="s">
        <v>5</v>
      </c>
      <c r="C100" s="102">
        <f t="shared" si="22"/>
        <v>210</v>
      </c>
      <c r="D100" s="103">
        <f t="shared" si="22"/>
        <v>213</v>
      </c>
      <c r="E100" s="103">
        <f t="shared" si="22"/>
        <v>260</v>
      </c>
      <c r="F100" s="103">
        <f t="shared" si="22"/>
        <v>263</v>
      </c>
      <c r="G100" s="150"/>
      <c r="H100" s="202">
        <f t="shared" si="21"/>
        <v>946</v>
      </c>
      <c r="I100" s="150"/>
    </row>
    <row r="101" spans="1:10" x14ac:dyDescent="0.2">
      <c r="A101" s="320"/>
      <c r="B101" s="107" t="s">
        <v>93</v>
      </c>
      <c r="C101" s="102">
        <f t="shared" si="22"/>
        <v>34</v>
      </c>
      <c r="D101" s="103">
        <f t="shared" si="22"/>
        <v>-30</v>
      </c>
      <c r="E101" s="103">
        <f t="shared" si="22"/>
        <v>-26</v>
      </c>
      <c r="F101" s="103">
        <f t="shared" si="22"/>
        <v>13</v>
      </c>
      <c r="G101" s="150"/>
      <c r="H101" s="202">
        <f t="shared" si="21"/>
        <v>-9</v>
      </c>
      <c r="I101" s="150"/>
    </row>
    <row r="102" spans="1:10" x14ac:dyDescent="0.2">
      <c r="A102" s="321"/>
      <c r="B102" s="107" t="s">
        <v>94</v>
      </c>
      <c r="C102" s="112">
        <f t="shared" ref="C102:F102" si="23">C94-C86</f>
        <v>177</v>
      </c>
      <c r="D102" s="104">
        <f t="shared" si="23"/>
        <v>-51</v>
      </c>
      <c r="E102" s="104">
        <f t="shared" si="23"/>
        <v>51</v>
      </c>
      <c r="F102" s="104">
        <f t="shared" si="23"/>
        <v>117</v>
      </c>
      <c r="G102" s="207"/>
      <c r="H102" s="208">
        <f t="shared" si="21"/>
        <v>294</v>
      </c>
      <c r="I102" s="206"/>
      <c r="J102" s="110"/>
    </row>
    <row r="103" spans="1:10" ht="13.15" customHeight="1" x14ac:dyDescent="0.2">
      <c r="A103" s="322" t="s">
        <v>100</v>
      </c>
      <c r="B103" s="141" t="s">
        <v>256</v>
      </c>
      <c r="C103" s="105"/>
      <c r="D103" s="106"/>
      <c r="E103" s="106"/>
      <c r="F103" s="106"/>
      <c r="G103" s="203"/>
      <c r="H103" s="202"/>
      <c r="I103" s="150"/>
    </row>
    <row r="104" spans="1:10" x14ac:dyDescent="0.2">
      <c r="A104" s="320"/>
      <c r="B104" s="107" t="s">
        <v>89</v>
      </c>
      <c r="C104" s="102">
        <v>2</v>
      </c>
      <c r="D104" s="103">
        <v>2</v>
      </c>
      <c r="E104" s="103">
        <v>1</v>
      </c>
      <c r="F104" s="103">
        <v>1</v>
      </c>
      <c r="G104" s="203"/>
      <c r="H104" s="202">
        <f t="shared" ref="H104:H110" si="24">SUM(C104:F104)</f>
        <v>6</v>
      </c>
      <c r="I104" s="150"/>
    </row>
    <row r="105" spans="1:10" x14ac:dyDescent="0.2">
      <c r="A105" s="320"/>
      <c r="B105" s="107" t="s">
        <v>90</v>
      </c>
      <c r="C105" s="102">
        <v>0</v>
      </c>
      <c r="D105" s="103">
        <v>1</v>
      </c>
      <c r="E105" s="103">
        <v>1</v>
      </c>
      <c r="F105" s="103">
        <v>1</v>
      </c>
      <c r="G105" s="203"/>
      <c r="H105" s="202">
        <f t="shared" si="24"/>
        <v>3</v>
      </c>
      <c r="I105" s="150"/>
    </row>
    <row r="106" spans="1:10" x14ac:dyDescent="0.2">
      <c r="A106" s="320"/>
      <c r="B106" s="107" t="s">
        <v>91</v>
      </c>
      <c r="C106" s="102">
        <v>2</v>
      </c>
      <c r="D106" s="103">
        <v>1</v>
      </c>
      <c r="E106" s="103">
        <v>1</v>
      </c>
      <c r="F106" s="103">
        <v>2</v>
      </c>
      <c r="G106" s="203"/>
      <c r="H106" s="202">
        <f t="shared" si="24"/>
        <v>6</v>
      </c>
      <c r="I106" s="150"/>
    </row>
    <row r="107" spans="1:10" x14ac:dyDescent="0.2">
      <c r="A107" s="320"/>
      <c r="B107" s="107" t="s">
        <v>92</v>
      </c>
      <c r="C107" s="102">
        <v>1</v>
      </c>
      <c r="D107" s="103">
        <v>1</v>
      </c>
      <c r="E107" s="103">
        <v>1</v>
      </c>
      <c r="F107" s="103">
        <v>0</v>
      </c>
      <c r="G107" s="203"/>
      <c r="H107" s="202">
        <f t="shared" si="24"/>
        <v>3</v>
      </c>
      <c r="I107" s="150"/>
    </row>
    <row r="108" spans="1:10" x14ac:dyDescent="0.2">
      <c r="A108" s="320"/>
      <c r="B108" s="107" t="s">
        <v>5</v>
      </c>
      <c r="C108" s="102">
        <v>0</v>
      </c>
      <c r="D108" s="103">
        <v>0</v>
      </c>
      <c r="E108" s="103">
        <v>0</v>
      </c>
      <c r="F108" s="103">
        <v>0</v>
      </c>
      <c r="G108" s="203"/>
      <c r="H108" s="202">
        <f t="shared" si="24"/>
        <v>0</v>
      </c>
      <c r="I108" s="150"/>
    </row>
    <row r="109" spans="1:10" x14ac:dyDescent="0.2">
      <c r="A109" s="320"/>
      <c r="B109" s="107" t="s">
        <v>93</v>
      </c>
      <c r="C109" s="102">
        <v>1</v>
      </c>
      <c r="D109" s="103">
        <v>1</v>
      </c>
      <c r="E109" s="103">
        <v>1</v>
      </c>
      <c r="F109" s="103">
        <v>1</v>
      </c>
      <c r="G109" s="203"/>
      <c r="H109" s="202">
        <f t="shared" si="24"/>
        <v>4</v>
      </c>
      <c r="I109" s="150"/>
    </row>
    <row r="110" spans="1:10" x14ac:dyDescent="0.2">
      <c r="A110" s="320"/>
      <c r="B110" s="107" t="s">
        <v>94</v>
      </c>
      <c r="C110" s="102">
        <v>6</v>
      </c>
      <c r="D110" s="103">
        <v>6</v>
      </c>
      <c r="E110" s="103">
        <v>5</v>
      </c>
      <c r="F110" s="103">
        <v>5</v>
      </c>
      <c r="G110" s="203"/>
      <c r="H110" s="202">
        <f t="shared" si="24"/>
        <v>22</v>
      </c>
      <c r="I110" s="150"/>
    </row>
    <row r="111" spans="1:10" x14ac:dyDescent="0.2">
      <c r="A111" s="320"/>
      <c r="B111" s="142" t="s">
        <v>234</v>
      </c>
      <c r="C111" s="211" t="s">
        <v>175</v>
      </c>
      <c r="D111" s="212" t="s">
        <v>176</v>
      </c>
      <c r="E111" s="212" t="s">
        <v>177</v>
      </c>
      <c r="F111" s="212" t="s">
        <v>178</v>
      </c>
      <c r="G111" s="214"/>
      <c r="H111" s="213"/>
      <c r="I111" s="150"/>
    </row>
    <row r="112" spans="1:10" x14ac:dyDescent="0.2">
      <c r="A112" s="320"/>
      <c r="B112" s="107" t="s">
        <v>89</v>
      </c>
      <c r="C112" s="102">
        <v>0</v>
      </c>
      <c r="D112" s="103">
        <v>0</v>
      </c>
      <c r="E112" s="103">
        <v>0</v>
      </c>
      <c r="F112" s="103">
        <v>0</v>
      </c>
      <c r="G112" s="203"/>
      <c r="H112" s="202">
        <f t="shared" ref="H112:H118" si="25">SUM(C112:F112)</f>
        <v>0</v>
      </c>
      <c r="I112" s="150"/>
    </row>
    <row r="113" spans="1:62" x14ac:dyDescent="0.2">
      <c r="A113" s="320"/>
      <c r="B113" s="107" t="s">
        <v>90</v>
      </c>
      <c r="C113" s="102">
        <v>0</v>
      </c>
      <c r="D113" s="103">
        <v>1</v>
      </c>
      <c r="E113" s="103">
        <v>5</v>
      </c>
      <c r="F113" s="103">
        <v>1</v>
      </c>
      <c r="G113" s="203"/>
      <c r="H113" s="202">
        <f t="shared" si="25"/>
        <v>7</v>
      </c>
      <c r="I113" s="150"/>
    </row>
    <row r="114" spans="1:62" x14ac:dyDescent="0.2">
      <c r="A114" s="320"/>
      <c r="B114" s="107" t="s">
        <v>91</v>
      </c>
      <c r="C114" s="102">
        <v>0</v>
      </c>
      <c r="D114" s="103">
        <v>1</v>
      </c>
      <c r="E114" s="103">
        <v>2</v>
      </c>
      <c r="F114" s="103">
        <v>2</v>
      </c>
      <c r="G114" s="203"/>
      <c r="H114" s="202">
        <f t="shared" si="25"/>
        <v>5</v>
      </c>
      <c r="I114" s="150"/>
    </row>
    <row r="115" spans="1:62" x14ac:dyDescent="0.2">
      <c r="A115" s="320"/>
      <c r="B115" s="107" t="s">
        <v>92</v>
      </c>
      <c r="C115" s="102">
        <v>0</v>
      </c>
      <c r="D115" s="103">
        <v>0</v>
      </c>
      <c r="E115" s="103">
        <v>1</v>
      </c>
      <c r="F115" s="103">
        <v>0</v>
      </c>
      <c r="G115" s="203"/>
      <c r="H115" s="202">
        <f t="shared" si="25"/>
        <v>1</v>
      </c>
      <c r="I115" s="150"/>
    </row>
    <row r="116" spans="1:62" x14ac:dyDescent="0.2">
      <c r="A116" s="320"/>
      <c r="B116" s="157" t="s">
        <v>5</v>
      </c>
      <c r="C116" s="103">
        <v>1</v>
      </c>
      <c r="D116" s="103">
        <v>4</v>
      </c>
      <c r="E116" s="103">
        <v>5</v>
      </c>
      <c r="F116" s="103">
        <v>4</v>
      </c>
      <c r="G116" s="203"/>
      <c r="H116" s="202">
        <f t="shared" si="25"/>
        <v>14</v>
      </c>
      <c r="I116" s="150"/>
    </row>
    <row r="117" spans="1:62" x14ac:dyDescent="0.2">
      <c r="A117" s="320"/>
      <c r="B117" s="107" t="s">
        <v>93</v>
      </c>
      <c r="C117" s="102">
        <v>1</v>
      </c>
      <c r="D117" s="103">
        <v>0</v>
      </c>
      <c r="E117" s="103">
        <v>1</v>
      </c>
      <c r="F117" s="103">
        <v>2</v>
      </c>
      <c r="G117" s="203"/>
      <c r="H117" s="202">
        <f t="shared" si="25"/>
        <v>4</v>
      </c>
      <c r="I117" s="150"/>
    </row>
    <row r="118" spans="1:62" x14ac:dyDescent="0.2">
      <c r="A118" s="320"/>
      <c r="B118" s="107" t="s">
        <v>94</v>
      </c>
      <c r="C118" s="102">
        <v>2</v>
      </c>
      <c r="D118" s="103">
        <v>6</v>
      </c>
      <c r="E118" s="103">
        <v>14</v>
      </c>
      <c r="F118" s="103">
        <v>9</v>
      </c>
      <c r="G118" s="203"/>
      <c r="H118" s="202">
        <f t="shared" si="25"/>
        <v>31</v>
      </c>
      <c r="I118" s="150"/>
    </row>
    <row r="119" spans="1:62" x14ac:dyDescent="0.2">
      <c r="A119" s="320"/>
      <c r="B119" s="142" t="s">
        <v>96</v>
      </c>
      <c r="C119" s="102"/>
      <c r="D119" s="103"/>
      <c r="E119" s="103"/>
      <c r="F119" s="103"/>
      <c r="G119" s="203"/>
      <c r="H119" s="202"/>
      <c r="I119" s="150"/>
    </row>
    <row r="120" spans="1:62" x14ac:dyDescent="0.2">
      <c r="A120" s="320"/>
      <c r="B120" s="107" t="s">
        <v>89</v>
      </c>
      <c r="C120" s="102">
        <f>C112-C104</f>
        <v>-2</v>
      </c>
      <c r="D120" s="103">
        <f t="shared" ref="D120:F120" si="26">D112-D104</f>
        <v>-2</v>
      </c>
      <c r="E120" s="103">
        <f t="shared" si="26"/>
        <v>-1</v>
      </c>
      <c r="F120" s="103">
        <f t="shared" si="26"/>
        <v>-1</v>
      </c>
      <c r="G120" s="203"/>
      <c r="H120" s="202">
        <f t="shared" ref="H120:H126" si="27">SUM(C120:F120)</f>
        <v>-6</v>
      </c>
      <c r="I120" s="150"/>
    </row>
    <row r="121" spans="1:62" x14ac:dyDescent="0.2">
      <c r="A121" s="320"/>
      <c r="B121" s="107" t="s">
        <v>90</v>
      </c>
      <c r="C121" s="102">
        <f t="shared" ref="C121:F125" si="28">C113-C105</f>
        <v>0</v>
      </c>
      <c r="D121" s="103">
        <f t="shared" si="28"/>
        <v>0</v>
      </c>
      <c r="E121" s="103">
        <f t="shared" si="28"/>
        <v>4</v>
      </c>
      <c r="F121" s="103">
        <f t="shared" si="28"/>
        <v>0</v>
      </c>
      <c r="G121" s="203"/>
      <c r="H121" s="202">
        <f t="shared" si="27"/>
        <v>4</v>
      </c>
      <c r="I121" s="150"/>
    </row>
    <row r="122" spans="1:62" x14ac:dyDescent="0.2">
      <c r="A122" s="320"/>
      <c r="B122" s="107" t="s">
        <v>91</v>
      </c>
      <c r="C122" s="102">
        <f t="shared" si="28"/>
        <v>-2</v>
      </c>
      <c r="D122" s="103">
        <f t="shared" si="28"/>
        <v>0</v>
      </c>
      <c r="E122" s="103">
        <f t="shared" si="28"/>
        <v>1</v>
      </c>
      <c r="F122" s="103">
        <f t="shared" si="28"/>
        <v>0</v>
      </c>
      <c r="G122" s="203"/>
      <c r="H122" s="202">
        <f t="shared" si="27"/>
        <v>-1</v>
      </c>
      <c r="I122" s="150"/>
    </row>
    <row r="123" spans="1:62" x14ac:dyDescent="0.2">
      <c r="A123" s="320"/>
      <c r="B123" s="107" t="s">
        <v>92</v>
      </c>
      <c r="C123" s="102">
        <f t="shared" si="28"/>
        <v>-1</v>
      </c>
      <c r="D123" s="103">
        <f t="shared" si="28"/>
        <v>-1</v>
      </c>
      <c r="E123" s="103">
        <f t="shared" si="28"/>
        <v>0</v>
      </c>
      <c r="F123" s="103">
        <f t="shared" si="28"/>
        <v>0</v>
      </c>
      <c r="G123" s="203"/>
      <c r="H123" s="202">
        <f t="shared" si="27"/>
        <v>-2</v>
      </c>
      <c r="I123" s="150"/>
    </row>
    <row r="124" spans="1:62" x14ac:dyDescent="0.2">
      <c r="A124" s="320"/>
      <c r="B124" s="107" t="s">
        <v>5</v>
      </c>
      <c r="C124" s="102">
        <f t="shared" si="28"/>
        <v>1</v>
      </c>
      <c r="D124" s="103">
        <f t="shared" si="28"/>
        <v>4</v>
      </c>
      <c r="E124" s="103">
        <f t="shared" si="28"/>
        <v>5</v>
      </c>
      <c r="F124" s="103">
        <f t="shared" si="28"/>
        <v>4</v>
      </c>
      <c r="G124" s="203"/>
      <c r="H124" s="202">
        <f t="shared" si="27"/>
        <v>14</v>
      </c>
      <c r="I124" s="150"/>
    </row>
    <row r="125" spans="1:62" x14ac:dyDescent="0.2">
      <c r="A125" s="320"/>
      <c r="B125" s="107" t="s">
        <v>93</v>
      </c>
      <c r="C125" s="102">
        <f t="shared" si="28"/>
        <v>0</v>
      </c>
      <c r="D125" s="103">
        <f t="shared" si="28"/>
        <v>-1</v>
      </c>
      <c r="E125" s="103">
        <f t="shared" si="28"/>
        <v>0</v>
      </c>
      <c r="F125" s="103">
        <f t="shared" si="28"/>
        <v>1</v>
      </c>
      <c r="G125" s="203"/>
      <c r="H125" s="202">
        <f t="shared" si="27"/>
        <v>0</v>
      </c>
      <c r="I125" s="150"/>
    </row>
    <row r="126" spans="1:62" x14ac:dyDescent="0.2">
      <c r="A126" s="321"/>
      <c r="B126" s="158" t="s">
        <v>94</v>
      </c>
      <c r="C126" s="104">
        <f t="shared" ref="C126:F126" si="29">C118-C110</f>
        <v>-4</v>
      </c>
      <c r="D126" s="104">
        <f t="shared" si="29"/>
        <v>0</v>
      </c>
      <c r="E126" s="104">
        <f t="shared" si="29"/>
        <v>9</v>
      </c>
      <c r="F126" s="104">
        <f t="shared" si="29"/>
        <v>4</v>
      </c>
      <c r="G126" s="207"/>
      <c r="H126" s="208">
        <f t="shared" si="27"/>
        <v>9</v>
      </c>
      <c r="I126" s="203"/>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15"/>
      <c r="AF126" s="115"/>
      <c r="AG126" s="115"/>
      <c r="AH126" s="115"/>
      <c r="AI126" s="115"/>
      <c r="AJ126" s="115"/>
      <c r="AK126" s="115"/>
      <c r="AL126" s="115"/>
      <c r="AM126" s="115"/>
      <c r="AN126" s="115"/>
      <c r="AO126" s="115"/>
      <c r="AP126" s="115"/>
      <c r="AQ126" s="115"/>
      <c r="AR126" s="115"/>
      <c r="AS126" s="115"/>
      <c r="AT126" s="115"/>
      <c r="AU126" s="115"/>
      <c r="AV126" s="115"/>
      <c r="AW126" s="115"/>
      <c r="AX126" s="115"/>
      <c r="AY126" s="115"/>
      <c r="AZ126" s="115"/>
      <c r="BA126" s="115"/>
      <c r="BB126" s="115"/>
      <c r="BC126" s="115"/>
      <c r="BD126" s="115"/>
      <c r="BE126" s="115"/>
      <c r="BF126" s="115"/>
      <c r="BG126" s="115"/>
      <c r="BH126" s="115"/>
      <c r="BI126" s="115"/>
      <c r="BJ126" s="115"/>
    </row>
    <row r="127" spans="1:62" x14ac:dyDescent="0.2">
      <c r="A127" s="115"/>
      <c r="B127" s="101"/>
      <c r="C127" s="150"/>
      <c r="D127" s="150"/>
      <c r="E127" s="150"/>
      <c r="F127" s="150"/>
      <c r="G127" s="150"/>
      <c r="H127" s="150"/>
      <c r="I127" s="150"/>
    </row>
    <row r="128" spans="1:62" ht="12" customHeight="1" x14ac:dyDescent="0.2">
      <c r="A128" s="116" t="s">
        <v>6</v>
      </c>
      <c r="B128" s="117"/>
      <c r="C128" s="101"/>
    </row>
    <row r="129" spans="1:6" ht="12" customHeight="1" x14ac:dyDescent="0.2">
      <c r="A129" s="325" t="s">
        <v>254</v>
      </c>
      <c r="B129" s="325"/>
      <c r="C129" s="101"/>
    </row>
    <row r="130" spans="1:6" ht="12" customHeight="1" x14ac:dyDescent="0.2">
      <c r="A130" s="325"/>
      <c r="B130" s="325"/>
      <c r="C130" s="101"/>
    </row>
    <row r="131" spans="1:6" ht="12" customHeight="1" x14ac:dyDescent="0.2">
      <c r="A131" s="325"/>
      <c r="B131" s="325"/>
      <c r="C131" s="101"/>
    </row>
    <row r="132" spans="1:6" ht="12" customHeight="1" x14ac:dyDescent="0.2">
      <c r="A132" s="325"/>
      <c r="B132" s="325"/>
      <c r="C132" s="101"/>
    </row>
    <row r="133" spans="1:6" ht="12" customHeight="1" x14ac:dyDescent="0.2">
      <c r="A133" s="325"/>
      <c r="B133" s="325"/>
      <c r="C133" s="101"/>
    </row>
    <row r="134" spans="1:6" ht="12" customHeight="1" x14ac:dyDescent="0.2">
      <c r="A134" s="325"/>
      <c r="B134" s="325"/>
      <c r="C134" s="101"/>
    </row>
    <row r="135" spans="1:6" ht="12" customHeight="1" x14ac:dyDescent="0.2">
      <c r="A135" s="325"/>
      <c r="B135" s="325"/>
      <c r="C135" s="101"/>
    </row>
    <row r="136" spans="1:6" ht="12" customHeight="1" x14ac:dyDescent="0.2">
      <c r="A136" s="325"/>
      <c r="B136" s="325"/>
      <c r="C136" s="101"/>
    </row>
    <row r="137" spans="1:6" ht="12" customHeight="1" x14ac:dyDescent="0.2">
      <c r="A137" s="323" t="s">
        <v>249</v>
      </c>
      <c r="B137" s="323"/>
      <c r="C137" s="239"/>
      <c r="D137" s="239"/>
      <c r="E137" s="239"/>
      <c r="F137" s="239"/>
    </row>
    <row r="138" spans="1:6" ht="12" customHeight="1" x14ac:dyDescent="0.2">
      <c r="A138" s="324" t="s">
        <v>250</v>
      </c>
      <c r="B138" s="324"/>
      <c r="C138" s="279"/>
      <c r="D138" s="279"/>
      <c r="E138" s="279"/>
      <c r="F138" s="279"/>
    </row>
    <row r="139" spans="1:6" ht="12" customHeight="1" x14ac:dyDescent="0.2">
      <c r="A139" s="324"/>
      <c r="B139" s="324"/>
      <c r="C139" s="279"/>
      <c r="D139" s="279"/>
      <c r="E139" s="279"/>
      <c r="F139" s="279"/>
    </row>
    <row r="140" spans="1:6" ht="12" customHeight="1" x14ac:dyDescent="0.2">
      <c r="A140" s="324"/>
      <c r="B140" s="324"/>
      <c r="C140" s="240"/>
      <c r="D140" s="240"/>
      <c r="E140" s="240"/>
      <c r="F140" s="240"/>
    </row>
    <row r="141" spans="1:6" ht="12" customHeight="1" x14ac:dyDescent="0.2">
      <c r="A141" s="318" t="s">
        <v>251</v>
      </c>
      <c r="B141" s="318"/>
      <c r="C141" s="241"/>
      <c r="D141" s="241"/>
      <c r="E141" s="241"/>
      <c r="F141" s="241"/>
    </row>
    <row r="142" spans="1:6" ht="12" customHeight="1" x14ac:dyDescent="0.2">
      <c r="A142" s="318" t="s">
        <v>103</v>
      </c>
      <c r="B142" s="318"/>
      <c r="C142" s="241"/>
      <c r="D142" s="241"/>
      <c r="E142" s="241"/>
      <c r="F142" s="241"/>
    </row>
    <row r="143" spans="1:6" ht="12" customHeight="1" x14ac:dyDescent="0.2">
      <c r="A143" s="318" t="s">
        <v>104</v>
      </c>
      <c r="B143" s="318"/>
      <c r="C143" s="241"/>
      <c r="D143" s="241"/>
      <c r="E143" s="241"/>
      <c r="F143" s="241"/>
    </row>
    <row r="144" spans="1:6" ht="12" customHeight="1" x14ac:dyDescent="0.2">
      <c r="A144" s="318" t="s">
        <v>105</v>
      </c>
      <c r="B144" s="318"/>
      <c r="C144" s="241"/>
      <c r="D144" s="241"/>
      <c r="E144" s="241"/>
      <c r="F144" s="241"/>
    </row>
    <row r="145" spans="1:7" ht="12" customHeight="1" x14ac:dyDescent="0.2">
      <c r="A145" s="318" t="s">
        <v>106</v>
      </c>
      <c r="B145" s="318"/>
      <c r="C145" s="241"/>
      <c r="D145" s="241"/>
      <c r="E145" s="241"/>
      <c r="F145" s="241"/>
      <c r="G145" s="118"/>
    </row>
    <row r="146" spans="1:7" ht="12" customHeight="1" x14ac:dyDescent="0.2">
      <c r="A146" s="318" t="s">
        <v>107</v>
      </c>
      <c r="B146" s="318"/>
      <c r="C146" s="241"/>
      <c r="D146" s="241"/>
      <c r="E146" s="241"/>
      <c r="F146" s="241"/>
      <c r="G146" s="118"/>
    </row>
    <row r="147" spans="1:7" ht="12" customHeight="1" x14ac:dyDescent="0.2">
      <c r="A147" s="323" t="s">
        <v>252</v>
      </c>
      <c r="B147" s="323"/>
      <c r="C147" s="239"/>
      <c r="D147" s="239"/>
      <c r="E147" s="239"/>
      <c r="F147" s="239"/>
      <c r="G147" s="118"/>
    </row>
    <row r="148" spans="1:7" ht="12" customHeight="1" x14ac:dyDescent="0.2">
      <c r="A148" s="328"/>
      <c r="B148" s="328"/>
      <c r="C148" s="238"/>
      <c r="D148" s="238"/>
      <c r="E148" s="238"/>
      <c r="F148" s="238"/>
      <c r="G148" s="118"/>
    </row>
    <row r="149" spans="1:7" ht="12" customHeight="1" x14ac:dyDescent="0.2">
      <c r="A149" s="323" t="s">
        <v>237</v>
      </c>
      <c r="B149" s="323"/>
      <c r="D149" s="118"/>
      <c r="E149" s="118"/>
      <c r="F149" s="118"/>
      <c r="G149" s="118"/>
    </row>
    <row r="150" spans="1:7" ht="12" customHeight="1" x14ac:dyDescent="0.2">
      <c r="D150" s="118"/>
      <c r="E150" s="118"/>
      <c r="F150" s="118"/>
      <c r="G150" s="118"/>
    </row>
    <row r="151" spans="1:7" ht="12" customHeight="1" x14ac:dyDescent="0.2">
      <c r="D151" s="118"/>
      <c r="E151" s="118"/>
      <c r="F151" s="118"/>
      <c r="G151" s="118"/>
    </row>
    <row r="152" spans="1:7" ht="12" customHeight="1" x14ac:dyDescent="0.2">
      <c r="D152" s="118"/>
      <c r="E152" s="118"/>
      <c r="F152" s="118"/>
      <c r="G152" s="118"/>
    </row>
    <row r="153" spans="1:7" ht="12" customHeight="1" x14ac:dyDescent="0.2">
      <c r="D153" s="118"/>
      <c r="E153" s="118"/>
      <c r="F153" s="118"/>
      <c r="G153" s="118"/>
    </row>
    <row r="154" spans="1:7" ht="12" customHeight="1" x14ac:dyDescent="0.2">
      <c r="D154" s="118"/>
      <c r="E154" s="118"/>
      <c r="F154" s="118"/>
      <c r="G154" s="118"/>
    </row>
    <row r="155" spans="1:7" x14ac:dyDescent="0.2">
      <c r="D155" s="118"/>
      <c r="E155" s="118"/>
      <c r="F155" s="118"/>
      <c r="G155" s="118"/>
    </row>
    <row r="156" spans="1:7" x14ac:dyDescent="0.2">
      <c r="D156" s="118"/>
      <c r="E156" s="118"/>
      <c r="F156" s="118"/>
      <c r="G156" s="118"/>
    </row>
    <row r="157" spans="1:7" x14ac:dyDescent="0.2">
      <c r="D157" s="118"/>
      <c r="E157" s="118"/>
      <c r="F157" s="118"/>
      <c r="G157" s="118"/>
    </row>
    <row r="158" spans="1:7" x14ac:dyDescent="0.2">
      <c r="D158" s="118"/>
      <c r="E158" s="118"/>
      <c r="F158" s="118"/>
      <c r="G158" s="118"/>
    </row>
    <row r="159" spans="1:7" x14ac:dyDescent="0.2">
      <c r="D159" s="118"/>
      <c r="E159" s="118"/>
      <c r="F159" s="118"/>
      <c r="G159" s="118"/>
    </row>
  </sheetData>
  <mergeCells count="26">
    <mergeCell ref="G1:H1"/>
    <mergeCell ref="A4:A5"/>
    <mergeCell ref="B4:B5"/>
    <mergeCell ref="C4:C5"/>
    <mergeCell ref="D4:D5"/>
    <mergeCell ref="E4:E5"/>
    <mergeCell ref="F4:F5"/>
    <mergeCell ref="H4:H6"/>
    <mergeCell ref="A7:A30"/>
    <mergeCell ref="A31:A54"/>
    <mergeCell ref="A55:A78"/>
    <mergeCell ref="A149:B149"/>
    <mergeCell ref="A147:B147"/>
    <mergeCell ref="A148:B148"/>
    <mergeCell ref="A129:B136"/>
    <mergeCell ref="A138:B140"/>
    <mergeCell ref="A143:B143"/>
    <mergeCell ref="A144:B144"/>
    <mergeCell ref="A145:B145"/>
    <mergeCell ref="A146:B146"/>
    <mergeCell ref="A79:A102"/>
    <mergeCell ref="A103:A126"/>
    <mergeCell ref="A137:B137"/>
    <mergeCell ref="A141:B141"/>
    <mergeCell ref="A142:B142"/>
    <mergeCell ref="A1:D1"/>
  </mergeCells>
  <hyperlinks>
    <hyperlink ref="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19" customWidth="1"/>
    <col min="2" max="2" width="47.7109375" style="109" customWidth="1"/>
    <col min="3" max="3" width="11.28515625" style="109" customWidth="1"/>
    <col min="4" max="55" width="11.28515625" style="101" customWidth="1"/>
    <col min="56" max="16384" width="9.140625" style="101"/>
  </cols>
  <sheetData>
    <row r="1" spans="1:58" ht="18" customHeight="1" x14ac:dyDescent="0.25">
      <c r="A1" s="317" t="s">
        <v>235</v>
      </c>
      <c r="B1" s="317"/>
      <c r="C1" s="317"/>
      <c r="D1" s="317"/>
      <c r="E1" s="280"/>
      <c r="F1" s="330" t="s">
        <v>8</v>
      </c>
      <c r="G1" s="330"/>
    </row>
    <row r="2" spans="1:58" ht="15" customHeight="1" x14ac:dyDescent="0.2">
      <c r="A2" s="101"/>
      <c r="B2" s="101"/>
      <c r="C2" s="101"/>
    </row>
    <row r="3" spans="1:58" ht="15" customHeight="1" x14ac:dyDescent="0.2">
      <c r="A3" s="101"/>
      <c r="B3" s="1" t="s">
        <v>228</v>
      </c>
      <c r="C3" s="115"/>
      <c r="D3" s="115"/>
      <c r="E3" s="115"/>
      <c r="F3" s="115"/>
      <c r="G3" s="115"/>
      <c r="H3" s="115"/>
      <c r="I3" s="115"/>
      <c r="J3" s="115"/>
      <c r="K3" s="115"/>
      <c r="L3" s="115"/>
      <c r="M3" s="115"/>
      <c r="N3" s="115"/>
      <c r="O3" s="115"/>
      <c r="P3" s="115"/>
      <c r="Q3" s="115"/>
      <c r="R3" s="115"/>
      <c r="S3" s="115"/>
      <c r="T3" s="115"/>
      <c r="U3" s="115"/>
      <c r="V3" s="115"/>
      <c r="W3" s="115"/>
      <c r="X3" s="115"/>
      <c r="Y3" s="115"/>
      <c r="Z3" s="115"/>
      <c r="AA3" s="115"/>
      <c r="AB3" s="115"/>
      <c r="AC3" s="115"/>
      <c r="AD3" s="115"/>
      <c r="AE3" s="115"/>
      <c r="AF3" s="115"/>
      <c r="AG3" s="115"/>
      <c r="AH3" s="115"/>
      <c r="AI3" s="115"/>
      <c r="AJ3" s="115"/>
      <c r="AK3" s="115"/>
      <c r="AL3" s="115"/>
      <c r="AM3" s="115"/>
      <c r="AN3" s="115"/>
      <c r="AO3" s="115"/>
      <c r="AP3" s="115"/>
      <c r="AQ3" s="115"/>
      <c r="AR3" s="115"/>
      <c r="AS3" s="115"/>
      <c r="AT3" s="115"/>
      <c r="AU3" s="115"/>
      <c r="AV3" s="115"/>
      <c r="AW3" s="115"/>
      <c r="AX3" s="115"/>
      <c r="AY3" s="115"/>
      <c r="AZ3" s="115"/>
      <c r="BA3" s="115"/>
      <c r="BB3" s="115"/>
      <c r="BC3" s="115"/>
      <c r="BD3" s="115"/>
    </row>
    <row r="4" spans="1:58" ht="15" customHeight="1" x14ac:dyDescent="0.2">
      <c r="A4" s="223" t="s">
        <v>54</v>
      </c>
      <c r="B4" s="223"/>
      <c r="C4" s="222">
        <v>1</v>
      </c>
      <c r="D4" s="222">
        <v>2</v>
      </c>
      <c r="E4" s="222">
        <v>3</v>
      </c>
      <c r="F4" s="222">
        <v>4</v>
      </c>
      <c r="G4" s="222">
        <v>5</v>
      </c>
      <c r="H4" s="222">
        <v>6</v>
      </c>
      <c r="I4" s="222">
        <v>7</v>
      </c>
      <c r="J4" s="222">
        <v>8</v>
      </c>
      <c r="K4" s="222">
        <v>9</v>
      </c>
      <c r="L4" s="222">
        <v>10</v>
      </c>
      <c r="M4" s="222">
        <v>11</v>
      </c>
      <c r="N4" s="222">
        <v>12</v>
      </c>
      <c r="O4" s="222">
        <v>13</v>
      </c>
      <c r="P4" s="222">
        <v>14</v>
      </c>
      <c r="Q4" s="222">
        <v>15</v>
      </c>
      <c r="R4" s="222">
        <v>16</v>
      </c>
      <c r="S4" s="222">
        <v>17</v>
      </c>
      <c r="T4" s="222">
        <v>18</v>
      </c>
      <c r="U4" s="222">
        <v>19</v>
      </c>
      <c r="V4" s="222">
        <v>20</v>
      </c>
      <c r="W4" s="222">
        <v>21</v>
      </c>
      <c r="X4" s="222">
        <v>22</v>
      </c>
      <c r="Y4" s="222">
        <v>23</v>
      </c>
      <c r="Z4" s="222">
        <v>24</v>
      </c>
      <c r="AA4" s="222">
        <v>25</v>
      </c>
      <c r="AB4" s="222">
        <v>26</v>
      </c>
      <c r="AC4" s="222">
        <v>27</v>
      </c>
      <c r="AD4" s="222">
        <v>28</v>
      </c>
      <c r="AE4" s="222">
        <v>29</v>
      </c>
      <c r="AF4" s="222">
        <v>30</v>
      </c>
      <c r="AG4" s="222">
        <v>31</v>
      </c>
      <c r="AH4" s="222">
        <v>32</v>
      </c>
      <c r="AI4" s="222">
        <v>33</v>
      </c>
      <c r="AJ4" s="222">
        <v>34</v>
      </c>
      <c r="AK4" s="222">
        <v>35</v>
      </c>
      <c r="AL4" s="222">
        <v>36</v>
      </c>
      <c r="AM4" s="222">
        <v>37</v>
      </c>
      <c r="AN4" s="222">
        <v>38</v>
      </c>
      <c r="AO4" s="222">
        <v>39</v>
      </c>
      <c r="AP4" s="222">
        <v>40</v>
      </c>
      <c r="AQ4" s="222">
        <v>41</v>
      </c>
      <c r="AR4" s="222">
        <v>42</v>
      </c>
      <c r="AS4" s="222">
        <v>43</v>
      </c>
      <c r="AT4" s="222">
        <v>44</v>
      </c>
      <c r="AU4" s="222">
        <v>45</v>
      </c>
      <c r="AV4" s="222">
        <v>46</v>
      </c>
      <c r="AW4" s="222">
        <v>47</v>
      </c>
      <c r="AX4" s="222">
        <v>48</v>
      </c>
      <c r="AY4" s="222">
        <v>49</v>
      </c>
      <c r="AZ4" s="222">
        <v>50</v>
      </c>
      <c r="BA4" s="222">
        <v>51</v>
      </c>
      <c r="BB4" s="222">
        <v>52</v>
      </c>
      <c r="BC4" s="222">
        <v>53</v>
      </c>
      <c r="BD4" s="256"/>
      <c r="BE4" s="329" t="s">
        <v>113</v>
      </c>
      <c r="BF4" s="329" t="s">
        <v>258</v>
      </c>
    </row>
    <row r="5" spans="1:58" ht="27" customHeight="1" x14ac:dyDescent="0.2">
      <c r="A5" s="225" t="s">
        <v>55</v>
      </c>
      <c r="B5" s="225"/>
      <c r="C5" s="226">
        <v>43829</v>
      </c>
      <c r="D5" s="226">
        <v>43836</v>
      </c>
      <c r="E5" s="226">
        <v>43843</v>
      </c>
      <c r="F5" s="226">
        <v>43850</v>
      </c>
      <c r="G5" s="226">
        <v>43857</v>
      </c>
      <c r="H5" s="226">
        <v>43864</v>
      </c>
      <c r="I5" s="226">
        <v>43871</v>
      </c>
      <c r="J5" s="226">
        <v>43878</v>
      </c>
      <c r="K5" s="226">
        <v>43885</v>
      </c>
      <c r="L5" s="226">
        <v>43892</v>
      </c>
      <c r="M5" s="226">
        <v>43899</v>
      </c>
      <c r="N5" s="226">
        <v>43906</v>
      </c>
      <c r="O5" s="226">
        <v>43913</v>
      </c>
      <c r="P5" s="226">
        <v>43920</v>
      </c>
      <c r="Q5" s="226">
        <v>43927</v>
      </c>
      <c r="R5" s="226">
        <v>43934</v>
      </c>
      <c r="S5" s="226">
        <v>43941</v>
      </c>
      <c r="T5" s="226">
        <v>43948</v>
      </c>
      <c r="U5" s="226">
        <v>43955</v>
      </c>
      <c r="V5" s="226">
        <v>43962</v>
      </c>
      <c r="W5" s="226">
        <v>43969</v>
      </c>
      <c r="X5" s="226">
        <v>43976</v>
      </c>
      <c r="Y5" s="226">
        <v>43983</v>
      </c>
      <c r="Z5" s="226">
        <v>43990</v>
      </c>
      <c r="AA5" s="226">
        <v>43997</v>
      </c>
      <c r="AB5" s="226">
        <v>44004</v>
      </c>
      <c r="AC5" s="226">
        <v>44011</v>
      </c>
      <c r="AD5" s="226">
        <v>44018</v>
      </c>
      <c r="AE5" s="226">
        <v>44025</v>
      </c>
      <c r="AF5" s="226">
        <v>44032</v>
      </c>
      <c r="AG5" s="226">
        <v>44039</v>
      </c>
      <c r="AH5" s="226">
        <v>44046</v>
      </c>
      <c r="AI5" s="226">
        <v>44053</v>
      </c>
      <c r="AJ5" s="226">
        <v>44060</v>
      </c>
      <c r="AK5" s="226">
        <v>44067</v>
      </c>
      <c r="AL5" s="226">
        <v>44074</v>
      </c>
      <c r="AM5" s="226">
        <v>44081</v>
      </c>
      <c r="AN5" s="226">
        <v>44088</v>
      </c>
      <c r="AO5" s="226">
        <v>44095</v>
      </c>
      <c r="AP5" s="226">
        <v>44102</v>
      </c>
      <c r="AQ5" s="226">
        <v>44109</v>
      </c>
      <c r="AR5" s="226">
        <v>44116</v>
      </c>
      <c r="AS5" s="226">
        <v>44123</v>
      </c>
      <c r="AT5" s="226">
        <v>44130</v>
      </c>
      <c r="AU5" s="226">
        <v>44137</v>
      </c>
      <c r="AV5" s="226">
        <v>44144</v>
      </c>
      <c r="AW5" s="226">
        <v>44151</v>
      </c>
      <c r="AX5" s="226">
        <v>44158</v>
      </c>
      <c r="AY5" s="226">
        <v>44165</v>
      </c>
      <c r="AZ5" s="226">
        <v>44172</v>
      </c>
      <c r="BA5" s="226">
        <v>44179</v>
      </c>
      <c r="BB5" s="226">
        <v>44186</v>
      </c>
      <c r="BC5" s="226">
        <v>44193</v>
      </c>
      <c r="BD5" s="104"/>
      <c r="BE5" s="327"/>
      <c r="BF5" s="327"/>
    </row>
    <row r="6" spans="1:58" ht="14.25" customHeight="1" x14ac:dyDescent="0.2">
      <c r="A6" s="322" t="s">
        <v>87</v>
      </c>
      <c r="B6" s="141" t="s">
        <v>88</v>
      </c>
      <c r="C6" s="102"/>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F6" s="252"/>
    </row>
    <row r="7" spans="1:58" x14ac:dyDescent="0.2">
      <c r="A7" s="320"/>
      <c r="B7" s="107" t="s">
        <v>89</v>
      </c>
      <c r="C7" s="102">
        <v>328</v>
      </c>
      <c r="D7" s="103">
        <v>359</v>
      </c>
      <c r="E7" s="103">
        <v>321</v>
      </c>
      <c r="F7" s="103">
        <v>326</v>
      </c>
      <c r="G7" s="103">
        <v>315</v>
      </c>
      <c r="H7" s="103">
        <v>322</v>
      </c>
      <c r="I7" s="103">
        <v>329</v>
      </c>
      <c r="J7" s="103">
        <v>319</v>
      </c>
      <c r="K7" s="103">
        <v>303</v>
      </c>
      <c r="L7" s="103">
        <v>324</v>
      </c>
      <c r="M7" s="103">
        <v>314</v>
      </c>
      <c r="N7" s="103">
        <v>295</v>
      </c>
      <c r="O7" s="103">
        <v>309</v>
      </c>
      <c r="P7" s="103">
        <v>292</v>
      </c>
      <c r="Q7" s="103">
        <v>301</v>
      </c>
      <c r="R7" s="103">
        <v>296</v>
      </c>
      <c r="S7" s="103">
        <v>305</v>
      </c>
      <c r="T7" s="103">
        <v>310</v>
      </c>
      <c r="U7" s="103">
        <v>301</v>
      </c>
      <c r="V7" s="103">
        <v>311</v>
      </c>
      <c r="W7" s="103">
        <v>298</v>
      </c>
      <c r="X7" s="103">
        <v>293</v>
      </c>
      <c r="Y7" s="103">
        <v>302</v>
      </c>
      <c r="Z7" s="103">
        <v>300</v>
      </c>
      <c r="AA7" s="103">
        <v>300</v>
      </c>
      <c r="AB7" s="103">
        <v>306</v>
      </c>
      <c r="AC7" s="103">
        <v>302</v>
      </c>
      <c r="AD7" s="103">
        <v>297</v>
      </c>
      <c r="AE7" s="103">
        <v>302</v>
      </c>
      <c r="AF7" s="103">
        <v>306</v>
      </c>
      <c r="AG7" s="103">
        <v>310</v>
      </c>
      <c r="AH7" s="103">
        <v>301</v>
      </c>
      <c r="AI7" s="103">
        <v>301</v>
      </c>
      <c r="AJ7" s="103">
        <v>305</v>
      </c>
      <c r="AK7" s="103">
        <v>311</v>
      </c>
      <c r="AL7" s="103">
        <v>305</v>
      </c>
      <c r="AM7" s="103">
        <v>326</v>
      </c>
      <c r="AN7" s="103">
        <v>309</v>
      </c>
      <c r="AO7" s="103">
        <v>300</v>
      </c>
      <c r="AP7" s="103">
        <v>315</v>
      </c>
      <c r="AQ7" s="103">
        <v>331</v>
      </c>
      <c r="AR7" s="103">
        <v>306</v>
      </c>
      <c r="AS7" s="103">
        <v>315</v>
      </c>
      <c r="AT7" s="103">
        <v>320</v>
      </c>
      <c r="AU7" s="103">
        <v>320</v>
      </c>
      <c r="AV7" s="103">
        <v>332</v>
      </c>
      <c r="AW7" s="103">
        <v>306</v>
      </c>
      <c r="AX7" s="103">
        <v>307</v>
      </c>
      <c r="AY7" s="103">
        <v>306</v>
      </c>
      <c r="AZ7" s="103">
        <v>342</v>
      </c>
      <c r="BA7" s="103">
        <v>328</v>
      </c>
      <c r="BB7" s="103">
        <v>271</v>
      </c>
      <c r="BC7" s="103">
        <v>276</v>
      </c>
      <c r="BD7" s="150"/>
      <c r="BE7" s="204">
        <f>SUM(N7:BB7)+(BC7/5)</f>
        <v>12648.2</v>
      </c>
      <c r="BF7" s="253">
        <f>SUM(C7:BB7)+(BC7/5)</f>
        <v>16208.2</v>
      </c>
    </row>
    <row r="8" spans="1:58" x14ac:dyDescent="0.2">
      <c r="A8" s="320"/>
      <c r="B8" s="107" t="s">
        <v>90</v>
      </c>
      <c r="C8" s="102">
        <v>148</v>
      </c>
      <c r="D8" s="103">
        <v>173</v>
      </c>
      <c r="E8" s="103">
        <v>161</v>
      </c>
      <c r="F8" s="103">
        <v>152</v>
      </c>
      <c r="G8" s="103">
        <v>156</v>
      </c>
      <c r="H8" s="103">
        <v>148</v>
      </c>
      <c r="I8" s="103">
        <v>137</v>
      </c>
      <c r="J8" s="103">
        <v>137</v>
      </c>
      <c r="K8" s="103">
        <v>134</v>
      </c>
      <c r="L8" s="103">
        <v>134</v>
      </c>
      <c r="M8" s="103">
        <v>126</v>
      </c>
      <c r="N8" s="103">
        <v>118</v>
      </c>
      <c r="O8" s="103">
        <v>120</v>
      </c>
      <c r="P8" s="103">
        <v>118</v>
      </c>
      <c r="Q8" s="103">
        <v>113</v>
      </c>
      <c r="R8" s="103">
        <v>113</v>
      </c>
      <c r="S8" s="103">
        <v>109</v>
      </c>
      <c r="T8" s="103">
        <v>119</v>
      </c>
      <c r="U8" s="103">
        <v>103</v>
      </c>
      <c r="V8" s="103">
        <v>102</v>
      </c>
      <c r="W8" s="103">
        <v>114</v>
      </c>
      <c r="X8" s="103">
        <v>104</v>
      </c>
      <c r="Y8" s="103">
        <v>103</v>
      </c>
      <c r="Z8" s="103">
        <v>95</v>
      </c>
      <c r="AA8" s="103">
        <v>98</v>
      </c>
      <c r="AB8" s="103">
        <v>98</v>
      </c>
      <c r="AC8" s="103">
        <v>104</v>
      </c>
      <c r="AD8" s="103">
        <v>98</v>
      </c>
      <c r="AE8" s="103">
        <v>94</v>
      </c>
      <c r="AF8" s="103">
        <v>91</v>
      </c>
      <c r="AG8" s="103">
        <v>97</v>
      </c>
      <c r="AH8" s="103">
        <v>98</v>
      </c>
      <c r="AI8" s="103">
        <v>103</v>
      </c>
      <c r="AJ8" s="103">
        <v>99</v>
      </c>
      <c r="AK8" s="103">
        <v>94</v>
      </c>
      <c r="AL8" s="103">
        <v>108</v>
      </c>
      <c r="AM8" s="103">
        <v>101</v>
      </c>
      <c r="AN8" s="103">
        <v>101</v>
      </c>
      <c r="AO8" s="103">
        <v>111</v>
      </c>
      <c r="AP8" s="103">
        <v>105</v>
      </c>
      <c r="AQ8" s="103">
        <v>107</v>
      </c>
      <c r="AR8" s="103">
        <v>112</v>
      </c>
      <c r="AS8" s="103">
        <v>99</v>
      </c>
      <c r="AT8" s="103">
        <v>113</v>
      </c>
      <c r="AU8" s="103">
        <v>122</v>
      </c>
      <c r="AV8" s="103">
        <v>127</v>
      </c>
      <c r="AW8" s="103">
        <v>131</v>
      </c>
      <c r="AX8" s="103">
        <v>121</v>
      </c>
      <c r="AY8" s="103">
        <v>134</v>
      </c>
      <c r="AZ8" s="103">
        <v>145</v>
      </c>
      <c r="BA8" s="103">
        <v>155</v>
      </c>
      <c r="BB8" s="103">
        <v>132</v>
      </c>
      <c r="BC8" s="103">
        <v>122</v>
      </c>
      <c r="BD8" s="150"/>
      <c r="BE8" s="204">
        <f t="shared" ref="BE8:BE13" si="0">SUM(N8:BB8)+(BC8/5)</f>
        <v>4553.3999999999996</v>
      </c>
      <c r="BF8" s="253">
        <f t="shared" ref="BF8:BF13" si="1">SUM(C8:BB8)+(BC8/5)</f>
        <v>6159.4</v>
      </c>
    </row>
    <row r="9" spans="1:58" x14ac:dyDescent="0.2">
      <c r="A9" s="320"/>
      <c r="B9" s="107" t="s">
        <v>91</v>
      </c>
      <c r="C9" s="102">
        <v>324</v>
      </c>
      <c r="D9" s="103">
        <v>418</v>
      </c>
      <c r="E9" s="103">
        <v>369</v>
      </c>
      <c r="F9" s="103">
        <v>345</v>
      </c>
      <c r="G9" s="103">
        <v>326</v>
      </c>
      <c r="H9" s="103">
        <v>315</v>
      </c>
      <c r="I9" s="103">
        <v>327</v>
      </c>
      <c r="J9" s="103">
        <v>323</v>
      </c>
      <c r="K9" s="103">
        <v>304</v>
      </c>
      <c r="L9" s="103">
        <v>331</v>
      </c>
      <c r="M9" s="103">
        <v>306</v>
      </c>
      <c r="N9" s="103">
        <v>302</v>
      </c>
      <c r="O9" s="103">
        <v>301</v>
      </c>
      <c r="P9" s="103">
        <v>286</v>
      </c>
      <c r="Q9" s="103">
        <v>299</v>
      </c>
      <c r="R9" s="103">
        <v>283</v>
      </c>
      <c r="S9" s="103">
        <v>292</v>
      </c>
      <c r="T9" s="103">
        <v>276</v>
      </c>
      <c r="U9" s="103">
        <v>275</v>
      </c>
      <c r="V9" s="103">
        <v>275</v>
      </c>
      <c r="W9" s="103">
        <v>279</v>
      </c>
      <c r="X9" s="103">
        <v>275</v>
      </c>
      <c r="Y9" s="103">
        <v>279</v>
      </c>
      <c r="Z9" s="103">
        <v>263</v>
      </c>
      <c r="AA9" s="103">
        <v>269</v>
      </c>
      <c r="AB9" s="103">
        <v>274</v>
      </c>
      <c r="AC9" s="103">
        <v>260</v>
      </c>
      <c r="AD9" s="103">
        <v>276</v>
      </c>
      <c r="AE9" s="103">
        <v>259</v>
      </c>
      <c r="AF9" s="103">
        <v>250</v>
      </c>
      <c r="AG9" s="103">
        <v>245</v>
      </c>
      <c r="AH9" s="103">
        <v>255</v>
      </c>
      <c r="AI9" s="103">
        <v>265</v>
      </c>
      <c r="AJ9" s="103">
        <v>263</v>
      </c>
      <c r="AK9" s="103">
        <v>256</v>
      </c>
      <c r="AL9" s="103">
        <v>241</v>
      </c>
      <c r="AM9" s="103">
        <v>245</v>
      </c>
      <c r="AN9" s="103">
        <v>264</v>
      </c>
      <c r="AO9" s="103">
        <v>273</v>
      </c>
      <c r="AP9" s="103">
        <v>264</v>
      </c>
      <c r="AQ9" s="103">
        <v>280</v>
      </c>
      <c r="AR9" s="103">
        <v>284</v>
      </c>
      <c r="AS9" s="103">
        <v>272</v>
      </c>
      <c r="AT9" s="103">
        <v>280</v>
      </c>
      <c r="AU9" s="103">
        <v>296</v>
      </c>
      <c r="AV9" s="103">
        <v>284</v>
      </c>
      <c r="AW9" s="103">
        <v>297</v>
      </c>
      <c r="AX9" s="103">
        <v>315</v>
      </c>
      <c r="AY9" s="103">
        <v>292</v>
      </c>
      <c r="AZ9" s="103">
        <v>317</v>
      </c>
      <c r="BA9" s="103">
        <v>344</v>
      </c>
      <c r="BB9" s="103">
        <v>284</v>
      </c>
      <c r="BC9" s="103">
        <v>284</v>
      </c>
      <c r="BD9" s="150"/>
      <c r="BE9" s="204">
        <f t="shared" si="0"/>
        <v>11445.8</v>
      </c>
      <c r="BF9" s="253">
        <f>SUM(C9:BB9)+(BC9/5)</f>
        <v>15133.8</v>
      </c>
    </row>
    <row r="10" spans="1:58" x14ac:dyDescent="0.2">
      <c r="A10" s="320"/>
      <c r="B10" s="107" t="s">
        <v>92</v>
      </c>
      <c r="C10" s="102">
        <v>205</v>
      </c>
      <c r="D10" s="103">
        <v>268</v>
      </c>
      <c r="E10" s="103">
        <v>228</v>
      </c>
      <c r="F10" s="103">
        <v>203</v>
      </c>
      <c r="G10" s="103">
        <v>194</v>
      </c>
      <c r="H10" s="103">
        <v>185</v>
      </c>
      <c r="I10" s="103">
        <v>181</v>
      </c>
      <c r="J10" s="103">
        <v>191</v>
      </c>
      <c r="K10" s="103">
        <v>172</v>
      </c>
      <c r="L10" s="103">
        <v>158</v>
      </c>
      <c r="M10" s="103">
        <v>162</v>
      </c>
      <c r="N10" s="103">
        <v>157</v>
      </c>
      <c r="O10" s="103">
        <v>136</v>
      </c>
      <c r="P10" s="103">
        <v>143</v>
      </c>
      <c r="Q10" s="103">
        <v>139</v>
      </c>
      <c r="R10" s="103">
        <v>125</v>
      </c>
      <c r="S10" s="103">
        <v>128</v>
      </c>
      <c r="T10" s="103">
        <v>125</v>
      </c>
      <c r="U10" s="103">
        <v>116</v>
      </c>
      <c r="V10" s="103">
        <v>125</v>
      </c>
      <c r="W10" s="103">
        <v>121</v>
      </c>
      <c r="X10" s="103">
        <v>114</v>
      </c>
      <c r="Y10" s="103">
        <v>121</v>
      </c>
      <c r="Z10" s="103">
        <v>108</v>
      </c>
      <c r="AA10" s="103">
        <v>114</v>
      </c>
      <c r="AB10" s="103">
        <v>108</v>
      </c>
      <c r="AC10" s="103">
        <v>111</v>
      </c>
      <c r="AD10" s="103">
        <v>103</v>
      </c>
      <c r="AE10" s="103">
        <v>103</v>
      </c>
      <c r="AF10" s="103">
        <v>97</v>
      </c>
      <c r="AG10" s="103">
        <v>102</v>
      </c>
      <c r="AH10" s="103">
        <v>107</v>
      </c>
      <c r="AI10" s="103">
        <v>93</v>
      </c>
      <c r="AJ10" s="103">
        <v>97</v>
      </c>
      <c r="AK10" s="103">
        <v>99</v>
      </c>
      <c r="AL10" s="103">
        <v>100</v>
      </c>
      <c r="AM10" s="103">
        <v>100</v>
      </c>
      <c r="AN10" s="103">
        <v>104</v>
      </c>
      <c r="AO10" s="103">
        <v>111</v>
      </c>
      <c r="AP10" s="103">
        <v>113</v>
      </c>
      <c r="AQ10" s="103">
        <v>116</v>
      </c>
      <c r="AR10" s="103">
        <v>124</v>
      </c>
      <c r="AS10" s="103">
        <v>120</v>
      </c>
      <c r="AT10" s="103">
        <v>116</v>
      </c>
      <c r="AU10" s="103">
        <v>119</v>
      </c>
      <c r="AV10" s="103">
        <v>127</v>
      </c>
      <c r="AW10" s="103">
        <v>134</v>
      </c>
      <c r="AX10" s="103">
        <v>135</v>
      </c>
      <c r="AY10" s="103">
        <v>141</v>
      </c>
      <c r="AZ10" s="103">
        <v>160</v>
      </c>
      <c r="BA10" s="103">
        <v>166</v>
      </c>
      <c r="BB10" s="103">
        <v>160</v>
      </c>
      <c r="BC10" s="103">
        <v>145</v>
      </c>
      <c r="BD10" s="150"/>
      <c r="BE10" s="204">
        <f t="shared" si="0"/>
        <v>4967</v>
      </c>
      <c r="BF10" s="253">
        <f t="shared" si="1"/>
        <v>7114</v>
      </c>
    </row>
    <row r="11" spans="1:58" x14ac:dyDescent="0.2">
      <c r="A11" s="320"/>
      <c r="B11" s="157" t="s">
        <v>5</v>
      </c>
      <c r="C11" s="103">
        <v>0</v>
      </c>
      <c r="D11" s="103">
        <v>0</v>
      </c>
      <c r="E11" s="103">
        <v>0</v>
      </c>
      <c r="F11" s="103">
        <v>0</v>
      </c>
      <c r="G11" s="103">
        <v>0</v>
      </c>
      <c r="H11" s="103">
        <v>0</v>
      </c>
      <c r="I11" s="103">
        <v>0</v>
      </c>
      <c r="J11" s="103">
        <v>0</v>
      </c>
      <c r="K11" s="103">
        <v>0</v>
      </c>
      <c r="L11" s="103">
        <v>0</v>
      </c>
      <c r="M11" s="103">
        <v>0</v>
      </c>
      <c r="N11" s="103">
        <v>0</v>
      </c>
      <c r="O11" s="103">
        <v>0</v>
      </c>
      <c r="P11" s="103">
        <v>0</v>
      </c>
      <c r="Q11" s="103">
        <v>0</v>
      </c>
      <c r="R11" s="103">
        <v>0</v>
      </c>
      <c r="S11" s="103">
        <v>0</v>
      </c>
      <c r="T11" s="103">
        <v>0</v>
      </c>
      <c r="U11" s="103">
        <v>0</v>
      </c>
      <c r="V11" s="103">
        <v>0</v>
      </c>
      <c r="W11" s="103">
        <v>0</v>
      </c>
      <c r="X11" s="103">
        <v>0</v>
      </c>
      <c r="Y11" s="103">
        <v>0</v>
      </c>
      <c r="Z11" s="103">
        <v>0</v>
      </c>
      <c r="AA11" s="103">
        <v>0</v>
      </c>
      <c r="AB11" s="103">
        <v>0</v>
      </c>
      <c r="AC11" s="103">
        <v>0</v>
      </c>
      <c r="AD11" s="103">
        <v>0</v>
      </c>
      <c r="AE11" s="103">
        <v>0</v>
      </c>
      <c r="AF11" s="103">
        <v>0</v>
      </c>
      <c r="AG11" s="103">
        <v>0</v>
      </c>
      <c r="AH11" s="103">
        <v>0</v>
      </c>
      <c r="AI11" s="103">
        <v>0</v>
      </c>
      <c r="AJ11" s="103">
        <v>0</v>
      </c>
      <c r="AK11" s="103">
        <v>0</v>
      </c>
      <c r="AL11" s="103">
        <v>0</v>
      </c>
      <c r="AM11" s="103">
        <v>0</v>
      </c>
      <c r="AN11" s="103">
        <v>0</v>
      </c>
      <c r="AO11" s="103">
        <v>0</v>
      </c>
      <c r="AP11" s="103">
        <v>0</v>
      </c>
      <c r="AQ11" s="103">
        <v>0</v>
      </c>
      <c r="AR11" s="103">
        <v>0</v>
      </c>
      <c r="AS11" s="103">
        <v>0</v>
      </c>
      <c r="AT11" s="103">
        <v>0</v>
      </c>
      <c r="AU11" s="103">
        <v>0</v>
      </c>
      <c r="AV11" s="103">
        <v>0</v>
      </c>
      <c r="AW11" s="103">
        <v>0</v>
      </c>
      <c r="AX11" s="103">
        <v>0</v>
      </c>
      <c r="AY11" s="103">
        <v>0</v>
      </c>
      <c r="AZ11" s="103">
        <v>0</v>
      </c>
      <c r="BA11" s="103">
        <v>0</v>
      </c>
      <c r="BB11" s="103">
        <v>0</v>
      </c>
      <c r="BC11" s="103">
        <v>0</v>
      </c>
      <c r="BD11" s="150"/>
      <c r="BE11" s="204">
        <f t="shared" si="0"/>
        <v>0</v>
      </c>
      <c r="BF11" s="253">
        <f t="shared" si="1"/>
        <v>0</v>
      </c>
    </row>
    <row r="12" spans="1:58" x14ac:dyDescent="0.2">
      <c r="A12" s="320"/>
      <c r="B12" s="107" t="s">
        <v>93</v>
      </c>
      <c r="C12" s="102">
        <v>271</v>
      </c>
      <c r="D12" s="103">
        <v>341</v>
      </c>
      <c r="E12" s="103">
        <v>303</v>
      </c>
      <c r="F12" s="103">
        <v>291</v>
      </c>
      <c r="G12" s="103">
        <v>289</v>
      </c>
      <c r="H12" s="103">
        <v>284</v>
      </c>
      <c r="I12" s="103">
        <v>286</v>
      </c>
      <c r="J12" s="103">
        <v>277</v>
      </c>
      <c r="K12" s="103">
        <v>252</v>
      </c>
      <c r="L12" s="103">
        <v>282</v>
      </c>
      <c r="M12" s="103">
        <v>261</v>
      </c>
      <c r="N12" s="103">
        <v>249</v>
      </c>
      <c r="O12" s="103">
        <v>252</v>
      </c>
      <c r="P12" s="103">
        <v>260</v>
      </c>
      <c r="Q12" s="103">
        <v>248</v>
      </c>
      <c r="R12" s="103">
        <v>250</v>
      </c>
      <c r="S12" s="103">
        <v>253</v>
      </c>
      <c r="T12" s="103">
        <v>250</v>
      </c>
      <c r="U12" s="103">
        <v>239</v>
      </c>
      <c r="V12" s="103">
        <v>251</v>
      </c>
      <c r="W12" s="103">
        <v>234</v>
      </c>
      <c r="X12" s="103">
        <v>231</v>
      </c>
      <c r="Y12" s="103">
        <v>250</v>
      </c>
      <c r="Z12" s="103">
        <v>234</v>
      </c>
      <c r="AA12" s="103">
        <v>238</v>
      </c>
      <c r="AB12" s="103">
        <v>240</v>
      </c>
      <c r="AC12" s="103">
        <v>241</v>
      </c>
      <c r="AD12" s="103">
        <v>251</v>
      </c>
      <c r="AE12" s="103">
        <v>238</v>
      </c>
      <c r="AF12" s="103">
        <v>234</v>
      </c>
      <c r="AG12" s="103">
        <v>241</v>
      </c>
      <c r="AH12" s="103">
        <v>241</v>
      </c>
      <c r="AI12" s="103">
        <v>230</v>
      </c>
      <c r="AJ12" s="103">
        <v>234</v>
      </c>
      <c r="AK12" s="103">
        <v>223</v>
      </c>
      <c r="AL12" s="103">
        <v>234</v>
      </c>
      <c r="AM12" s="103">
        <v>236</v>
      </c>
      <c r="AN12" s="103">
        <v>228</v>
      </c>
      <c r="AO12" s="103">
        <v>250</v>
      </c>
      <c r="AP12" s="103">
        <v>241</v>
      </c>
      <c r="AQ12" s="103">
        <v>245</v>
      </c>
      <c r="AR12" s="103">
        <v>237</v>
      </c>
      <c r="AS12" s="103">
        <v>246</v>
      </c>
      <c r="AT12" s="103">
        <v>249</v>
      </c>
      <c r="AU12" s="103">
        <v>247</v>
      </c>
      <c r="AV12" s="103">
        <v>270</v>
      </c>
      <c r="AW12" s="103">
        <v>263</v>
      </c>
      <c r="AX12" s="103">
        <v>251</v>
      </c>
      <c r="AY12" s="103">
        <v>266</v>
      </c>
      <c r="AZ12" s="103">
        <v>271</v>
      </c>
      <c r="BA12" s="103">
        <v>280</v>
      </c>
      <c r="BB12" s="103">
        <v>214</v>
      </c>
      <c r="BC12" s="103">
        <v>191</v>
      </c>
      <c r="BD12" s="150"/>
      <c r="BE12" s="204">
        <f t="shared" si="0"/>
        <v>10078.200000000001</v>
      </c>
      <c r="BF12" s="253">
        <f t="shared" si="1"/>
        <v>13215.2</v>
      </c>
    </row>
    <row r="13" spans="1:58" x14ac:dyDescent="0.2">
      <c r="A13" s="320"/>
      <c r="B13" s="107" t="s">
        <v>94</v>
      </c>
      <c r="C13" s="102">
        <v>1276</v>
      </c>
      <c r="D13" s="103">
        <v>1560</v>
      </c>
      <c r="E13" s="103">
        <v>1382</v>
      </c>
      <c r="F13" s="103">
        <v>1317</v>
      </c>
      <c r="G13" s="103">
        <v>1280</v>
      </c>
      <c r="H13" s="103">
        <v>1254</v>
      </c>
      <c r="I13" s="103">
        <v>1259</v>
      </c>
      <c r="J13" s="103">
        <v>1247</v>
      </c>
      <c r="K13" s="103">
        <v>1165</v>
      </c>
      <c r="L13" s="103">
        <v>1229</v>
      </c>
      <c r="M13" s="103">
        <v>1169</v>
      </c>
      <c r="N13" s="103">
        <v>1120</v>
      </c>
      <c r="O13" s="103">
        <v>1118</v>
      </c>
      <c r="P13" s="103">
        <v>1098</v>
      </c>
      <c r="Q13" s="103">
        <v>1100</v>
      </c>
      <c r="R13" s="103">
        <v>1067</v>
      </c>
      <c r="S13" s="103">
        <v>1087</v>
      </c>
      <c r="T13" s="103">
        <v>1079</v>
      </c>
      <c r="U13" s="103">
        <v>1034</v>
      </c>
      <c r="V13" s="103">
        <v>1064</v>
      </c>
      <c r="W13" s="103">
        <v>1045</v>
      </c>
      <c r="X13" s="103">
        <v>1017</v>
      </c>
      <c r="Y13" s="103">
        <v>1056</v>
      </c>
      <c r="Z13" s="103">
        <v>1000</v>
      </c>
      <c r="AA13" s="103">
        <v>1019</v>
      </c>
      <c r="AB13" s="103">
        <v>1026</v>
      </c>
      <c r="AC13" s="103">
        <v>1018</v>
      </c>
      <c r="AD13" s="103">
        <v>1025</v>
      </c>
      <c r="AE13" s="103">
        <v>996</v>
      </c>
      <c r="AF13" s="103">
        <v>977</v>
      </c>
      <c r="AG13" s="103">
        <v>994</v>
      </c>
      <c r="AH13" s="103">
        <v>1003</v>
      </c>
      <c r="AI13" s="103">
        <v>992</v>
      </c>
      <c r="AJ13" s="103">
        <v>999</v>
      </c>
      <c r="AK13" s="103">
        <v>983</v>
      </c>
      <c r="AL13" s="103">
        <v>988</v>
      </c>
      <c r="AM13" s="103">
        <v>1008</v>
      </c>
      <c r="AN13" s="103">
        <v>1007</v>
      </c>
      <c r="AO13" s="103">
        <v>1046</v>
      </c>
      <c r="AP13" s="103">
        <v>1038</v>
      </c>
      <c r="AQ13" s="103">
        <v>1079</v>
      </c>
      <c r="AR13" s="103">
        <v>1062</v>
      </c>
      <c r="AS13" s="103">
        <v>1052</v>
      </c>
      <c r="AT13" s="103">
        <v>1079</v>
      </c>
      <c r="AU13" s="103">
        <v>1105</v>
      </c>
      <c r="AV13" s="103">
        <v>1139</v>
      </c>
      <c r="AW13" s="103">
        <v>1130</v>
      </c>
      <c r="AX13" s="103">
        <v>1130</v>
      </c>
      <c r="AY13" s="103">
        <v>1140</v>
      </c>
      <c r="AZ13" s="103">
        <v>1236</v>
      </c>
      <c r="BA13" s="103">
        <v>1272</v>
      </c>
      <c r="BB13" s="103">
        <v>1061</v>
      </c>
      <c r="BC13" s="103">
        <v>1018</v>
      </c>
      <c r="BD13" s="150"/>
      <c r="BE13" s="204">
        <f t="shared" si="0"/>
        <v>43692.6</v>
      </c>
      <c r="BF13" s="253">
        <f t="shared" si="1"/>
        <v>57830.6</v>
      </c>
    </row>
    <row r="14" spans="1:58" x14ac:dyDescent="0.2">
      <c r="A14" s="320"/>
      <c r="B14" s="142" t="s">
        <v>95</v>
      </c>
      <c r="C14" s="209" t="s">
        <v>175</v>
      </c>
      <c r="D14" s="210" t="s">
        <v>176</v>
      </c>
      <c r="E14" s="210" t="s">
        <v>177</v>
      </c>
      <c r="F14" s="210" t="s">
        <v>178</v>
      </c>
      <c r="G14" s="210" t="s">
        <v>179</v>
      </c>
      <c r="H14" s="210" t="s">
        <v>180</v>
      </c>
      <c r="I14" s="210" t="s">
        <v>181</v>
      </c>
      <c r="J14" s="210" t="s">
        <v>182</v>
      </c>
      <c r="K14" s="210" t="s">
        <v>183</v>
      </c>
      <c r="L14" s="210" t="s">
        <v>184</v>
      </c>
      <c r="M14" s="210" t="s">
        <v>185</v>
      </c>
      <c r="N14" s="210" t="s">
        <v>186</v>
      </c>
      <c r="O14" s="210" t="s">
        <v>187</v>
      </c>
      <c r="P14" s="210" t="s">
        <v>188</v>
      </c>
      <c r="Q14" s="210" t="s">
        <v>189</v>
      </c>
      <c r="R14" s="210" t="s">
        <v>190</v>
      </c>
      <c r="S14" s="210" t="s">
        <v>191</v>
      </c>
      <c r="T14" s="210" t="s">
        <v>192</v>
      </c>
      <c r="U14" s="210" t="s">
        <v>193</v>
      </c>
      <c r="V14" s="210" t="s">
        <v>194</v>
      </c>
      <c r="W14" s="210" t="s">
        <v>195</v>
      </c>
      <c r="X14" s="210" t="s">
        <v>196</v>
      </c>
      <c r="Y14" s="210" t="s">
        <v>197</v>
      </c>
      <c r="Z14" s="210" t="s">
        <v>198</v>
      </c>
      <c r="AA14" s="210" t="s">
        <v>199</v>
      </c>
      <c r="AB14" s="210" t="s">
        <v>200</v>
      </c>
      <c r="AC14" s="210" t="s">
        <v>201</v>
      </c>
      <c r="AD14" s="210" t="s">
        <v>202</v>
      </c>
      <c r="AE14" s="210" t="s">
        <v>203</v>
      </c>
      <c r="AF14" s="210" t="s">
        <v>204</v>
      </c>
      <c r="AG14" s="210" t="s">
        <v>205</v>
      </c>
      <c r="AH14" s="210" t="s">
        <v>206</v>
      </c>
      <c r="AI14" s="210" t="s">
        <v>207</v>
      </c>
      <c r="AJ14" s="210" t="s">
        <v>208</v>
      </c>
      <c r="AK14" s="210" t="s">
        <v>209</v>
      </c>
      <c r="AL14" s="210" t="s">
        <v>210</v>
      </c>
      <c r="AM14" s="210" t="s">
        <v>211</v>
      </c>
      <c r="AN14" s="210" t="s">
        <v>212</v>
      </c>
      <c r="AO14" s="210" t="s">
        <v>213</v>
      </c>
      <c r="AP14" s="210" t="s">
        <v>214</v>
      </c>
      <c r="AQ14" s="210" t="s">
        <v>215</v>
      </c>
      <c r="AR14" s="210" t="s">
        <v>216</v>
      </c>
      <c r="AS14" s="210" t="s">
        <v>217</v>
      </c>
      <c r="AT14" s="210" t="s">
        <v>218</v>
      </c>
      <c r="AU14" s="210" t="s">
        <v>219</v>
      </c>
      <c r="AV14" s="210" t="s">
        <v>220</v>
      </c>
      <c r="AW14" s="210" t="s">
        <v>221</v>
      </c>
      <c r="AX14" s="210" t="s">
        <v>222</v>
      </c>
      <c r="AY14" s="210" t="s">
        <v>223</v>
      </c>
      <c r="AZ14" s="210" t="s">
        <v>224</v>
      </c>
      <c r="BA14" s="210" t="s">
        <v>225</v>
      </c>
      <c r="BB14" s="210" t="s">
        <v>226</v>
      </c>
      <c r="BC14" s="210" t="s">
        <v>227</v>
      </c>
      <c r="BD14" s="203"/>
      <c r="BE14" s="204"/>
      <c r="BF14" s="253"/>
    </row>
    <row r="15" spans="1:58" x14ac:dyDescent="0.2">
      <c r="A15" s="320"/>
      <c r="B15" s="107" t="s">
        <v>89</v>
      </c>
      <c r="C15" s="102">
        <v>308</v>
      </c>
      <c r="D15" s="103">
        <v>378</v>
      </c>
      <c r="E15" s="103">
        <v>332</v>
      </c>
      <c r="F15" s="103">
        <v>310</v>
      </c>
      <c r="G15" s="103">
        <v>327</v>
      </c>
      <c r="H15" s="103">
        <v>336</v>
      </c>
      <c r="I15" s="103">
        <v>322</v>
      </c>
      <c r="J15" s="103">
        <v>318</v>
      </c>
      <c r="K15" s="103">
        <v>302</v>
      </c>
      <c r="L15" s="103">
        <v>296</v>
      </c>
      <c r="M15" s="103">
        <v>324</v>
      </c>
      <c r="N15" s="103">
        <v>337</v>
      </c>
      <c r="O15" s="103">
        <v>272</v>
      </c>
      <c r="P15" s="103">
        <v>376</v>
      </c>
      <c r="Q15" s="103">
        <v>341</v>
      </c>
      <c r="R15" s="103">
        <v>336</v>
      </c>
      <c r="S15" s="103">
        <v>302</v>
      </c>
      <c r="T15" s="103">
        <v>308</v>
      </c>
      <c r="U15" s="103">
        <v>292</v>
      </c>
      <c r="V15" s="103">
        <v>328</v>
      </c>
      <c r="W15" s="103">
        <v>305</v>
      </c>
      <c r="X15" s="103">
        <v>286</v>
      </c>
      <c r="Y15" s="103">
        <v>308</v>
      </c>
      <c r="Z15" s="103">
        <v>276</v>
      </c>
      <c r="AA15" s="103">
        <v>296</v>
      </c>
      <c r="AB15" s="103">
        <v>294</v>
      </c>
      <c r="AC15" s="103">
        <v>297</v>
      </c>
      <c r="AD15" s="103">
        <v>281</v>
      </c>
      <c r="AE15" s="103">
        <v>317</v>
      </c>
      <c r="AF15" s="103">
        <v>304</v>
      </c>
      <c r="AG15" s="103">
        <v>299</v>
      </c>
      <c r="AH15" s="103">
        <v>327</v>
      </c>
      <c r="AI15" s="103">
        <v>308</v>
      </c>
      <c r="AJ15" s="103">
        <v>300</v>
      </c>
      <c r="AK15" s="103">
        <v>316</v>
      </c>
      <c r="AL15" s="103">
        <v>341</v>
      </c>
      <c r="AM15" s="103">
        <v>284</v>
      </c>
      <c r="AN15" s="103">
        <v>271</v>
      </c>
      <c r="AO15" s="103">
        <v>265</v>
      </c>
      <c r="AP15" s="103">
        <v>358</v>
      </c>
      <c r="AQ15" s="103">
        <v>309</v>
      </c>
      <c r="AR15" s="103">
        <v>286</v>
      </c>
      <c r="AS15" s="103">
        <v>329</v>
      </c>
      <c r="AT15" s="103">
        <v>325</v>
      </c>
      <c r="AU15" s="103">
        <v>304</v>
      </c>
      <c r="AV15" s="103">
        <v>296</v>
      </c>
      <c r="AW15" s="103">
        <v>290</v>
      </c>
      <c r="AX15" s="103">
        <v>323</v>
      </c>
      <c r="AY15" s="103">
        <v>308</v>
      </c>
      <c r="AZ15" s="103">
        <v>314</v>
      </c>
      <c r="BA15" s="103">
        <v>303</v>
      </c>
      <c r="BB15" s="103">
        <v>305</v>
      </c>
      <c r="BC15" s="103">
        <v>296</v>
      </c>
      <c r="BD15" s="203"/>
      <c r="BE15" s="204">
        <f t="shared" ref="BE15:BE21" si="2">SUM(N15:BC15)</f>
        <v>12913</v>
      </c>
      <c r="BF15" s="253">
        <f>SUM(C15:BC15)</f>
        <v>16466</v>
      </c>
    </row>
    <row r="16" spans="1:58" x14ac:dyDescent="0.2">
      <c r="A16" s="320"/>
      <c r="B16" s="107" t="s">
        <v>90</v>
      </c>
      <c r="C16" s="102">
        <v>147</v>
      </c>
      <c r="D16" s="103">
        <v>211</v>
      </c>
      <c r="E16" s="103">
        <v>155</v>
      </c>
      <c r="F16" s="103">
        <v>137</v>
      </c>
      <c r="G16" s="103">
        <v>155</v>
      </c>
      <c r="H16" s="103">
        <v>133</v>
      </c>
      <c r="I16" s="103">
        <v>120</v>
      </c>
      <c r="J16" s="103">
        <v>115</v>
      </c>
      <c r="K16" s="103">
        <v>117</v>
      </c>
      <c r="L16" s="103">
        <v>164</v>
      </c>
      <c r="M16" s="103">
        <v>135</v>
      </c>
      <c r="N16" s="103">
        <v>123</v>
      </c>
      <c r="O16" s="103">
        <v>135</v>
      </c>
      <c r="P16" s="103">
        <v>203</v>
      </c>
      <c r="Q16" s="103">
        <v>215</v>
      </c>
      <c r="R16" s="103">
        <v>195</v>
      </c>
      <c r="S16" s="103">
        <v>179</v>
      </c>
      <c r="T16" s="103">
        <v>161</v>
      </c>
      <c r="U16" s="103">
        <v>129</v>
      </c>
      <c r="V16" s="103">
        <v>118</v>
      </c>
      <c r="W16" s="103">
        <v>103</v>
      </c>
      <c r="X16" s="103">
        <v>108</v>
      </c>
      <c r="Y16" s="103">
        <v>85</v>
      </c>
      <c r="Z16" s="103">
        <v>102</v>
      </c>
      <c r="AA16" s="103">
        <v>90</v>
      </c>
      <c r="AB16" s="103">
        <v>97</v>
      </c>
      <c r="AC16" s="103">
        <v>80</v>
      </c>
      <c r="AD16" s="103">
        <v>88</v>
      </c>
      <c r="AE16" s="103">
        <v>100</v>
      </c>
      <c r="AF16" s="103">
        <v>93</v>
      </c>
      <c r="AG16" s="103">
        <v>90</v>
      </c>
      <c r="AH16" s="103">
        <v>92</v>
      </c>
      <c r="AI16" s="103">
        <v>83</v>
      </c>
      <c r="AJ16" s="103">
        <v>119</v>
      </c>
      <c r="AK16" s="103">
        <v>93</v>
      </c>
      <c r="AL16" s="103">
        <v>83</v>
      </c>
      <c r="AM16" s="103">
        <v>95</v>
      </c>
      <c r="AN16" s="103">
        <v>97</v>
      </c>
      <c r="AO16" s="103">
        <v>92</v>
      </c>
      <c r="AP16" s="103">
        <v>117</v>
      </c>
      <c r="AQ16" s="103">
        <v>120</v>
      </c>
      <c r="AR16" s="103">
        <v>110</v>
      </c>
      <c r="AS16" s="103">
        <v>112</v>
      </c>
      <c r="AT16" s="103">
        <v>112</v>
      </c>
      <c r="AU16" s="103">
        <v>107</v>
      </c>
      <c r="AV16" s="103">
        <v>120</v>
      </c>
      <c r="AW16" s="103">
        <v>134</v>
      </c>
      <c r="AX16" s="103">
        <v>119</v>
      </c>
      <c r="AY16" s="103">
        <v>114</v>
      </c>
      <c r="AZ16" s="103">
        <v>108</v>
      </c>
      <c r="BA16" s="103">
        <v>122</v>
      </c>
      <c r="BB16" s="103">
        <v>103</v>
      </c>
      <c r="BC16" s="103">
        <v>100</v>
      </c>
      <c r="BD16" s="203"/>
      <c r="BE16" s="204">
        <f t="shared" si="2"/>
        <v>4846</v>
      </c>
      <c r="BF16" s="253">
        <f t="shared" ref="BF16:BF21" si="3">SUM(C16:BC16)</f>
        <v>6435</v>
      </c>
    </row>
    <row r="17" spans="1:60" x14ac:dyDescent="0.2">
      <c r="A17" s="320"/>
      <c r="B17" s="107" t="s">
        <v>91</v>
      </c>
      <c r="C17" s="102">
        <v>313</v>
      </c>
      <c r="D17" s="103">
        <v>388</v>
      </c>
      <c r="E17" s="103">
        <v>329</v>
      </c>
      <c r="F17" s="103">
        <v>301</v>
      </c>
      <c r="G17" s="103">
        <v>281</v>
      </c>
      <c r="H17" s="103">
        <v>339</v>
      </c>
      <c r="I17" s="103">
        <v>280</v>
      </c>
      <c r="J17" s="103">
        <v>307</v>
      </c>
      <c r="K17" s="103">
        <v>319</v>
      </c>
      <c r="L17" s="103">
        <v>319</v>
      </c>
      <c r="M17" s="103">
        <v>335</v>
      </c>
      <c r="N17" s="103">
        <v>288</v>
      </c>
      <c r="O17" s="103">
        <v>271</v>
      </c>
      <c r="P17" s="103">
        <v>388</v>
      </c>
      <c r="Q17" s="103">
        <v>353</v>
      </c>
      <c r="R17" s="103">
        <v>294</v>
      </c>
      <c r="S17" s="103">
        <v>320</v>
      </c>
      <c r="T17" s="103">
        <v>325</v>
      </c>
      <c r="U17" s="103">
        <v>281</v>
      </c>
      <c r="V17" s="103">
        <v>277</v>
      </c>
      <c r="W17" s="103">
        <v>250</v>
      </c>
      <c r="X17" s="103">
        <v>283</v>
      </c>
      <c r="Y17" s="103">
        <v>281</v>
      </c>
      <c r="Z17" s="103">
        <v>262</v>
      </c>
      <c r="AA17" s="103">
        <v>279</v>
      </c>
      <c r="AB17" s="103">
        <v>249</v>
      </c>
      <c r="AC17" s="103">
        <v>259</v>
      </c>
      <c r="AD17" s="103">
        <v>277</v>
      </c>
      <c r="AE17" s="103">
        <v>263</v>
      </c>
      <c r="AF17" s="103">
        <v>259</v>
      </c>
      <c r="AG17" s="103">
        <v>272</v>
      </c>
      <c r="AH17" s="103">
        <v>284</v>
      </c>
      <c r="AI17" s="103">
        <v>230</v>
      </c>
      <c r="AJ17" s="103">
        <v>270</v>
      </c>
      <c r="AK17" s="103">
        <v>258</v>
      </c>
      <c r="AL17" s="103">
        <v>256</v>
      </c>
      <c r="AM17" s="103">
        <v>284</v>
      </c>
      <c r="AN17" s="103">
        <v>254</v>
      </c>
      <c r="AO17" s="103">
        <v>240</v>
      </c>
      <c r="AP17" s="103">
        <v>319</v>
      </c>
      <c r="AQ17" s="103">
        <v>278</v>
      </c>
      <c r="AR17" s="103">
        <v>276</v>
      </c>
      <c r="AS17" s="103">
        <v>292</v>
      </c>
      <c r="AT17" s="103">
        <v>313</v>
      </c>
      <c r="AU17" s="103">
        <v>294</v>
      </c>
      <c r="AV17" s="103">
        <v>289</v>
      </c>
      <c r="AW17" s="103">
        <v>308</v>
      </c>
      <c r="AX17" s="103">
        <v>292</v>
      </c>
      <c r="AY17" s="103">
        <v>306</v>
      </c>
      <c r="AZ17" s="103">
        <v>315</v>
      </c>
      <c r="BA17" s="103">
        <v>303</v>
      </c>
      <c r="BB17" s="103">
        <v>288</v>
      </c>
      <c r="BC17" s="103">
        <v>278</v>
      </c>
      <c r="BD17" s="203"/>
      <c r="BE17" s="204">
        <f t="shared" si="2"/>
        <v>11958</v>
      </c>
      <c r="BF17" s="253">
        <f t="shared" si="3"/>
        <v>15469</v>
      </c>
    </row>
    <row r="18" spans="1:60" x14ac:dyDescent="0.2">
      <c r="A18" s="320"/>
      <c r="B18" s="107" t="s">
        <v>92</v>
      </c>
      <c r="C18" s="102">
        <v>163</v>
      </c>
      <c r="D18" s="103">
        <v>231</v>
      </c>
      <c r="E18" s="103">
        <v>192</v>
      </c>
      <c r="F18" s="103">
        <v>153</v>
      </c>
      <c r="G18" s="103">
        <v>138</v>
      </c>
      <c r="H18" s="103">
        <v>121</v>
      </c>
      <c r="I18" s="103">
        <v>137</v>
      </c>
      <c r="J18" s="103">
        <v>133</v>
      </c>
      <c r="K18" s="103">
        <v>131</v>
      </c>
      <c r="L18" s="103">
        <v>129</v>
      </c>
      <c r="M18" s="103">
        <v>122</v>
      </c>
      <c r="N18" s="103">
        <v>144</v>
      </c>
      <c r="O18" s="103">
        <v>114</v>
      </c>
      <c r="P18" s="103">
        <v>162</v>
      </c>
      <c r="Q18" s="103">
        <v>142</v>
      </c>
      <c r="R18" s="103">
        <v>100</v>
      </c>
      <c r="S18" s="103">
        <v>104</v>
      </c>
      <c r="T18" s="103">
        <v>105</v>
      </c>
      <c r="U18" s="103">
        <v>89</v>
      </c>
      <c r="V18" s="103">
        <v>88</v>
      </c>
      <c r="W18" s="103">
        <v>83</v>
      </c>
      <c r="X18" s="103">
        <v>75</v>
      </c>
      <c r="Y18" s="103">
        <v>88</v>
      </c>
      <c r="Z18" s="103">
        <v>76</v>
      </c>
      <c r="AA18" s="103">
        <v>99</v>
      </c>
      <c r="AB18" s="103">
        <v>85</v>
      </c>
      <c r="AC18" s="103">
        <v>82</v>
      </c>
      <c r="AD18" s="103">
        <v>77</v>
      </c>
      <c r="AE18" s="103">
        <v>71</v>
      </c>
      <c r="AF18" s="103">
        <v>67</v>
      </c>
      <c r="AG18" s="103">
        <v>91</v>
      </c>
      <c r="AH18" s="103">
        <v>71</v>
      </c>
      <c r="AI18" s="103">
        <v>69</v>
      </c>
      <c r="AJ18" s="103">
        <v>89</v>
      </c>
      <c r="AK18" s="103">
        <v>86</v>
      </c>
      <c r="AL18" s="103">
        <v>80</v>
      </c>
      <c r="AM18" s="103">
        <v>98</v>
      </c>
      <c r="AN18" s="103">
        <v>83</v>
      </c>
      <c r="AO18" s="103">
        <v>80</v>
      </c>
      <c r="AP18" s="103">
        <v>98</v>
      </c>
      <c r="AQ18" s="103">
        <v>92</v>
      </c>
      <c r="AR18" s="103">
        <v>111</v>
      </c>
      <c r="AS18" s="103">
        <v>85</v>
      </c>
      <c r="AT18" s="103">
        <v>99</v>
      </c>
      <c r="AU18" s="103">
        <v>76</v>
      </c>
      <c r="AV18" s="103">
        <v>86</v>
      </c>
      <c r="AW18" s="103">
        <v>108</v>
      </c>
      <c r="AX18" s="103">
        <v>104</v>
      </c>
      <c r="AY18" s="103">
        <v>83</v>
      </c>
      <c r="AZ18" s="103">
        <v>86</v>
      </c>
      <c r="BA18" s="103">
        <v>89</v>
      </c>
      <c r="BB18" s="103">
        <v>77</v>
      </c>
      <c r="BC18" s="103">
        <v>97</v>
      </c>
      <c r="BD18" s="203"/>
      <c r="BE18" s="204">
        <f t="shared" si="2"/>
        <v>3889</v>
      </c>
      <c r="BF18" s="253">
        <f>SUM(C18:BC18)</f>
        <v>5539</v>
      </c>
    </row>
    <row r="19" spans="1:60" x14ac:dyDescent="0.2">
      <c r="A19" s="320"/>
      <c r="B19" s="157" t="s">
        <v>5</v>
      </c>
      <c r="C19" s="103">
        <v>0</v>
      </c>
      <c r="D19" s="103">
        <v>0</v>
      </c>
      <c r="E19" s="103">
        <v>0</v>
      </c>
      <c r="F19" s="103">
        <v>0</v>
      </c>
      <c r="G19" s="103">
        <v>0</v>
      </c>
      <c r="H19" s="103">
        <v>0</v>
      </c>
      <c r="I19" s="103">
        <v>0</v>
      </c>
      <c r="J19" s="103">
        <v>0</v>
      </c>
      <c r="K19" s="103">
        <v>0</v>
      </c>
      <c r="L19" s="103">
        <v>0</v>
      </c>
      <c r="M19" s="103">
        <v>0</v>
      </c>
      <c r="N19" s="103">
        <v>10</v>
      </c>
      <c r="O19" s="103">
        <v>53</v>
      </c>
      <c r="P19" s="103">
        <v>256</v>
      </c>
      <c r="Q19" s="103">
        <v>588</v>
      </c>
      <c r="R19" s="103">
        <v>637</v>
      </c>
      <c r="S19" s="103">
        <v>636</v>
      </c>
      <c r="T19" s="103">
        <v>499</v>
      </c>
      <c r="U19" s="103">
        <v>387</v>
      </c>
      <c r="V19" s="103">
        <v>302</v>
      </c>
      <c r="W19" s="103">
        <v>212</v>
      </c>
      <c r="X19" s="103">
        <v>110</v>
      </c>
      <c r="Y19" s="103">
        <v>73</v>
      </c>
      <c r="Z19" s="103">
        <v>49</v>
      </c>
      <c r="AA19" s="103">
        <v>41</v>
      </c>
      <c r="AB19" s="103">
        <v>28</v>
      </c>
      <c r="AC19" s="103">
        <v>10</v>
      </c>
      <c r="AD19" s="103">
        <v>7</v>
      </c>
      <c r="AE19" s="103">
        <v>3</v>
      </c>
      <c r="AF19" s="103">
        <v>4</v>
      </c>
      <c r="AG19" s="103">
        <v>3</v>
      </c>
      <c r="AH19" s="103">
        <v>1</v>
      </c>
      <c r="AI19" s="103">
        <v>0</v>
      </c>
      <c r="AJ19" s="103">
        <v>3</v>
      </c>
      <c r="AK19" s="103">
        <v>3</v>
      </c>
      <c r="AL19" s="103">
        <v>2</v>
      </c>
      <c r="AM19" s="103">
        <v>2</v>
      </c>
      <c r="AN19" s="103">
        <v>7</v>
      </c>
      <c r="AO19" s="103">
        <v>9</v>
      </c>
      <c r="AP19" s="103">
        <v>19</v>
      </c>
      <c r="AQ19" s="103">
        <v>24</v>
      </c>
      <c r="AR19" s="103">
        <v>66</v>
      </c>
      <c r="AS19" s="103">
        <v>92</v>
      </c>
      <c r="AT19" s="103">
        <v>157</v>
      </c>
      <c r="AU19" s="103">
        <v>183</v>
      </c>
      <c r="AV19" s="103">
        <v>247</v>
      </c>
      <c r="AW19" s="103">
        <v>212</v>
      </c>
      <c r="AX19" s="103">
        <v>215</v>
      </c>
      <c r="AY19" s="103">
        <v>203</v>
      </c>
      <c r="AZ19" s="103">
        <v>197</v>
      </c>
      <c r="BA19" s="103">
        <v>172</v>
      </c>
      <c r="BB19" s="103">
        <v>161</v>
      </c>
      <c r="BC19" s="103">
        <v>154</v>
      </c>
      <c r="BD19" s="204"/>
      <c r="BE19" s="204">
        <f t="shared" si="2"/>
        <v>6037</v>
      </c>
      <c r="BF19" s="253">
        <f t="shared" si="3"/>
        <v>6037</v>
      </c>
      <c r="BG19" s="110"/>
    </row>
    <row r="20" spans="1:60" x14ac:dyDescent="0.2">
      <c r="A20" s="320"/>
      <c r="B20" s="107" t="s">
        <v>93</v>
      </c>
      <c r="C20" s="102">
        <v>230</v>
      </c>
      <c r="D20" s="103">
        <v>359</v>
      </c>
      <c r="E20" s="103">
        <v>314</v>
      </c>
      <c r="F20" s="103">
        <v>325</v>
      </c>
      <c r="G20" s="103">
        <v>287</v>
      </c>
      <c r="H20" s="103">
        <v>287</v>
      </c>
      <c r="I20" s="103">
        <v>303</v>
      </c>
      <c r="J20" s="103">
        <v>289</v>
      </c>
      <c r="K20" s="103">
        <v>302</v>
      </c>
      <c r="L20" s="103">
        <v>300</v>
      </c>
      <c r="M20" s="103">
        <v>282</v>
      </c>
      <c r="N20" s="103">
        <v>294</v>
      </c>
      <c r="O20" s="103">
        <v>234</v>
      </c>
      <c r="P20" s="103">
        <v>359</v>
      </c>
      <c r="Q20" s="103">
        <v>339</v>
      </c>
      <c r="R20" s="103">
        <v>354</v>
      </c>
      <c r="S20" s="103">
        <v>295</v>
      </c>
      <c r="T20" s="103">
        <v>281</v>
      </c>
      <c r="U20" s="103">
        <v>257</v>
      </c>
      <c r="V20" s="103">
        <v>308</v>
      </c>
      <c r="W20" s="103">
        <v>273</v>
      </c>
      <c r="X20" s="103">
        <v>266</v>
      </c>
      <c r="Y20" s="103">
        <v>258</v>
      </c>
      <c r="Z20" s="111">
        <v>269</v>
      </c>
      <c r="AA20" s="111">
        <v>260</v>
      </c>
      <c r="AB20" s="111">
        <v>255</v>
      </c>
      <c r="AC20" s="111">
        <v>255</v>
      </c>
      <c r="AD20" s="111">
        <v>246</v>
      </c>
      <c r="AE20" s="111">
        <v>279</v>
      </c>
      <c r="AF20" s="111">
        <v>234</v>
      </c>
      <c r="AG20" s="111">
        <v>288</v>
      </c>
      <c r="AH20" s="111">
        <v>236</v>
      </c>
      <c r="AI20" s="111">
        <v>232</v>
      </c>
      <c r="AJ20" s="111">
        <v>265</v>
      </c>
      <c r="AK20" s="111">
        <v>274</v>
      </c>
      <c r="AL20" s="111">
        <v>288</v>
      </c>
      <c r="AM20" s="111">
        <v>306</v>
      </c>
      <c r="AN20" s="111">
        <v>240</v>
      </c>
      <c r="AO20" s="111">
        <v>247</v>
      </c>
      <c r="AP20" s="111">
        <v>285</v>
      </c>
      <c r="AQ20" s="111">
        <v>248</v>
      </c>
      <c r="AR20" s="111">
        <v>285</v>
      </c>
      <c r="AS20" s="111">
        <v>277</v>
      </c>
      <c r="AT20" s="111">
        <v>256</v>
      </c>
      <c r="AU20" s="111">
        <v>286</v>
      </c>
      <c r="AV20" s="111">
        <v>300</v>
      </c>
      <c r="AW20" s="111">
        <v>308</v>
      </c>
      <c r="AX20" s="111">
        <v>276</v>
      </c>
      <c r="AY20" s="111">
        <v>282</v>
      </c>
      <c r="AZ20" s="111">
        <v>264</v>
      </c>
      <c r="BA20" s="111">
        <v>308</v>
      </c>
      <c r="BB20" s="111">
        <v>271</v>
      </c>
      <c r="BC20" s="111">
        <v>253</v>
      </c>
      <c r="BD20" s="203"/>
      <c r="BE20" s="204">
        <f t="shared" si="2"/>
        <v>11591</v>
      </c>
      <c r="BF20" s="253">
        <f t="shared" si="3"/>
        <v>14869</v>
      </c>
    </row>
    <row r="21" spans="1:60" x14ac:dyDescent="0.2">
      <c r="A21" s="320"/>
      <c r="B21" s="107" t="s">
        <v>94</v>
      </c>
      <c r="C21" s="102">
        <v>1161</v>
      </c>
      <c r="D21" s="103">
        <v>1567</v>
      </c>
      <c r="E21" s="103">
        <v>1322</v>
      </c>
      <c r="F21" s="103">
        <v>1226</v>
      </c>
      <c r="G21" s="103">
        <v>1188</v>
      </c>
      <c r="H21" s="103">
        <v>1216</v>
      </c>
      <c r="I21" s="103">
        <v>1162</v>
      </c>
      <c r="J21" s="103">
        <v>1162</v>
      </c>
      <c r="K21" s="103">
        <v>1171</v>
      </c>
      <c r="L21" s="103">
        <v>1208</v>
      </c>
      <c r="M21" s="103">
        <v>1198</v>
      </c>
      <c r="N21" s="103">
        <v>1196</v>
      </c>
      <c r="O21" s="103">
        <v>1079</v>
      </c>
      <c r="P21" s="103">
        <v>1744</v>
      </c>
      <c r="Q21" s="103">
        <v>1978</v>
      </c>
      <c r="R21" s="103">
        <v>1916</v>
      </c>
      <c r="S21" s="103">
        <v>1836</v>
      </c>
      <c r="T21" s="103">
        <v>1679</v>
      </c>
      <c r="U21" s="103">
        <v>1435</v>
      </c>
      <c r="V21" s="111">
        <v>1421</v>
      </c>
      <c r="W21" s="103">
        <v>1226</v>
      </c>
      <c r="X21" s="103">
        <v>1128</v>
      </c>
      <c r="Y21" s="103">
        <v>1093</v>
      </c>
      <c r="Z21" s="103">
        <v>1034</v>
      </c>
      <c r="AA21" s="103">
        <v>1065</v>
      </c>
      <c r="AB21" s="103">
        <v>1008</v>
      </c>
      <c r="AC21" s="103">
        <v>983</v>
      </c>
      <c r="AD21" s="103">
        <v>976</v>
      </c>
      <c r="AE21" s="103">
        <v>1033</v>
      </c>
      <c r="AF21" s="103">
        <v>961</v>
      </c>
      <c r="AG21" s="103">
        <v>1043</v>
      </c>
      <c r="AH21" s="103">
        <v>1011</v>
      </c>
      <c r="AI21" s="103">
        <v>922</v>
      </c>
      <c r="AJ21" s="103">
        <v>1046</v>
      </c>
      <c r="AK21" s="103">
        <v>1030</v>
      </c>
      <c r="AL21" s="103">
        <v>1050</v>
      </c>
      <c r="AM21" s="103">
        <v>1069</v>
      </c>
      <c r="AN21" s="103">
        <v>952</v>
      </c>
      <c r="AO21" s="103">
        <v>933</v>
      </c>
      <c r="AP21" s="103">
        <v>1196</v>
      </c>
      <c r="AQ21" s="103">
        <v>1071</v>
      </c>
      <c r="AR21" s="103">
        <v>1134</v>
      </c>
      <c r="AS21" s="103">
        <v>1187</v>
      </c>
      <c r="AT21" s="103">
        <v>1262</v>
      </c>
      <c r="AU21" s="103">
        <v>1250</v>
      </c>
      <c r="AV21" s="103">
        <v>1338</v>
      </c>
      <c r="AW21" s="103">
        <v>1360</v>
      </c>
      <c r="AX21" s="103">
        <v>1329</v>
      </c>
      <c r="AY21" s="103">
        <v>1296</v>
      </c>
      <c r="AZ21" s="103">
        <v>1284</v>
      </c>
      <c r="BA21" s="103">
        <v>1297</v>
      </c>
      <c r="BB21" s="103">
        <v>1205</v>
      </c>
      <c r="BC21" s="103">
        <v>1178</v>
      </c>
      <c r="BD21" s="203"/>
      <c r="BE21" s="204">
        <f t="shared" si="2"/>
        <v>51234</v>
      </c>
      <c r="BF21" s="253">
        <f t="shared" si="3"/>
        <v>64815</v>
      </c>
    </row>
    <row r="22" spans="1:60" x14ac:dyDescent="0.2">
      <c r="A22" s="320"/>
      <c r="B22" s="201" t="s">
        <v>96</v>
      </c>
      <c r="C22" s="102"/>
      <c r="D22" s="103"/>
      <c r="E22" s="103"/>
      <c r="F22" s="103"/>
      <c r="G22" s="103"/>
      <c r="H22" s="103"/>
      <c r="I22" s="103"/>
      <c r="J22" s="103"/>
      <c r="K22" s="103"/>
      <c r="L22" s="103"/>
      <c r="M22" s="103"/>
      <c r="N22" s="103"/>
      <c r="O22" s="103"/>
      <c r="P22" s="111"/>
      <c r="Q22" s="111"/>
      <c r="R22" s="111"/>
      <c r="S22" s="111"/>
      <c r="T22" s="111"/>
      <c r="U22" s="111"/>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50"/>
      <c r="BE22" s="204"/>
      <c r="BF22" s="253"/>
    </row>
    <row r="23" spans="1:60" x14ac:dyDescent="0.2">
      <c r="A23" s="320"/>
      <c r="B23" s="107" t="s">
        <v>89</v>
      </c>
      <c r="C23" s="102">
        <f>C15-C7</f>
        <v>-20</v>
      </c>
      <c r="D23" s="103">
        <f t="shared" ref="D23:BC23" si="4">D15-D7</f>
        <v>19</v>
      </c>
      <c r="E23" s="103">
        <f t="shared" si="4"/>
        <v>11</v>
      </c>
      <c r="F23" s="103">
        <f t="shared" si="4"/>
        <v>-16</v>
      </c>
      <c r="G23" s="103">
        <f t="shared" si="4"/>
        <v>12</v>
      </c>
      <c r="H23" s="103">
        <f t="shared" si="4"/>
        <v>14</v>
      </c>
      <c r="I23" s="103">
        <f t="shared" si="4"/>
        <v>-7</v>
      </c>
      <c r="J23" s="103">
        <f t="shared" si="4"/>
        <v>-1</v>
      </c>
      <c r="K23" s="103">
        <f t="shared" si="4"/>
        <v>-1</v>
      </c>
      <c r="L23" s="103">
        <f t="shared" si="4"/>
        <v>-28</v>
      </c>
      <c r="M23" s="103">
        <f t="shared" si="4"/>
        <v>10</v>
      </c>
      <c r="N23" s="103">
        <f t="shared" si="4"/>
        <v>42</v>
      </c>
      <c r="O23" s="103">
        <f t="shared" si="4"/>
        <v>-37</v>
      </c>
      <c r="P23" s="103">
        <f t="shared" si="4"/>
        <v>84</v>
      </c>
      <c r="Q23" s="103">
        <f t="shared" si="4"/>
        <v>40</v>
      </c>
      <c r="R23" s="103">
        <f t="shared" si="4"/>
        <v>40</v>
      </c>
      <c r="S23" s="103">
        <f t="shared" si="4"/>
        <v>-3</v>
      </c>
      <c r="T23" s="103">
        <f t="shared" si="4"/>
        <v>-2</v>
      </c>
      <c r="U23" s="103">
        <f t="shared" si="4"/>
        <v>-9</v>
      </c>
      <c r="V23" s="103">
        <f t="shared" si="4"/>
        <v>17</v>
      </c>
      <c r="W23" s="103">
        <f t="shared" si="4"/>
        <v>7</v>
      </c>
      <c r="X23" s="103">
        <f t="shared" si="4"/>
        <v>-7</v>
      </c>
      <c r="Y23" s="103">
        <f t="shared" si="4"/>
        <v>6</v>
      </c>
      <c r="Z23" s="103">
        <f t="shared" si="4"/>
        <v>-24</v>
      </c>
      <c r="AA23" s="103">
        <f t="shared" si="4"/>
        <v>-4</v>
      </c>
      <c r="AB23" s="103">
        <f t="shared" si="4"/>
        <v>-12</v>
      </c>
      <c r="AC23" s="103">
        <f t="shared" si="4"/>
        <v>-5</v>
      </c>
      <c r="AD23" s="103">
        <f t="shared" si="4"/>
        <v>-16</v>
      </c>
      <c r="AE23" s="103">
        <f t="shared" si="4"/>
        <v>15</v>
      </c>
      <c r="AF23" s="103">
        <f t="shared" si="4"/>
        <v>-2</v>
      </c>
      <c r="AG23" s="103">
        <f t="shared" si="4"/>
        <v>-11</v>
      </c>
      <c r="AH23" s="103">
        <f t="shared" si="4"/>
        <v>26</v>
      </c>
      <c r="AI23" s="103">
        <f t="shared" si="4"/>
        <v>7</v>
      </c>
      <c r="AJ23" s="103">
        <f t="shared" si="4"/>
        <v>-5</v>
      </c>
      <c r="AK23" s="103">
        <f t="shared" si="4"/>
        <v>5</v>
      </c>
      <c r="AL23" s="103">
        <f t="shared" si="4"/>
        <v>36</v>
      </c>
      <c r="AM23" s="103">
        <f t="shared" si="4"/>
        <v>-42</v>
      </c>
      <c r="AN23" s="103">
        <f t="shared" si="4"/>
        <v>-38</v>
      </c>
      <c r="AO23" s="103">
        <f t="shared" si="4"/>
        <v>-35</v>
      </c>
      <c r="AP23" s="103">
        <f t="shared" si="4"/>
        <v>43</v>
      </c>
      <c r="AQ23" s="103">
        <f t="shared" si="4"/>
        <v>-22</v>
      </c>
      <c r="AR23" s="103">
        <f t="shared" si="4"/>
        <v>-20</v>
      </c>
      <c r="AS23" s="103">
        <f t="shared" si="4"/>
        <v>14</v>
      </c>
      <c r="AT23" s="103">
        <f t="shared" si="4"/>
        <v>5</v>
      </c>
      <c r="AU23" s="103">
        <f t="shared" si="4"/>
        <v>-16</v>
      </c>
      <c r="AV23" s="103">
        <f t="shared" si="4"/>
        <v>-36</v>
      </c>
      <c r="AW23" s="103">
        <f t="shared" si="4"/>
        <v>-16</v>
      </c>
      <c r="AX23" s="103">
        <f t="shared" si="4"/>
        <v>16</v>
      </c>
      <c r="AY23" s="103">
        <f t="shared" si="4"/>
        <v>2</v>
      </c>
      <c r="AZ23" s="103">
        <f t="shared" si="4"/>
        <v>-28</v>
      </c>
      <c r="BA23" s="103">
        <f t="shared" si="4"/>
        <v>-25</v>
      </c>
      <c r="BB23" s="103">
        <f t="shared" si="4"/>
        <v>34</v>
      </c>
      <c r="BC23" s="103">
        <f t="shared" si="4"/>
        <v>20</v>
      </c>
      <c r="BD23" s="103"/>
      <c r="BE23" s="253">
        <f>BE15-BE7</f>
        <v>264.79999999999927</v>
      </c>
      <c r="BF23" s="253">
        <f>BF15-BF7</f>
        <v>257.79999999999927</v>
      </c>
      <c r="BG23" s="110"/>
    </row>
    <row r="24" spans="1:60" x14ac:dyDescent="0.2">
      <c r="A24" s="320"/>
      <c r="B24" s="107" t="s">
        <v>90</v>
      </c>
      <c r="C24" s="102">
        <f t="shared" ref="C24:BC24" si="5">C16-C8</f>
        <v>-1</v>
      </c>
      <c r="D24" s="103">
        <f t="shared" si="5"/>
        <v>38</v>
      </c>
      <c r="E24" s="103">
        <f t="shared" si="5"/>
        <v>-6</v>
      </c>
      <c r="F24" s="103">
        <f t="shared" si="5"/>
        <v>-15</v>
      </c>
      <c r="G24" s="103">
        <f t="shared" si="5"/>
        <v>-1</v>
      </c>
      <c r="H24" s="103">
        <f t="shared" si="5"/>
        <v>-15</v>
      </c>
      <c r="I24" s="103">
        <f t="shared" si="5"/>
        <v>-17</v>
      </c>
      <c r="J24" s="103">
        <f t="shared" si="5"/>
        <v>-22</v>
      </c>
      <c r="K24" s="103">
        <f t="shared" si="5"/>
        <v>-17</v>
      </c>
      <c r="L24" s="103">
        <f t="shared" si="5"/>
        <v>30</v>
      </c>
      <c r="M24" s="103">
        <f t="shared" si="5"/>
        <v>9</v>
      </c>
      <c r="N24" s="103">
        <f t="shared" si="5"/>
        <v>5</v>
      </c>
      <c r="O24" s="103">
        <f t="shared" si="5"/>
        <v>15</v>
      </c>
      <c r="P24" s="103">
        <f t="shared" si="5"/>
        <v>85</v>
      </c>
      <c r="Q24" s="103">
        <f t="shared" si="5"/>
        <v>102</v>
      </c>
      <c r="R24" s="103">
        <f t="shared" si="5"/>
        <v>82</v>
      </c>
      <c r="S24" s="103">
        <f t="shared" si="5"/>
        <v>70</v>
      </c>
      <c r="T24" s="103">
        <f t="shared" si="5"/>
        <v>42</v>
      </c>
      <c r="U24" s="103">
        <f t="shared" si="5"/>
        <v>26</v>
      </c>
      <c r="V24" s="103">
        <f t="shared" si="5"/>
        <v>16</v>
      </c>
      <c r="W24" s="103">
        <f t="shared" si="5"/>
        <v>-11</v>
      </c>
      <c r="X24" s="103">
        <f t="shared" si="5"/>
        <v>4</v>
      </c>
      <c r="Y24" s="103">
        <f t="shared" si="5"/>
        <v>-18</v>
      </c>
      <c r="Z24" s="103">
        <f t="shared" si="5"/>
        <v>7</v>
      </c>
      <c r="AA24" s="103">
        <f t="shared" si="5"/>
        <v>-8</v>
      </c>
      <c r="AB24" s="103">
        <f t="shared" si="5"/>
        <v>-1</v>
      </c>
      <c r="AC24" s="103">
        <f t="shared" si="5"/>
        <v>-24</v>
      </c>
      <c r="AD24" s="103">
        <f t="shared" si="5"/>
        <v>-10</v>
      </c>
      <c r="AE24" s="103">
        <f t="shared" si="5"/>
        <v>6</v>
      </c>
      <c r="AF24" s="103">
        <f t="shared" si="5"/>
        <v>2</v>
      </c>
      <c r="AG24" s="103">
        <f t="shared" si="5"/>
        <v>-7</v>
      </c>
      <c r="AH24" s="103">
        <f t="shared" si="5"/>
        <v>-6</v>
      </c>
      <c r="AI24" s="103">
        <f t="shared" si="5"/>
        <v>-20</v>
      </c>
      <c r="AJ24" s="103">
        <f t="shared" si="5"/>
        <v>20</v>
      </c>
      <c r="AK24" s="103">
        <f t="shared" si="5"/>
        <v>-1</v>
      </c>
      <c r="AL24" s="103">
        <f t="shared" si="5"/>
        <v>-25</v>
      </c>
      <c r="AM24" s="103">
        <f t="shared" si="5"/>
        <v>-6</v>
      </c>
      <c r="AN24" s="103">
        <f t="shared" si="5"/>
        <v>-4</v>
      </c>
      <c r="AO24" s="103">
        <f t="shared" si="5"/>
        <v>-19</v>
      </c>
      <c r="AP24" s="103">
        <f t="shared" si="5"/>
        <v>12</v>
      </c>
      <c r="AQ24" s="103">
        <f t="shared" si="5"/>
        <v>13</v>
      </c>
      <c r="AR24" s="103">
        <f t="shared" si="5"/>
        <v>-2</v>
      </c>
      <c r="AS24" s="103">
        <f t="shared" si="5"/>
        <v>13</v>
      </c>
      <c r="AT24" s="103">
        <f t="shared" si="5"/>
        <v>-1</v>
      </c>
      <c r="AU24" s="103">
        <f t="shared" si="5"/>
        <v>-15</v>
      </c>
      <c r="AV24" s="103">
        <f t="shared" si="5"/>
        <v>-7</v>
      </c>
      <c r="AW24" s="103">
        <f t="shared" si="5"/>
        <v>3</v>
      </c>
      <c r="AX24" s="103">
        <f t="shared" si="5"/>
        <v>-2</v>
      </c>
      <c r="AY24" s="103">
        <f t="shared" si="5"/>
        <v>-20</v>
      </c>
      <c r="AZ24" s="103">
        <f t="shared" si="5"/>
        <v>-37</v>
      </c>
      <c r="BA24" s="103">
        <f t="shared" si="5"/>
        <v>-33</v>
      </c>
      <c r="BB24" s="103">
        <f t="shared" si="5"/>
        <v>-29</v>
      </c>
      <c r="BC24" s="103">
        <f t="shared" si="5"/>
        <v>-22</v>
      </c>
      <c r="BD24" s="103"/>
      <c r="BE24" s="253">
        <f t="shared" ref="BE24:BF29" si="6">BE16-BE8</f>
        <v>292.60000000000036</v>
      </c>
      <c r="BF24" s="253">
        <f t="shared" si="6"/>
        <v>275.60000000000036</v>
      </c>
      <c r="BG24" s="110"/>
    </row>
    <row r="25" spans="1:60" x14ac:dyDescent="0.2">
      <c r="A25" s="320"/>
      <c r="B25" s="107" t="s">
        <v>91</v>
      </c>
      <c r="C25" s="102">
        <f t="shared" ref="C25:BC25" si="7">C17-C9</f>
        <v>-11</v>
      </c>
      <c r="D25" s="103">
        <f t="shared" si="7"/>
        <v>-30</v>
      </c>
      <c r="E25" s="103">
        <f t="shared" si="7"/>
        <v>-40</v>
      </c>
      <c r="F25" s="103">
        <f t="shared" si="7"/>
        <v>-44</v>
      </c>
      <c r="G25" s="103">
        <f t="shared" si="7"/>
        <v>-45</v>
      </c>
      <c r="H25" s="103">
        <f t="shared" si="7"/>
        <v>24</v>
      </c>
      <c r="I25" s="103">
        <f t="shared" si="7"/>
        <v>-47</v>
      </c>
      <c r="J25" s="103">
        <f t="shared" si="7"/>
        <v>-16</v>
      </c>
      <c r="K25" s="103">
        <f t="shared" si="7"/>
        <v>15</v>
      </c>
      <c r="L25" s="103">
        <f t="shared" si="7"/>
        <v>-12</v>
      </c>
      <c r="M25" s="103">
        <f t="shared" si="7"/>
        <v>29</v>
      </c>
      <c r="N25" s="103">
        <f t="shared" si="7"/>
        <v>-14</v>
      </c>
      <c r="O25" s="103">
        <f t="shared" si="7"/>
        <v>-30</v>
      </c>
      <c r="P25" s="103">
        <f t="shared" si="7"/>
        <v>102</v>
      </c>
      <c r="Q25" s="103">
        <f t="shared" si="7"/>
        <v>54</v>
      </c>
      <c r="R25" s="103">
        <f t="shared" si="7"/>
        <v>11</v>
      </c>
      <c r="S25" s="103">
        <f t="shared" si="7"/>
        <v>28</v>
      </c>
      <c r="T25" s="103">
        <f t="shared" si="7"/>
        <v>49</v>
      </c>
      <c r="U25" s="103">
        <f t="shared" si="7"/>
        <v>6</v>
      </c>
      <c r="V25" s="103">
        <f t="shared" si="7"/>
        <v>2</v>
      </c>
      <c r="W25" s="103">
        <f t="shared" si="7"/>
        <v>-29</v>
      </c>
      <c r="X25" s="103">
        <f t="shared" si="7"/>
        <v>8</v>
      </c>
      <c r="Y25" s="103">
        <f t="shared" si="7"/>
        <v>2</v>
      </c>
      <c r="Z25" s="103">
        <f t="shared" si="7"/>
        <v>-1</v>
      </c>
      <c r="AA25" s="103">
        <f t="shared" si="7"/>
        <v>10</v>
      </c>
      <c r="AB25" s="103">
        <f t="shared" si="7"/>
        <v>-25</v>
      </c>
      <c r="AC25" s="103">
        <f t="shared" si="7"/>
        <v>-1</v>
      </c>
      <c r="AD25" s="103">
        <f t="shared" si="7"/>
        <v>1</v>
      </c>
      <c r="AE25" s="103">
        <f t="shared" si="7"/>
        <v>4</v>
      </c>
      <c r="AF25" s="103">
        <f t="shared" si="7"/>
        <v>9</v>
      </c>
      <c r="AG25" s="103">
        <f t="shared" si="7"/>
        <v>27</v>
      </c>
      <c r="AH25" s="103">
        <f t="shared" si="7"/>
        <v>29</v>
      </c>
      <c r="AI25" s="103">
        <f t="shared" si="7"/>
        <v>-35</v>
      </c>
      <c r="AJ25" s="103">
        <f t="shared" si="7"/>
        <v>7</v>
      </c>
      <c r="AK25" s="103">
        <f t="shared" si="7"/>
        <v>2</v>
      </c>
      <c r="AL25" s="103">
        <f t="shared" si="7"/>
        <v>15</v>
      </c>
      <c r="AM25" s="103">
        <f t="shared" si="7"/>
        <v>39</v>
      </c>
      <c r="AN25" s="103">
        <f t="shared" si="7"/>
        <v>-10</v>
      </c>
      <c r="AO25" s="103">
        <f t="shared" si="7"/>
        <v>-33</v>
      </c>
      <c r="AP25" s="103">
        <f t="shared" si="7"/>
        <v>55</v>
      </c>
      <c r="AQ25" s="103">
        <f t="shared" si="7"/>
        <v>-2</v>
      </c>
      <c r="AR25" s="103">
        <f t="shared" si="7"/>
        <v>-8</v>
      </c>
      <c r="AS25" s="103">
        <f t="shared" si="7"/>
        <v>20</v>
      </c>
      <c r="AT25" s="103">
        <f t="shared" si="7"/>
        <v>33</v>
      </c>
      <c r="AU25" s="103">
        <f t="shared" si="7"/>
        <v>-2</v>
      </c>
      <c r="AV25" s="103">
        <f t="shared" si="7"/>
        <v>5</v>
      </c>
      <c r="AW25" s="103">
        <f t="shared" si="7"/>
        <v>11</v>
      </c>
      <c r="AX25" s="103">
        <f t="shared" si="7"/>
        <v>-23</v>
      </c>
      <c r="AY25" s="103">
        <f t="shared" si="7"/>
        <v>14</v>
      </c>
      <c r="AZ25" s="103">
        <f t="shared" si="7"/>
        <v>-2</v>
      </c>
      <c r="BA25" s="103">
        <f t="shared" si="7"/>
        <v>-41</v>
      </c>
      <c r="BB25" s="103">
        <f t="shared" si="7"/>
        <v>4</v>
      </c>
      <c r="BC25" s="103">
        <f t="shared" si="7"/>
        <v>-6</v>
      </c>
      <c r="BD25" s="103"/>
      <c r="BE25" s="253">
        <f t="shared" si="6"/>
        <v>512.20000000000073</v>
      </c>
      <c r="BF25" s="253">
        <f t="shared" si="6"/>
        <v>335.20000000000073</v>
      </c>
      <c r="BG25" s="110"/>
    </row>
    <row r="26" spans="1:60" x14ac:dyDescent="0.2">
      <c r="A26" s="320"/>
      <c r="B26" s="107" t="s">
        <v>92</v>
      </c>
      <c r="C26" s="102">
        <f t="shared" ref="C26:BC26" si="8">C18-C10</f>
        <v>-42</v>
      </c>
      <c r="D26" s="103">
        <f t="shared" si="8"/>
        <v>-37</v>
      </c>
      <c r="E26" s="103">
        <f t="shared" si="8"/>
        <v>-36</v>
      </c>
      <c r="F26" s="103">
        <f t="shared" si="8"/>
        <v>-50</v>
      </c>
      <c r="G26" s="103">
        <f t="shared" si="8"/>
        <v>-56</v>
      </c>
      <c r="H26" s="103">
        <f t="shared" si="8"/>
        <v>-64</v>
      </c>
      <c r="I26" s="103">
        <f t="shared" si="8"/>
        <v>-44</v>
      </c>
      <c r="J26" s="103">
        <f t="shared" si="8"/>
        <v>-58</v>
      </c>
      <c r="K26" s="103">
        <f t="shared" si="8"/>
        <v>-41</v>
      </c>
      <c r="L26" s="103">
        <f t="shared" si="8"/>
        <v>-29</v>
      </c>
      <c r="M26" s="103">
        <f t="shared" si="8"/>
        <v>-40</v>
      </c>
      <c r="N26" s="103">
        <f t="shared" si="8"/>
        <v>-13</v>
      </c>
      <c r="O26" s="103">
        <f t="shared" si="8"/>
        <v>-22</v>
      </c>
      <c r="P26" s="103">
        <f t="shared" si="8"/>
        <v>19</v>
      </c>
      <c r="Q26" s="103">
        <f t="shared" si="8"/>
        <v>3</v>
      </c>
      <c r="R26" s="103">
        <f t="shared" si="8"/>
        <v>-25</v>
      </c>
      <c r="S26" s="103">
        <f t="shared" si="8"/>
        <v>-24</v>
      </c>
      <c r="T26" s="103">
        <f t="shared" si="8"/>
        <v>-20</v>
      </c>
      <c r="U26" s="103">
        <f t="shared" si="8"/>
        <v>-27</v>
      </c>
      <c r="V26" s="103">
        <f t="shared" si="8"/>
        <v>-37</v>
      </c>
      <c r="W26" s="103">
        <f t="shared" si="8"/>
        <v>-38</v>
      </c>
      <c r="X26" s="103">
        <f t="shared" si="8"/>
        <v>-39</v>
      </c>
      <c r="Y26" s="103">
        <f t="shared" si="8"/>
        <v>-33</v>
      </c>
      <c r="Z26" s="103">
        <f t="shared" si="8"/>
        <v>-32</v>
      </c>
      <c r="AA26" s="103">
        <f t="shared" si="8"/>
        <v>-15</v>
      </c>
      <c r="AB26" s="103">
        <f t="shared" si="8"/>
        <v>-23</v>
      </c>
      <c r="AC26" s="103">
        <f t="shared" si="8"/>
        <v>-29</v>
      </c>
      <c r="AD26" s="103">
        <f t="shared" si="8"/>
        <v>-26</v>
      </c>
      <c r="AE26" s="103">
        <f t="shared" si="8"/>
        <v>-32</v>
      </c>
      <c r="AF26" s="103">
        <f t="shared" si="8"/>
        <v>-30</v>
      </c>
      <c r="AG26" s="103">
        <f t="shared" si="8"/>
        <v>-11</v>
      </c>
      <c r="AH26" s="103">
        <f t="shared" si="8"/>
        <v>-36</v>
      </c>
      <c r="AI26" s="103">
        <f t="shared" si="8"/>
        <v>-24</v>
      </c>
      <c r="AJ26" s="103">
        <f t="shared" si="8"/>
        <v>-8</v>
      </c>
      <c r="AK26" s="103">
        <f t="shared" si="8"/>
        <v>-13</v>
      </c>
      <c r="AL26" s="103">
        <f t="shared" si="8"/>
        <v>-20</v>
      </c>
      <c r="AM26" s="103">
        <f t="shared" si="8"/>
        <v>-2</v>
      </c>
      <c r="AN26" s="103">
        <f t="shared" si="8"/>
        <v>-21</v>
      </c>
      <c r="AO26" s="103">
        <f t="shared" si="8"/>
        <v>-31</v>
      </c>
      <c r="AP26" s="103">
        <f t="shared" si="8"/>
        <v>-15</v>
      </c>
      <c r="AQ26" s="103">
        <f t="shared" si="8"/>
        <v>-24</v>
      </c>
      <c r="AR26" s="103">
        <f t="shared" si="8"/>
        <v>-13</v>
      </c>
      <c r="AS26" s="103">
        <f t="shared" si="8"/>
        <v>-35</v>
      </c>
      <c r="AT26" s="103">
        <f t="shared" si="8"/>
        <v>-17</v>
      </c>
      <c r="AU26" s="103">
        <f t="shared" si="8"/>
        <v>-43</v>
      </c>
      <c r="AV26" s="103">
        <f t="shared" si="8"/>
        <v>-41</v>
      </c>
      <c r="AW26" s="103">
        <f t="shared" si="8"/>
        <v>-26</v>
      </c>
      <c r="AX26" s="103">
        <f t="shared" si="8"/>
        <v>-31</v>
      </c>
      <c r="AY26" s="103">
        <f t="shared" si="8"/>
        <v>-58</v>
      </c>
      <c r="AZ26" s="103">
        <f t="shared" si="8"/>
        <v>-74</v>
      </c>
      <c r="BA26" s="103">
        <f t="shared" si="8"/>
        <v>-77</v>
      </c>
      <c r="BB26" s="103">
        <f t="shared" si="8"/>
        <v>-83</v>
      </c>
      <c r="BC26" s="103">
        <f t="shared" si="8"/>
        <v>-48</v>
      </c>
      <c r="BD26" s="103"/>
      <c r="BE26" s="253">
        <f t="shared" si="6"/>
        <v>-1078</v>
      </c>
      <c r="BF26" s="253">
        <f t="shared" si="6"/>
        <v>-1575</v>
      </c>
      <c r="BG26" s="110"/>
    </row>
    <row r="27" spans="1:60" x14ac:dyDescent="0.2">
      <c r="A27" s="320"/>
      <c r="B27" s="107" t="s">
        <v>5</v>
      </c>
      <c r="C27" s="102">
        <f t="shared" ref="C27:BC27" si="9">C19-C11</f>
        <v>0</v>
      </c>
      <c r="D27" s="103">
        <f t="shared" si="9"/>
        <v>0</v>
      </c>
      <c r="E27" s="103">
        <f t="shared" si="9"/>
        <v>0</v>
      </c>
      <c r="F27" s="103">
        <f t="shared" si="9"/>
        <v>0</v>
      </c>
      <c r="G27" s="103">
        <f t="shared" si="9"/>
        <v>0</v>
      </c>
      <c r="H27" s="103">
        <f t="shared" si="9"/>
        <v>0</v>
      </c>
      <c r="I27" s="103">
        <f t="shared" si="9"/>
        <v>0</v>
      </c>
      <c r="J27" s="103">
        <f t="shared" si="9"/>
        <v>0</v>
      </c>
      <c r="K27" s="103">
        <f t="shared" si="9"/>
        <v>0</v>
      </c>
      <c r="L27" s="103">
        <f t="shared" si="9"/>
        <v>0</v>
      </c>
      <c r="M27" s="103">
        <f t="shared" si="9"/>
        <v>0</v>
      </c>
      <c r="N27" s="103">
        <f t="shared" si="9"/>
        <v>10</v>
      </c>
      <c r="O27" s="103">
        <f t="shared" si="9"/>
        <v>53</v>
      </c>
      <c r="P27" s="103">
        <f t="shared" si="9"/>
        <v>256</v>
      </c>
      <c r="Q27" s="103">
        <f t="shared" si="9"/>
        <v>588</v>
      </c>
      <c r="R27" s="103">
        <f t="shared" si="9"/>
        <v>637</v>
      </c>
      <c r="S27" s="103">
        <f t="shared" si="9"/>
        <v>636</v>
      </c>
      <c r="T27" s="103">
        <f t="shared" si="9"/>
        <v>499</v>
      </c>
      <c r="U27" s="103">
        <f t="shared" si="9"/>
        <v>387</v>
      </c>
      <c r="V27" s="103">
        <f t="shared" si="9"/>
        <v>302</v>
      </c>
      <c r="W27" s="103">
        <f t="shared" si="9"/>
        <v>212</v>
      </c>
      <c r="X27" s="103">
        <f t="shared" si="9"/>
        <v>110</v>
      </c>
      <c r="Y27" s="103">
        <f t="shared" si="9"/>
        <v>73</v>
      </c>
      <c r="Z27" s="103">
        <f t="shared" si="9"/>
        <v>49</v>
      </c>
      <c r="AA27" s="103">
        <f t="shared" si="9"/>
        <v>41</v>
      </c>
      <c r="AB27" s="103">
        <f t="shared" si="9"/>
        <v>28</v>
      </c>
      <c r="AC27" s="103">
        <f t="shared" si="9"/>
        <v>10</v>
      </c>
      <c r="AD27" s="103">
        <f t="shared" si="9"/>
        <v>7</v>
      </c>
      <c r="AE27" s="103">
        <f t="shared" si="9"/>
        <v>3</v>
      </c>
      <c r="AF27" s="103">
        <f t="shared" si="9"/>
        <v>4</v>
      </c>
      <c r="AG27" s="103">
        <f t="shared" si="9"/>
        <v>3</v>
      </c>
      <c r="AH27" s="103">
        <f t="shared" si="9"/>
        <v>1</v>
      </c>
      <c r="AI27" s="103">
        <f t="shared" si="9"/>
        <v>0</v>
      </c>
      <c r="AJ27" s="103">
        <f t="shared" si="9"/>
        <v>3</v>
      </c>
      <c r="AK27" s="103">
        <f t="shared" si="9"/>
        <v>3</v>
      </c>
      <c r="AL27" s="103">
        <f t="shared" si="9"/>
        <v>2</v>
      </c>
      <c r="AM27" s="103">
        <f t="shared" si="9"/>
        <v>2</v>
      </c>
      <c r="AN27" s="103">
        <f t="shared" si="9"/>
        <v>7</v>
      </c>
      <c r="AO27" s="103">
        <f t="shared" si="9"/>
        <v>9</v>
      </c>
      <c r="AP27" s="103">
        <f t="shared" si="9"/>
        <v>19</v>
      </c>
      <c r="AQ27" s="103">
        <f t="shared" si="9"/>
        <v>24</v>
      </c>
      <c r="AR27" s="103">
        <f t="shared" si="9"/>
        <v>66</v>
      </c>
      <c r="AS27" s="103">
        <f t="shared" si="9"/>
        <v>92</v>
      </c>
      <c r="AT27" s="103">
        <f t="shared" si="9"/>
        <v>157</v>
      </c>
      <c r="AU27" s="103">
        <f t="shared" si="9"/>
        <v>183</v>
      </c>
      <c r="AV27" s="103">
        <f t="shared" si="9"/>
        <v>247</v>
      </c>
      <c r="AW27" s="103">
        <f t="shared" si="9"/>
        <v>212</v>
      </c>
      <c r="AX27" s="103">
        <f t="shared" si="9"/>
        <v>215</v>
      </c>
      <c r="AY27" s="103">
        <f t="shared" si="9"/>
        <v>203</v>
      </c>
      <c r="AZ27" s="103">
        <f t="shared" si="9"/>
        <v>197</v>
      </c>
      <c r="BA27" s="103">
        <f t="shared" si="9"/>
        <v>172</v>
      </c>
      <c r="BB27" s="103">
        <f t="shared" si="9"/>
        <v>161</v>
      </c>
      <c r="BC27" s="103">
        <f t="shared" si="9"/>
        <v>154</v>
      </c>
      <c r="BD27" s="103"/>
      <c r="BE27" s="253">
        <f t="shared" si="6"/>
        <v>6037</v>
      </c>
      <c r="BF27" s="253">
        <f t="shared" si="6"/>
        <v>6037</v>
      </c>
      <c r="BG27" s="110"/>
    </row>
    <row r="28" spans="1:60" x14ac:dyDescent="0.2">
      <c r="A28" s="320"/>
      <c r="B28" s="107" t="s">
        <v>93</v>
      </c>
      <c r="C28" s="102">
        <f t="shared" ref="C28:BC28" si="10">C20-C12</f>
        <v>-41</v>
      </c>
      <c r="D28" s="103">
        <f t="shared" si="10"/>
        <v>18</v>
      </c>
      <c r="E28" s="103">
        <f t="shared" si="10"/>
        <v>11</v>
      </c>
      <c r="F28" s="103">
        <f t="shared" si="10"/>
        <v>34</v>
      </c>
      <c r="G28" s="103">
        <f t="shared" si="10"/>
        <v>-2</v>
      </c>
      <c r="H28" s="103">
        <f t="shared" si="10"/>
        <v>3</v>
      </c>
      <c r="I28" s="103">
        <f t="shared" si="10"/>
        <v>17</v>
      </c>
      <c r="J28" s="103">
        <f t="shared" si="10"/>
        <v>12</v>
      </c>
      <c r="K28" s="103">
        <f t="shared" si="10"/>
        <v>50</v>
      </c>
      <c r="L28" s="103">
        <f t="shared" si="10"/>
        <v>18</v>
      </c>
      <c r="M28" s="103">
        <f t="shared" si="10"/>
        <v>21</v>
      </c>
      <c r="N28" s="103">
        <f t="shared" si="10"/>
        <v>45</v>
      </c>
      <c r="O28" s="103">
        <f t="shared" si="10"/>
        <v>-18</v>
      </c>
      <c r="P28" s="103">
        <f t="shared" si="10"/>
        <v>99</v>
      </c>
      <c r="Q28" s="103">
        <f t="shared" si="10"/>
        <v>91</v>
      </c>
      <c r="R28" s="103">
        <f t="shared" si="10"/>
        <v>104</v>
      </c>
      <c r="S28" s="103">
        <f t="shared" si="10"/>
        <v>42</v>
      </c>
      <c r="T28" s="103">
        <f t="shared" si="10"/>
        <v>31</v>
      </c>
      <c r="U28" s="103">
        <f t="shared" si="10"/>
        <v>18</v>
      </c>
      <c r="V28" s="103">
        <f t="shared" si="10"/>
        <v>57</v>
      </c>
      <c r="W28" s="103">
        <f t="shared" si="10"/>
        <v>39</v>
      </c>
      <c r="X28" s="103">
        <f t="shared" si="10"/>
        <v>35</v>
      </c>
      <c r="Y28" s="103">
        <f t="shared" si="10"/>
        <v>8</v>
      </c>
      <c r="Z28" s="103">
        <f t="shared" si="10"/>
        <v>35</v>
      </c>
      <c r="AA28" s="103">
        <f t="shared" si="10"/>
        <v>22</v>
      </c>
      <c r="AB28" s="103">
        <f t="shared" si="10"/>
        <v>15</v>
      </c>
      <c r="AC28" s="103">
        <f t="shared" si="10"/>
        <v>14</v>
      </c>
      <c r="AD28" s="103">
        <f t="shared" si="10"/>
        <v>-5</v>
      </c>
      <c r="AE28" s="103">
        <f t="shared" si="10"/>
        <v>41</v>
      </c>
      <c r="AF28" s="103">
        <f t="shared" si="10"/>
        <v>0</v>
      </c>
      <c r="AG28" s="103">
        <f t="shared" si="10"/>
        <v>47</v>
      </c>
      <c r="AH28" s="103">
        <f t="shared" si="10"/>
        <v>-5</v>
      </c>
      <c r="AI28" s="103">
        <f t="shared" si="10"/>
        <v>2</v>
      </c>
      <c r="AJ28" s="103">
        <f t="shared" si="10"/>
        <v>31</v>
      </c>
      <c r="AK28" s="103">
        <f t="shared" si="10"/>
        <v>51</v>
      </c>
      <c r="AL28" s="103">
        <f t="shared" si="10"/>
        <v>54</v>
      </c>
      <c r="AM28" s="103">
        <f t="shared" si="10"/>
        <v>70</v>
      </c>
      <c r="AN28" s="103">
        <f t="shared" si="10"/>
        <v>12</v>
      </c>
      <c r="AO28" s="103">
        <f t="shared" si="10"/>
        <v>-3</v>
      </c>
      <c r="AP28" s="103">
        <f t="shared" si="10"/>
        <v>44</v>
      </c>
      <c r="AQ28" s="103">
        <f t="shared" si="10"/>
        <v>3</v>
      </c>
      <c r="AR28" s="103">
        <f t="shared" si="10"/>
        <v>48</v>
      </c>
      <c r="AS28" s="103">
        <f t="shared" si="10"/>
        <v>31</v>
      </c>
      <c r="AT28" s="103">
        <f t="shared" si="10"/>
        <v>7</v>
      </c>
      <c r="AU28" s="103">
        <f t="shared" si="10"/>
        <v>39</v>
      </c>
      <c r="AV28" s="103">
        <f t="shared" si="10"/>
        <v>30</v>
      </c>
      <c r="AW28" s="103">
        <f t="shared" si="10"/>
        <v>45</v>
      </c>
      <c r="AX28" s="103">
        <f t="shared" si="10"/>
        <v>25</v>
      </c>
      <c r="AY28" s="103">
        <f t="shared" si="10"/>
        <v>16</v>
      </c>
      <c r="AZ28" s="103">
        <f t="shared" si="10"/>
        <v>-7</v>
      </c>
      <c r="BA28" s="103">
        <f t="shared" si="10"/>
        <v>28</v>
      </c>
      <c r="BB28" s="103">
        <f t="shared" si="10"/>
        <v>57</v>
      </c>
      <c r="BC28" s="103">
        <f t="shared" si="10"/>
        <v>62</v>
      </c>
      <c r="BD28" s="103"/>
      <c r="BE28" s="253">
        <f t="shared" si="6"/>
        <v>1512.7999999999993</v>
      </c>
      <c r="BF28" s="253">
        <f t="shared" si="6"/>
        <v>1653.7999999999993</v>
      </c>
      <c r="BG28" s="110"/>
    </row>
    <row r="29" spans="1:60" x14ac:dyDescent="0.2">
      <c r="A29" s="321"/>
      <c r="B29" s="107" t="s">
        <v>94</v>
      </c>
      <c r="C29" s="112">
        <f t="shared" ref="C29:BC29" si="11">C21-C13</f>
        <v>-115</v>
      </c>
      <c r="D29" s="104">
        <f t="shared" si="11"/>
        <v>7</v>
      </c>
      <c r="E29" s="104">
        <f t="shared" si="11"/>
        <v>-60</v>
      </c>
      <c r="F29" s="104">
        <f t="shared" si="11"/>
        <v>-91</v>
      </c>
      <c r="G29" s="104">
        <f t="shared" si="11"/>
        <v>-92</v>
      </c>
      <c r="H29" s="104">
        <f t="shared" si="11"/>
        <v>-38</v>
      </c>
      <c r="I29" s="104">
        <f t="shared" si="11"/>
        <v>-97</v>
      </c>
      <c r="J29" s="104">
        <f t="shared" si="11"/>
        <v>-85</v>
      </c>
      <c r="K29" s="104">
        <f t="shared" si="11"/>
        <v>6</v>
      </c>
      <c r="L29" s="104">
        <f t="shared" si="11"/>
        <v>-21</v>
      </c>
      <c r="M29" s="104">
        <f t="shared" si="11"/>
        <v>29</v>
      </c>
      <c r="N29" s="104">
        <f t="shared" si="11"/>
        <v>76</v>
      </c>
      <c r="O29" s="104">
        <f t="shared" si="11"/>
        <v>-39</v>
      </c>
      <c r="P29" s="104">
        <f t="shared" si="11"/>
        <v>646</v>
      </c>
      <c r="Q29" s="104">
        <f t="shared" si="11"/>
        <v>878</v>
      </c>
      <c r="R29" s="104">
        <f t="shared" si="11"/>
        <v>849</v>
      </c>
      <c r="S29" s="104">
        <f t="shared" si="11"/>
        <v>749</v>
      </c>
      <c r="T29" s="104">
        <f t="shared" si="11"/>
        <v>600</v>
      </c>
      <c r="U29" s="104">
        <f t="shared" si="11"/>
        <v>401</v>
      </c>
      <c r="V29" s="104">
        <f t="shared" si="11"/>
        <v>357</v>
      </c>
      <c r="W29" s="104">
        <f t="shared" si="11"/>
        <v>181</v>
      </c>
      <c r="X29" s="104">
        <f t="shared" si="11"/>
        <v>111</v>
      </c>
      <c r="Y29" s="104">
        <f t="shared" si="11"/>
        <v>37</v>
      </c>
      <c r="Z29" s="104">
        <f t="shared" si="11"/>
        <v>34</v>
      </c>
      <c r="AA29" s="104">
        <f t="shared" si="11"/>
        <v>46</v>
      </c>
      <c r="AB29" s="104">
        <f t="shared" si="11"/>
        <v>-18</v>
      </c>
      <c r="AC29" s="104">
        <f t="shared" si="11"/>
        <v>-35</v>
      </c>
      <c r="AD29" s="104">
        <f t="shared" si="11"/>
        <v>-49</v>
      </c>
      <c r="AE29" s="104">
        <f t="shared" si="11"/>
        <v>37</v>
      </c>
      <c r="AF29" s="104">
        <f t="shared" si="11"/>
        <v>-16</v>
      </c>
      <c r="AG29" s="104">
        <f t="shared" si="11"/>
        <v>49</v>
      </c>
      <c r="AH29" s="104">
        <f t="shared" si="11"/>
        <v>8</v>
      </c>
      <c r="AI29" s="104">
        <f t="shared" si="11"/>
        <v>-70</v>
      </c>
      <c r="AJ29" s="104">
        <f t="shared" si="11"/>
        <v>47</v>
      </c>
      <c r="AK29" s="104">
        <f t="shared" si="11"/>
        <v>47</v>
      </c>
      <c r="AL29" s="104">
        <f t="shared" si="11"/>
        <v>62</v>
      </c>
      <c r="AM29" s="104">
        <f t="shared" si="11"/>
        <v>61</v>
      </c>
      <c r="AN29" s="104">
        <f t="shared" si="11"/>
        <v>-55</v>
      </c>
      <c r="AO29" s="104">
        <f t="shared" si="11"/>
        <v>-113</v>
      </c>
      <c r="AP29" s="104">
        <f t="shared" si="11"/>
        <v>158</v>
      </c>
      <c r="AQ29" s="104">
        <f t="shared" si="11"/>
        <v>-8</v>
      </c>
      <c r="AR29" s="104">
        <f t="shared" si="11"/>
        <v>72</v>
      </c>
      <c r="AS29" s="104">
        <f t="shared" si="11"/>
        <v>135</v>
      </c>
      <c r="AT29" s="104">
        <f t="shared" si="11"/>
        <v>183</v>
      </c>
      <c r="AU29" s="104">
        <f t="shared" si="11"/>
        <v>145</v>
      </c>
      <c r="AV29" s="104">
        <f t="shared" si="11"/>
        <v>199</v>
      </c>
      <c r="AW29" s="104">
        <f t="shared" si="11"/>
        <v>230</v>
      </c>
      <c r="AX29" s="104">
        <f t="shared" si="11"/>
        <v>199</v>
      </c>
      <c r="AY29" s="104">
        <f t="shared" si="11"/>
        <v>156</v>
      </c>
      <c r="AZ29" s="104">
        <f t="shared" si="11"/>
        <v>48</v>
      </c>
      <c r="BA29" s="104">
        <f t="shared" si="11"/>
        <v>25</v>
      </c>
      <c r="BB29" s="104">
        <f t="shared" si="11"/>
        <v>144</v>
      </c>
      <c r="BC29" s="104">
        <f t="shared" si="11"/>
        <v>160</v>
      </c>
      <c r="BD29" s="104"/>
      <c r="BE29" s="254">
        <f t="shared" si="6"/>
        <v>7541.4000000000015</v>
      </c>
      <c r="BF29" s="254">
        <f t="shared" si="6"/>
        <v>6984.4000000000015</v>
      </c>
      <c r="BG29" s="113"/>
      <c r="BH29" s="108"/>
    </row>
    <row r="30" spans="1:60" x14ac:dyDescent="0.2">
      <c r="A30" s="322" t="s">
        <v>97</v>
      </c>
      <c r="B30" s="141" t="s">
        <v>88</v>
      </c>
      <c r="C30" s="102"/>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14"/>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50"/>
      <c r="BE30" s="202"/>
      <c r="BF30" s="255"/>
    </row>
    <row r="31" spans="1:60" x14ac:dyDescent="0.2">
      <c r="A31" s="320"/>
      <c r="B31" s="107" t="s">
        <v>89</v>
      </c>
      <c r="C31" s="102">
        <v>71</v>
      </c>
      <c r="D31" s="103">
        <v>79</v>
      </c>
      <c r="E31" s="103">
        <v>72</v>
      </c>
      <c r="F31" s="103">
        <v>70</v>
      </c>
      <c r="G31" s="103">
        <v>75</v>
      </c>
      <c r="H31" s="103">
        <v>70</v>
      </c>
      <c r="I31" s="103">
        <v>67</v>
      </c>
      <c r="J31" s="103">
        <v>72</v>
      </c>
      <c r="K31" s="103">
        <v>64</v>
      </c>
      <c r="L31" s="103">
        <v>69</v>
      </c>
      <c r="M31" s="103">
        <v>70</v>
      </c>
      <c r="N31" s="103">
        <v>69</v>
      </c>
      <c r="O31" s="103">
        <v>66</v>
      </c>
      <c r="P31" s="103">
        <v>63</v>
      </c>
      <c r="Q31" s="103">
        <v>65</v>
      </c>
      <c r="R31" s="103">
        <v>62</v>
      </c>
      <c r="S31" s="103">
        <v>64</v>
      </c>
      <c r="T31" s="103">
        <v>71</v>
      </c>
      <c r="U31" s="103">
        <v>68</v>
      </c>
      <c r="V31" s="103">
        <v>67</v>
      </c>
      <c r="W31" s="103">
        <v>67</v>
      </c>
      <c r="X31" s="103">
        <v>68</v>
      </c>
      <c r="Y31" s="103">
        <v>66</v>
      </c>
      <c r="Z31" s="103">
        <v>63</v>
      </c>
      <c r="AA31" s="103">
        <v>63</v>
      </c>
      <c r="AB31" s="103">
        <v>63</v>
      </c>
      <c r="AC31" s="103">
        <v>65</v>
      </c>
      <c r="AD31" s="103">
        <v>65</v>
      </c>
      <c r="AE31" s="103">
        <v>76</v>
      </c>
      <c r="AF31" s="103">
        <v>70</v>
      </c>
      <c r="AG31" s="103">
        <v>67</v>
      </c>
      <c r="AH31" s="103">
        <v>67</v>
      </c>
      <c r="AI31" s="103">
        <v>65</v>
      </c>
      <c r="AJ31" s="103">
        <v>65</v>
      </c>
      <c r="AK31" s="103">
        <v>70</v>
      </c>
      <c r="AL31" s="103">
        <v>67</v>
      </c>
      <c r="AM31" s="103">
        <v>72</v>
      </c>
      <c r="AN31" s="103">
        <v>73</v>
      </c>
      <c r="AO31" s="103">
        <v>69</v>
      </c>
      <c r="AP31" s="103">
        <v>66</v>
      </c>
      <c r="AQ31" s="103">
        <v>69</v>
      </c>
      <c r="AR31" s="103">
        <v>61</v>
      </c>
      <c r="AS31" s="103">
        <v>72</v>
      </c>
      <c r="AT31" s="103">
        <v>67</v>
      </c>
      <c r="AU31" s="103">
        <v>72</v>
      </c>
      <c r="AV31" s="103">
        <v>75</v>
      </c>
      <c r="AW31" s="103">
        <v>67</v>
      </c>
      <c r="AX31" s="103">
        <v>62</v>
      </c>
      <c r="AY31" s="103">
        <v>68</v>
      </c>
      <c r="AZ31" s="103">
        <v>71</v>
      </c>
      <c r="BA31" s="103">
        <v>68</v>
      </c>
      <c r="BB31" s="103">
        <v>65</v>
      </c>
      <c r="BC31" s="103">
        <v>54</v>
      </c>
      <c r="BD31" s="150"/>
      <c r="BE31" s="204">
        <f>SUM(N31:BB31)+(BC31/5)</f>
        <v>2769.8</v>
      </c>
      <c r="BF31" s="253">
        <f>SUM(C31:BB31)+(BC31/5)</f>
        <v>3548.8</v>
      </c>
    </row>
    <row r="32" spans="1:60" x14ac:dyDescent="0.2">
      <c r="A32" s="320"/>
      <c r="B32" s="107" t="s">
        <v>90</v>
      </c>
      <c r="C32" s="102">
        <v>102</v>
      </c>
      <c r="D32" s="103">
        <v>119</v>
      </c>
      <c r="E32" s="103">
        <v>116</v>
      </c>
      <c r="F32" s="103">
        <v>104</v>
      </c>
      <c r="G32" s="103">
        <v>108</v>
      </c>
      <c r="H32" s="103">
        <v>102</v>
      </c>
      <c r="I32" s="103">
        <v>95</v>
      </c>
      <c r="J32" s="103">
        <v>92</v>
      </c>
      <c r="K32" s="103">
        <v>93</v>
      </c>
      <c r="L32" s="103">
        <v>89</v>
      </c>
      <c r="M32" s="103">
        <v>85</v>
      </c>
      <c r="N32" s="103">
        <v>83</v>
      </c>
      <c r="O32" s="103">
        <v>83</v>
      </c>
      <c r="P32" s="103">
        <v>82</v>
      </c>
      <c r="Q32" s="103">
        <v>77</v>
      </c>
      <c r="R32" s="103">
        <v>79</v>
      </c>
      <c r="S32" s="103">
        <v>77</v>
      </c>
      <c r="T32" s="103">
        <v>80</v>
      </c>
      <c r="U32" s="103">
        <v>69</v>
      </c>
      <c r="V32" s="103">
        <v>72</v>
      </c>
      <c r="W32" s="103">
        <v>80</v>
      </c>
      <c r="X32" s="103">
        <v>71</v>
      </c>
      <c r="Y32" s="103">
        <v>73</v>
      </c>
      <c r="Z32" s="103">
        <v>65</v>
      </c>
      <c r="AA32" s="103">
        <v>65</v>
      </c>
      <c r="AB32" s="103">
        <v>66</v>
      </c>
      <c r="AC32" s="103">
        <v>68</v>
      </c>
      <c r="AD32" s="103">
        <v>68</v>
      </c>
      <c r="AE32" s="103">
        <v>66</v>
      </c>
      <c r="AF32" s="103">
        <v>63</v>
      </c>
      <c r="AG32" s="103">
        <v>63</v>
      </c>
      <c r="AH32" s="103">
        <v>65</v>
      </c>
      <c r="AI32" s="103">
        <v>68</v>
      </c>
      <c r="AJ32" s="103">
        <v>73</v>
      </c>
      <c r="AK32" s="103">
        <v>63</v>
      </c>
      <c r="AL32" s="103">
        <v>74</v>
      </c>
      <c r="AM32" s="103">
        <v>69</v>
      </c>
      <c r="AN32" s="103">
        <v>65</v>
      </c>
      <c r="AO32" s="103">
        <v>80</v>
      </c>
      <c r="AP32" s="103">
        <v>71</v>
      </c>
      <c r="AQ32" s="103">
        <v>74</v>
      </c>
      <c r="AR32" s="103">
        <v>79</v>
      </c>
      <c r="AS32" s="103">
        <v>66</v>
      </c>
      <c r="AT32" s="103">
        <v>78</v>
      </c>
      <c r="AU32" s="103">
        <v>84</v>
      </c>
      <c r="AV32" s="103">
        <v>87</v>
      </c>
      <c r="AW32" s="103">
        <v>91</v>
      </c>
      <c r="AX32" s="103">
        <v>83</v>
      </c>
      <c r="AY32" s="103">
        <v>93</v>
      </c>
      <c r="AZ32" s="103">
        <v>106</v>
      </c>
      <c r="BA32" s="103">
        <v>105</v>
      </c>
      <c r="BB32" s="103">
        <v>90</v>
      </c>
      <c r="BC32" s="103">
        <v>84</v>
      </c>
      <c r="BD32" s="150"/>
      <c r="BE32" s="204">
        <f t="shared" ref="BE32:BE37" si="12">SUM(N32:BB32)+(BC32/5)</f>
        <v>3130.8</v>
      </c>
      <c r="BF32" s="253">
        <f t="shared" ref="BF32:BF37" si="13">SUM(C32:BB32)+(BC32/5)</f>
        <v>4235.8</v>
      </c>
    </row>
    <row r="33" spans="1:58" x14ac:dyDescent="0.2">
      <c r="A33" s="320"/>
      <c r="B33" s="107" t="s">
        <v>91</v>
      </c>
      <c r="C33" s="102">
        <v>63</v>
      </c>
      <c r="D33" s="103">
        <v>72</v>
      </c>
      <c r="E33" s="103">
        <v>70</v>
      </c>
      <c r="F33" s="103">
        <v>63</v>
      </c>
      <c r="G33" s="103">
        <v>58</v>
      </c>
      <c r="H33" s="103">
        <v>51</v>
      </c>
      <c r="I33" s="103">
        <v>55</v>
      </c>
      <c r="J33" s="103">
        <v>62</v>
      </c>
      <c r="K33" s="103">
        <v>48</v>
      </c>
      <c r="L33" s="103">
        <v>64</v>
      </c>
      <c r="M33" s="103">
        <v>61</v>
      </c>
      <c r="N33" s="103">
        <v>53</v>
      </c>
      <c r="O33" s="103">
        <v>48</v>
      </c>
      <c r="P33" s="103">
        <v>45</v>
      </c>
      <c r="Q33" s="103">
        <v>54</v>
      </c>
      <c r="R33" s="103">
        <v>48</v>
      </c>
      <c r="S33" s="103">
        <v>55</v>
      </c>
      <c r="T33" s="103">
        <v>52</v>
      </c>
      <c r="U33" s="103">
        <v>45</v>
      </c>
      <c r="V33" s="103">
        <v>47</v>
      </c>
      <c r="W33" s="103">
        <v>45</v>
      </c>
      <c r="X33" s="103">
        <v>44</v>
      </c>
      <c r="Y33" s="103">
        <v>46</v>
      </c>
      <c r="Z33" s="103">
        <v>47</v>
      </c>
      <c r="AA33" s="103">
        <v>46</v>
      </c>
      <c r="AB33" s="103">
        <v>47</v>
      </c>
      <c r="AC33" s="103">
        <v>43</v>
      </c>
      <c r="AD33" s="103">
        <v>47</v>
      </c>
      <c r="AE33" s="103">
        <v>41</v>
      </c>
      <c r="AF33" s="103">
        <v>46</v>
      </c>
      <c r="AG33" s="103">
        <v>40</v>
      </c>
      <c r="AH33" s="103">
        <v>43</v>
      </c>
      <c r="AI33" s="103">
        <v>44</v>
      </c>
      <c r="AJ33" s="103">
        <v>43</v>
      </c>
      <c r="AK33" s="103">
        <v>44</v>
      </c>
      <c r="AL33" s="103">
        <v>43</v>
      </c>
      <c r="AM33" s="103">
        <v>41</v>
      </c>
      <c r="AN33" s="103">
        <v>45</v>
      </c>
      <c r="AO33" s="103">
        <v>47</v>
      </c>
      <c r="AP33" s="103">
        <v>41</v>
      </c>
      <c r="AQ33" s="103">
        <v>49</v>
      </c>
      <c r="AR33" s="103">
        <v>51</v>
      </c>
      <c r="AS33" s="103">
        <v>50</v>
      </c>
      <c r="AT33" s="103">
        <v>44</v>
      </c>
      <c r="AU33" s="103">
        <v>50</v>
      </c>
      <c r="AV33" s="103">
        <v>49</v>
      </c>
      <c r="AW33" s="103">
        <v>50</v>
      </c>
      <c r="AX33" s="103">
        <v>58</v>
      </c>
      <c r="AY33" s="103">
        <v>48</v>
      </c>
      <c r="AZ33" s="103">
        <v>53</v>
      </c>
      <c r="BA33" s="103">
        <v>57</v>
      </c>
      <c r="BB33" s="103">
        <v>50</v>
      </c>
      <c r="BC33" s="103">
        <v>51</v>
      </c>
      <c r="BD33" s="150"/>
      <c r="BE33" s="204">
        <f t="shared" si="12"/>
        <v>1949.2</v>
      </c>
      <c r="BF33" s="253">
        <f t="shared" si="13"/>
        <v>2616.1999999999998</v>
      </c>
    </row>
    <row r="34" spans="1:58" x14ac:dyDescent="0.2">
      <c r="A34" s="320"/>
      <c r="B34" s="107" t="s">
        <v>92</v>
      </c>
      <c r="C34" s="102">
        <v>35</v>
      </c>
      <c r="D34" s="103">
        <v>49</v>
      </c>
      <c r="E34" s="103">
        <v>44</v>
      </c>
      <c r="F34" s="103">
        <v>41</v>
      </c>
      <c r="G34" s="103">
        <v>36</v>
      </c>
      <c r="H34" s="103">
        <v>36</v>
      </c>
      <c r="I34" s="103">
        <v>32</v>
      </c>
      <c r="J34" s="103">
        <v>34</v>
      </c>
      <c r="K34" s="103">
        <v>30</v>
      </c>
      <c r="L34" s="103">
        <v>28</v>
      </c>
      <c r="M34" s="103">
        <v>26</v>
      </c>
      <c r="N34" s="103">
        <v>25</v>
      </c>
      <c r="O34" s="103">
        <v>21</v>
      </c>
      <c r="P34" s="103">
        <v>24</v>
      </c>
      <c r="Q34" s="103">
        <v>21</v>
      </c>
      <c r="R34" s="103">
        <v>20</v>
      </c>
      <c r="S34" s="103">
        <v>21</v>
      </c>
      <c r="T34" s="103">
        <v>24</v>
      </c>
      <c r="U34" s="103">
        <v>20</v>
      </c>
      <c r="V34" s="103">
        <v>19</v>
      </c>
      <c r="W34" s="103">
        <v>20</v>
      </c>
      <c r="X34" s="103">
        <v>19</v>
      </c>
      <c r="Y34" s="103">
        <v>24</v>
      </c>
      <c r="Z34" s="103">
        <v>19</v>
      </c>
      <c r="AA34" s="103">
        <v>19</v>
      </c>
      <c r="AB34" s="103">
        <v>16</v>
      </c>
      <c r="AC34" s="103">
        <v>19</v>
      </c>
      <c r="AD34" s="103">
        <v>15</v>
      </c>
      <c r="AE34" s="103">
        <v>18</v>
      </c>
      <c r="AF34" s="103">
        <v>15</v>
      </c>
      <c r="AG34" s="103">
        <v>14</v>
      </c>
      <c r="AH34" s="103">
        <v>15</v>
      </c>
      <c r="AI34" s="103">
        <v>13</v>
      </c>
      <c r="AJ34" s="103">
        <v>16</v>
      </c>
      <c r="AK34" s="103">
        <v>16</v>
      </c>
      <c r="AL34" s="103">
        <v>19</v>
      </c>
      <c r="AM34" s="103">
        <v>18</v>
      </c>
      <c r="AN34" s="103">
        <v>17</v>
      </c>
      <c r="AO34" s="103">
        <v>19</v>
      </c>
      <c r="AP34" s="103">
        <v>19</v>
      </c>
      <c r="AQ34" s="103">
        <v>21</v>
      </c>
      <c r="AR34" s="103">
        <v>23</v>
      </c>
      <c r="AS34" s="103">
        <v>19</v>
      </c>
      <c r="AT34" s="103">
        <v>20</v>
      </c>
      <c r="AU34" s="103">
        <v>22</v>
      </c>
      <c r="AV34" s="103">
        <v>22</v>
      </c>
      <c r="AW34" s="103">
        <v>23</v>
      </c>
      <c r="AX34" s="103">
        <v>25</v>
      </c>
      <c r="AY34" s="103">
        <v>21</v>
      </c>
      <c r="AZ34" s="103">
        <v>25</v>
      </c>
      <c r="BA34" s="103">
        <v>28</v>
      </c>
      <c r="BB34" s="103">
        <v>30</v>
      </c>
      <c r="BC34" s="103">
        <v>17</v>
      </c>
      <c r="BD34" s="150"/>
      <c r="BE34" s="204">
        <f t="shared" si="12"/>
        <v>827.4</v>
      </c>
      <c r="BF34" s="253">
        <f t="shared" si="13"/>
        <v>1218.4000000000001</v>
      </c>
    </row>
    <row r="35" spans="1:58" x14ac:dyDescent="0.2">
      <c r="A35" s="320"/>
      <c r="B35" s="107" t="s">
        <v>5</v>
      </c>
      <c r="C35" s="102">
        <v>0</v>
      </c>
      <c r="D35" s="103">
        <v>0</v>
      </c>
      <c r="E35" s="103">
        <v>0</v>
      </c>
      <c r="F35" s="103">
        <v>0</v>
      </c>
      <c r="G35" s="103">
        <v>0</v>
      </c>
      <c r="H35" s="103">
        <v>0</v>
      </c>
      <c r="I35" s="103">
        <v>0</v>
      </c>
      <c r="J35" s="103">
        <v>0</v>
      </c>
      <c r="K35" s="103">
        <v>0</v>
      </c>
      <c r="L35" s="103">
        <v>0</v>
      </c>
      <c r="M35" s="103">
        <v>0</v>
      </c>
      <c r="N35" s="103">
        <v>0</v>
      </c>
      <c r="O35" s="103">
        <v>0</v>
      </c>
      <c r="P35" s="103">
        <v>0</v>
      </c>
      <c r="Q35" s="103">
        <v>0</v>
      </c>
      <c r="R35" s="103">
        <v>0</v>
      </c>
      <c r="S35" s="103">
        <v>0</v>
      </c>
      <c r="T35" s="103">
        <v>0</v>
      </c>
      <c r="U35" s="103">
        <v>0</v>
      </c>
      <c r="V35" s="103">
        <v>0</v>
      </c>
      <c r="W35" s="103">
        <v>0</v>
      </c>
      <c r="X35" s="103">
        <v>0</v>
      </c>
      <c r="Y35" s="103">
        <v>0</v>
      </c>
      <c r="Z35" s="103">
        <v>0</v>
      </c>
      <c r="AA35" s="103">
        <v>0</v>
      </c>
      <c r="AB35" s="103">
        <v>0</v>
      </c>
      <c r="AC35" s="103">
        <v>0</v>
      </c>
      <c r="AD35" s="103">
        <v>0</v>
      </c>
      <c r="AE35" s="103">
        <v>0</v>
      </c>
      <c r="AF35" s="103">
        <v>0</v>
      </c>
      <c r="AG35" s="103">
        <v>0</v>
      </c>
      <c r="AH35" s="103">
        <v>0</v>
      </c>
      <c r="AI35" s="103">
        <v>0</v>
      </c>
      <c r="AJ35" s="103">
        <v>0</v>
      </c>
      <c r="AK35" s="103">
        <v>0</v>
      </c>
      <c r="AL35" s="103">
        <v>0</v>
      </c>
      <c r="AM35" s="103">
        <v>0</v>
      </c>
      <c r="AN35" s="103">
        <v>0</v>
      </c>
      <c r="AO35" s="103">
        <v>0</v>
      </c>
      <c r="AP35" s="103">
        <v>0</v>
      </c>
      <c r="AQ35" s="103">
        <v>0</v>
      </c>
      <c r="AR35" s="103">
        <v>0</v>
      </c>
      <c r="AS35" s="103">
        <v>0</v>
      </c>
      <c r="AT35" s="103">
        <v>0</v>
      </c>
      <c r="AU35" s="103">
        <v>0</v>
      </c>
      <c r="AV35" s="103">
        <v>0</v>
      </c>
      <c r="AW35" s="103">
        <v>0</v>
      </c>
      <c r="AX35" s="103">
        <v>0</v>
      </c>
      <c r="AY35" s="103">
        <v>0</v>
      </c>
      <c r="AZ35" s="103">
        <v>0</v>
      </c>
      <c r="BA35" s="103">
        <v>0</v>
      </c>
      <c r="BB35" s="103">
        <v>0</v>
      </c>
      <c r="BC35" s="103">
        <v>0</v>
      </c>
      <c r="BD35" s="150"/>
      <c r="BE35" s="204">
        <f t="shared" si="12"/>
        <v>0</v>
      </c>
      <c r="BF35" s="253">
        <f t="shared" si="13"/>
        <v>0</v>
      </c>
    </row>
    <row r="36" spans="1:58" x14ac:dyDescent="0.2">
      <c r="A36" s="320"/>
      <c r="B36" s="107" t="s">
        <v>93</v>
      </c>
      <c r="C36" s="102">
        <v>43</v>
      </c>
      <c r="D36" s="103">
        <v>47</v>
      </c>
      <c r="E36" s="103">
        <v>48</v>
      </c>
      <c r="F36" s="103">
        <v>45</v>
      </c>
      <c r="G36" s="103">
        <v>42</v>
      </c>
      <c r="H36" s="103">
        <v>37</v>
      </c>
      <c r="I36" s="103">
        <v>41</v>
      </c>
      <c r="J36" s="103">
        <v>42</v>
      </c>
      <c r="K36" s="103">
        <v>38</v>
      </c>
      <c r="L36" s="103">
        <v>45</v>
      </c>
      <c r="M36" s="103">
        <v>39</v>
      </c>
      <c r="N36" s="103">
        <v>35</v>
      </c>
      <c r="O36" s="103">
        <v>39</v>
      </c>
      <c r="P36" s="103">
        <v>37</v>
      </c>
      <c r="Q36" s="103">
        <v>34</v>
      </c>
      <c r="R36" s="103">
        <v>38</v>
      </c>
      <c r="S36" s="103">
        <v>31</v>
      </c>
      <c r="T36" s="103">
        <v>33</v>
      </c>
      <c r="U36" s="103">
        <v>37</v>
      </c>
      <c r="V36" s="103">
        <v>34</v>
      </c>
      <c r="W36" s="103">
        <v>34</v>
      </c>
      <c r="X36" s="103">
        <v>33</v>
      </c>
      <c r="Y36" s="103">
        <v>31</v>
      </c>
      <c r="Z36" s="103">
        <v>31</v>
      </c>
      <c r="AA36" s="103">
        <v>32</v>
      </c>
      <c r="AB36" s="103">
        <v>36</v>
      </c>
      <c r="AC36" s="103">
        <v>33</v>
      </c>
      <c r="AD36" s="103">
        <v>36</v>
      </c>
      <c r="AE36" s="103">
        <v>33</v>
      </c>
      <c r="AF36" s="103">
        <v>28</v>
      </c>
      <c r="AG36" s="103">
        <v>32</v>
      </c>
      <c r="AH36" s="103">
        <v>34</v>
      </c>
      <c r="AI36" s="103">
        <v>32</v>
      </c>
      <c r="AJ36" s="103">
        <v>31</v>
      </c>
      <c r="AK36" s="103">
        <v>30</v>
      </c>
      <c r="AL36" s="103">
        <v>33</v>
      </c>
      <c r="AM36" s="103">
        <v>33</v>
      </c>
      <c r="AN36" s="103">
        <v>36</v>
      </c>
      <c r="AO36" s="103">
        <v>35</v>
      </c>
      <c r="AP36" s="103">
        <v>34</v>
      </c>
      <c r="AQ36" s="103">
        <v>33</v>
      </c>
      <c r="AR36" s="103">
        <v>34</v>
      </c>
      <c r="AS36" s="103">
        <v>35</v>
      </c>
      <c r="AT36" s="103">
        <v>36</v>
      </c>
      <c r="AU36" s="103">
        <v>36</v>
      </c>
      <c r="AV36" s="103">
        <v>41</v>
      </c>
      <c r="AW36" s="103">
        <v>39</v>
      </c>
      <c r="AX36" s="103">
        <v>37</v>
      </c>
      <c r="AY36" s="103">
        <v>35</v>
      </c>
      <c r="AZ36" s="103">
        <v>49</v>
      </c>
      <c r="BA36" s="103">
        <v>47</v>
      </c>
      <c r="BB36" s="103">
        <v>36</v>
      </c>
      <c r="BC36" s="103">
        <v>29</v>
      </c>
      <c r="BD36" s="150"/>
      <c r="BE36" s="204">
        <f t="shared" si="12"/>
        <v>1438.8</v>
      </c>
      <c r="BF36" s="253">
        <f t="shared" si="13"/>
        <v>1905.8</v>
      </c>
    </row>
    <row r="37" spans="1:58" x14ac:dyDescent="0.2">
      <c r="A37" s="320"/>
      <c r="B37" s="107" t="s">
        <v>94</v>
      </c>
      <c r="C37" s="102">
        <v>314</v>
      </c>
      <c r="D37" s="103">
        <v>367</v>
      </c>
      <c r="E37" s="103">
        <v>350</v>
      </c>
      <c r="F37" s="103">
        <v>323</v>
      </c>
      <c r="G37" s="103">
        <v>319</v>
      </c>
      <c r="H37" s="103">
        <v>295</v>
      </c>
      <c r="I37" s="103">
        <v>291</v>
      </c>
      <c r="J37" s="103">
        <v>302</v>
      </c>
      <c r="K37" s="103">
        <v>273</v>
      </c>
      <c r="L37" s="103">
        <v>295</v>
      </c>
      <c r="M37" s="103">
        <v>281</v>
      </c>
      <c r="N37" s="103">
        <v>265</v>
      </c>
      <c r="O37" s="103">
        <v>258</v>
      </c>
      <c r="P37" s="103">
        <v>252</v>
      </c>
      <c r="Q37" s="103">
        <v>251</v>
      </c>
      <c r="R37" s="103">
        <v>248</v>
      </c>
      <c r="S37" s="103">
        <v>248</v>
      </c>
      <c r="T37" s="103">
        <v>259</v>
      </c>
      <c r="U37" s="103">
        <v>239</v>
      </c>
      <c r="V37" s="103">
        <v>239</v>
      </c>
      <c r="W37" s="103">
        <v>245</v>
      </c>
      <c r="X37" s="103">
        <v>236</v>
      </c>
      <c r="Y37" s="103">
        <v>240</v>
      </c>
      <c r="Z37" s="103">
        <v>226</v>
      </c>
      <c r="AA37" s="103">
        <v>225</v>
      </c>
      <c r="AB37" s="103">
        <v>228</v>
      </c>
      <c r="AC37" s="103">
        <v>229</v>
      </c>
      <c r="AD37" s="103">
        <v>232</v>
      </c>
      <c r="AE37" s="103">
        <v>234</v>
      </c>
      <c r="AF37" s="103">
        <v>223</v>
      </c>
      <c r="AG37" s="103">
        <v>216</v>
      </c>
      <c r="AH37" s="103">
        <v>224</v>
      </c>
      <c r="AI37" s="103">
        <v>224</v>
      </c>
      <c r="AJ37" s="103">
        <v>227</v>
      </c>
      <c r="AK37" s="103">
        <v>224</v>
      </c>
      <c r="AL37" s="103">
        <v>237</v>
      </c>
      <c r="AM37" s="103">
        <v>233</v>
      </c>
      <c r="AN37" s="103">
        <v>236</v>
      </c>
      <c r="AO37" s="103">
        <v>250</v>
      </c>
      <c r="AP37" s="103">
        <v>231</v>
      </c>
      <c r="AQ37" s="103">
        <v>245</v>
      </c>
      <c r="AR37" s="103">
        <v>249</v>
      </c>
      <c r="AS37" s="103">
        <v>242</v>
      </c>
      <c r="AT37" s="103">
        <v>244</v>
      </c>
      <c r="AU37" s="103">
        <v>263</v>
      </c>
      <c r="AV37" s="103">
        <v>274</v>
      </c>
      <c r="AW37" s="103">
        <v>270</v>
      </c>
      <c r="AX37" s="103">
        <v>266</v>
      </c>
      <c r="AY37" s="103">
        <v>265</v>
      </c>
      <c r="AZ37" s="103">
        <v>304</v>
      </c>
      <c r="BA37" s="103">
        <v>305</v>
      </c>
      <c r="BB37" s="103">
        <v>271</v>
      </c>
      <c r="BC37" s="103">
        <v>235</v>
      </c>
      <c r="BD37" s="150"/>
      <c r="BE37" s="204">
        <f t="shared" si="12"/>
        <v>10124</v>
      </c>
      <c r="BF37" s="253">
        <f t="shared" si="13"/>
        <v>13534</v>
      </c>
    </row>
    <row r="38" spans="1:58" x14ac:dyDescent="0.2">
      <c r="A38" s="320"/>
      <c r="B38" s="142" t="s">
        <v>95</v>
      </c>
      <c r="C38" s="211" t="s">
        <v>175</v>
      </c>
      <c r="D38" s="212" t="s">
        <v>176</v>
      </c>
      <c r="E38" s="212" t="s">
        <v>177</v>
      </c>
      <c r="F38" s="212" t="s">
        <v>178</v>
      </c>
      <c r="G38" s="212" t="s">
        <v>179</v>
      </c>
      <c r="H38" s="212" t="s">
        <v>180</v>
      </c>
      <c r="I38" s="212" t="s">
        <v>181</v>
      </c>
      <c r="J38" s="212" t="s">
        <v>182</v>
      </c>
      <c r="K38" s="212" t="s">
        <v>183</v>
      </c>
      <c r="L38" s="212" t="s">
        <v>184</v>
      </c>
      <c r="M38" s="212" t="s">
        <v>185</v>
      </c>
      <c r="N38" s="212" t="s">
        <v>186</v>
      </c>
      <c r="O38" s="212" t="s">
        <v>187</v>
      </c>
      <c r="P38" s="212" t="s">
        <v>188</v>
      </c>
      <c r="Q38" s="212" t="s">
        <v>189</v>
      </c>
      <c r="R38" s="212" t="s">
        <v>190</v>
      </c>
      <c r="S38" s="212" t="s">
        <v>191</v>
      </c>
      <c r="T38" s="212" t="s">
        <v>192</v>
      </c>
      <c r="U38" s="212" t="s">
        <v>193</v>
      </c>
      <c r="V38" s="212" t="s">
        <v>194</v>
      </c>
      <c r="W38" s="212" t="s">
        <v>195</v>
      </c>
      <c r="X38" s="212" t="s">
        <v>196</v>
      </c>
      <c r="Y38" s="212" t="s">
        <v>197</v>
      </c>
      <c r="Z38" s="212" t="s">
        <v>198</v>
      </c>
      <c r="AA38" s="212" t="s">
        <v>199</v>
      </c>
      <c r="AB38" s="212" t="s">
        <v>200</v>
      </c>
      <c r="AC38" s="212" t="s">
        <v>201</v>
      </c>
      <c r="AD38" s="212" t="s">
        <v>202</v>
      </c>
      <c r="AE38" s="212" t="s">
        <v>203</v>
      </c>
      <c r="AF38" s="210" t="s">
        <v>204</v>
      </c>
      <c r="AG38" s="210" t="s">
        <v>205</v>
      </c>
      <c r="AH38" s="210" t="s">
        <v>206</v>
      </c>
      <c r="AI38" s="210" t="s">
        <v>207</v>
      </c>
      <c r="AJ38" s="210" t="s">
        <v>208</v>
      </c>
      <c r="AK38" s="210" t="s">
        <v>209</v>
      </c>
      <c r="AL38" s="210" t="s">
        <v>210</v>
      </c>
      <c r="AM38" s="210" t="s">
        <v>211</v>
      </c>
      <c r="AN38" s="210" t="s">
        <v>212</v>
      </c>
      <c r="AO38" s="210" t="s">
        <v>213</v>
      </c>
      <c r="AP38" s="210" t="s">
        <v>214</v>
      </c>
      <c r="AQ38" s="210" t="s">
        <v>215</v>
      </c>
      <c r="AR38" s="210" t="s">
        <v>216</v>
      </c>
      <c r="AS38" s="210" t="s">
        <v>217</v>
      </c>
      <c r="AT38" s="210" t="s">
        <v>218</v>
      </c>
      <c r="AU38" s="210" t="s">
        <v>219</v>
      </c>
      <c r="AV38" s="210" t="s">
        <v>220</v>
      </c>
      <c r="AW38" s="210" t="s">
        <v>221</v>
      </c>
      <c r="AX38" s="210" t="s">
        <v>222</v>
      </c>
      <c r="AY38" s="210" t="s">
        <v>223</v>
      </c>
      <c r="AZ38" s="210" t="s">
        <v>224</v>
      </c>
      <c r="BA38" s="210" t="s">
        <v>225</v>
      </c>
      <c r="BB38" s="210" t="s">
        <v>226</v>
      </c>
      <c r="BC38" s="210" t="s">
        <v>227</v>
      </c>
      <c r="BD38" s="210"/>
      <c r="BE38" s="204"/>
      <c r="BF38" s="253"/>
    </row>
    <row r="39" spans="1:58" x14ac:dyDescent="0.2">
      <c r="A39" s="320"/>
      <c r="B39" s="107" t="s">
        <v>89</v>
      </c>
      <c r="C39" s="102">
        <v>75</v>
      </c>
      <c r="D39" s="103">
        <v>81</v>
      </c>
      <c r="E39" s="103">
        <v>74</v>
      </c>
      <c r="F39" s="103">
        <v>66</v>
      </c>
      <c r="G39" s="103">
        <v>92</v>
      </c>
      <c r="H39" s="103">
        <v>71</v>
      </c>
      <c r="I39" s="103">
        <v>72</v>
      </c>
      <c r="J39" s="103">
        <v>64</v>
      </c>
      <c r="K39" s="103">
        <v>79</v>
      </c>
      <c r="L39" s="103">
        <v>66</v>
      </c>
      <c r="M39" s="103">
        <v>65</v>
      </c>
      <c r="N39" s="103">
        <v>81</v>
      </c>
      <c r="O39" s="103">
        <v>56</v>
      </c>
      <c r="P39" s="103">
        <v>70</v>
      </c>
      <c r="Q39" s="103">
        <v>59</v>
      </c>
      <c r="R39" s="103">
        <v>68</v>
      </c>
      <c r="S39" s="103">
        <v>57</v>
      </c>
      <c r="T39" s="103">
        <v>60</v>
      </c>
      <c r="U39" s="103">
        <v>50</v>
      </c>
      <c r="V39" s="103">
        <v>43</v>
      </c>
      <c r="W39" s="103">
        <v>47</v>
      </c>
      <c r="X39" s="103">
        <v>61</v>
      </c>
      <c r="Y39" s="103">
        <v>53</v>
      </c>
      <c r="Z39" s="103">
        <v>52</v>
      </c>
      <c r="AA39" s="103">
        <v>41</v>
      </c>
      <c r="AB39" s="103">
        <v>48</v>
      </c>
      <c r="AC39" s="103">
        <v>51</v>
      </c>
      <c r="AD39" s="103">
        <v>48</v>
      </c>
      <c r="AE39" s="103">
        <v>64</v>
      </c>
      <c r="AF39" s="103">
        <v>60</v>
      </c>
      <c r="AG39" s="103">
        <v>55</v>
      </c>
      <c r="AH39" s="103">
        <v>63</v>
      </c>
      <c r="AI39" s="103">
        <v>68</v>
      </c>
      <c r="AJ39" s="103">
        <v>60</v>
      </c>
      <c r="AK39" s="103">
        <v>57</v>
      </c>
      <c r="AL39" s="103">
        <v>62</v>
      </c>
      <c r="AM39" s="103">
        <v>55</v>
      </c>
      <c r="AN39" s="103">
        <v>52</v>
      </c>
      <c r="AO39" s="103">
        <v>46</v>
      </c>
      <c r="AP39" s="103">
        <v>71</v>
      </c>
      <c r="AQ39" s="103">
        <v>58</v>
      </c>
      <c r="AR39" s="103">
        <v>45</v>
      </c>
      <c r="AS39" s="103">
        <v>64</v>
      </c>
      <c r="AT39" s="103">
        <v>51</v>
      </c>
      <c r="AU39" s="103">
        <v>61</v>
      </c>
      <c r="AV39" s="103">
        <v>49</v>
      </c>
      <c r="AW39" s="103">
        <v>48</v>
      </c>
      <c r="AX39" s="103">
        <v>47</v>
      </c>
      <c r="AY39" s="103">
        <v>54</v>
      </c>
      <c r="AZ39" s="103">
        <v>49</v>
      </c>
      <c r="BA39" s="103">
        <v>55</v>
      </c>
      <c r="BB39" s="103">
        <v>52</v>
      </c>
      <c r="BC39" s="103">
        <v>44</v>
      </c>
      <c r="BD39" s="150"/>
      <c r="BE39" s="204">
        <f t="shared" ref="BE39:BE45" si="14">SUM(N39:BC39)</f>
        <v>2335</v>
      </c>
      <c r="BF39" s="253">
        <f>SUM(C39:BC39)</f>
        <v>3140</v>
      </c>
    </row>
    <row r="40" spans="1:58" x14ac:dyDescent="0.2">
      <c r="A40" s="320"/>
      <c r="B40" s="107" t="s">
        <v>90</v>
      </c>
      <c r="C40" s="102">
        <v>105</v>
      </c>
      <c r="D40" s="103">
        <v>131</v>
      </c>
      <c r="E40" s="103">
        <v>106</v>
      </c>
      <c r="F40" s="103">
        <v>99</v>
      </c>
      <c r="G40" s="103">
        <v>100</v>
      </c>
      <c r="H40" s="103">
        <v>100</v>
      </c>
      <c r="I40" s="103">
        <v>83</v>
      </c>
      <c r="J40" s="103">
        <v>77</v>
      </c>
      <c r="K40" s="103">
        <v>86</v>
      </c>
      <c r="L40" s="103">
        <v>98</v>
      </c>
      <c r="M40" s="103">
        <v>83</v>
      </c>
      <c r="N40" s="103">
        <v>86</v>
      </c>
      <c r="O40" s="103">
        <v>100</v>
      </c>
      <c r="P40" s="103">
        <v>149</v>
      </c>
      <c r="Q40" s="103">
        <v>166</v>
      </c>
      <c r="R40" s="103">
        <v>144</v>
      </c>
      <c r="S40" s="103">
        <v>142</v>
      </c>
      <c r="T40" s="103">
        <v>126</v>
      </c>
      <c r="U40" s="103">
        <v>100</v>
      </c>
      <c r="V40" s="103">
        <v>82</v>
      </c>
      <c r="W40" s="103">
        <v>77</v>
      </c>
      <c r="X40" s="103">
        <v>79</v>
      </c>
      <c r="Y40" s="103">
        <v>61</v>
      </c>
      <c r="Z40" s="103">
        <v>76</v>
      </c>
      <c r="AA40" s="103">
        <v>59</v>
      </c>
      <c r="AB40" s="103">
        <v>70</v>
      </c>
      <c r="AC40" s="103">
        <v>53</v>
      </c>
      <c r="AD40" s="103">
        <v>56</v>
      </c>
      <c r="AE40" s="103">
        <v>72</v>
      </c>
      <c r="AF40" s="103">
        <v>64</v>
      </c>
      <c r="AG40" s="103">
        <v>49</v>
      </c>
      <c r="AH40" s="103">
        <v>62</v>
      </c>
      <c r="AI40" s="103">
        <v>55</v>
      </c>
      <c r="AJ40" s="103">
        <v>69</v>
      </c>
      <c r="AK40" s="103">
        <v>60</v>
      </c>
      <c r="AL40" s="103">
        <v>62</v>
      </c>
      <c r="AM40" s="103">
        <v>59</v>
      </c>
      <c r="AN40" s="103">
        <v>63</v>
      </c>
      <c r="AO40" s="103">
        <v>56</v>
      </c>
      <c r="AP40" s="103">
        <v>81</v>
      </c>
      <c r="AQ40" s="103">
        <v>75</v>
      </c>
      <c r="AR40" s="103">
        <v>76</v>
      </c>
      <c r="AS40" s="103">
        <v>73</v>
      </c>
      <c r="AT40" s="103">
        <v>72</v>
      </c>
      <c r="AU40" s="103">
        <v>65</v>
      </c>
      <c r="AV40" s="103">
        <v>80</v>
      </c>
      <c r="AW40" s="103">
        <v>93</v>
      </c>
      <c r="AX40" s="103">
        <v>84</v>
      </c>
      <c r="AY40" s="103">
        <v>76</v>
      </c>
      <c r="AZ40" s="103">
        <v>65</v>
      </c>
      <c r="BA40" s="103">
        <v>72</v>
      </c>
      <c r="BB40" s="103">
        <v>74</v>
      </c>
      <c r="BC40" s="103">
        <v>59</v>
      </c>
      <c r="BD40" s="150"/>
      <c r="BE40" s="204">
        <f t="shared" si="14"/>
        <v>3342</v>
      </c>
      <c r="BF40" s="253">
        <f t="shared" ref="BF40:BF45" si="15">SUM(C40:BC40)</f>
        <v>4410</v>
      </c>
    </row>
    <row r="41" spans="1:58" x14ac:dyDescent="0.2">
      <c r="A41" s="320"/>
      <c r="B41" s="107" t="s">
        <v>91</v>
      </c>
      <c r="C41" s="102">
        <v>55</v>
      </c>
      <c r="D41" s="103">
        <v>60</v>
      </c>
      <c r="E41" s="103">
        <v>57</v>
      </c>
      <c r="F41" s="103">
        <v>47</v>
      </c>
      <c r="G41" s="103">
        <v>43</v>
      </c>
      <c r="H41" s="103">
        <v>56</v>
      </c>
      <c r="I41" s="103">
        <v>41</v>
      </c>
      <c r="J41" s="103">
        <v>51</v>
      </c>
      <c r="K41" s="103">
        <v>44</v>
      </c>
      <c r="L41" s="103">
        <v>59</v>
      </c>
      <c r="M41" s="103">
        <v>53</v>
      </c>
      <c r="N41" s="103">
        <v>41</v>
      </c>
      <c r="O41" s="103">
        <v>42</v>
      </c>
      <c r="P41" s="103">
        <v>86</v>
      </c>
      <c r="Q41" s="103">
        <v>74</v>
      </c>
      <c r="R41" s="103">
        <v>60</v>
      </c>
      <c r="S41" s="103">
        <v>75</v>
      </c>
      <c r="T41" s="103">
        <v>67</v>
      </c>
      <c r="U41" s="103">
        <v>54</v>
      </c>
      <c r="V41" s="103">
        <v>52</v>
      </c>
      <c r="W41" s="103">
        <v>44</v>
      </c>
      <c r="X41" s="103">
        <v>49</v>
      </c>
      <c r="Y41" s="103">
        <v>51</v>
      </c>
      <c r="Z41" s="103">
        <v>34</v>
      </c>
      <c r="AA41" s="103">
        <v>55</v>
      </c>
      <c r="AB41" s="103">
        <v>44</v>
      </c>
      <c r="AC41" s="103">
        <v>36</v>
      </c>
      <c r="AD41" s="103">
        <v>46</v>
      </c>
      <c r="AE41" s="103">
        <v>35</v>
      </c>
      <c r="AF41" s="103">
        <v>46</v>
      </c>
      <c r="AG41" s="103">
        <v>53</v>
      </c>
      <c r="AH41" s="103">
        <v>41</v>
      </c>
      <c r="AI41" s="103">
        <v>38</v>
      </c>
      <c r="AJ41" s="103">
        <v>42</v>
      </c>
      <c r="AK41" s="103">
        <v>40</v>
      </c>
      <c r="AL41" s="103">
        <v>46</v>
      </c>
      <c r="AM41" s="103">
        <v>39</v>
      </c>
      <c r="AN41" s="103">
        <v>44</v>
      </c>
      <c r="AO41" s="103">
        <v>35</v>
      </c>
      <c r="AP41" s="103">
        <v>51</v>
      </c>
      <c r="AQ41" s="103">
        <v>39</v>
      </c>
      <c r="AR41" s="103">
        <v>51</v>
      </c>
      <c r="AS41" s="103">
        <v>54</v>
      </c>
      <c r="AT41" s="103">
        <v>40</v>
      </c>
      <c r="AU41" s="103">
        <v>48</v>
      </c>
      <c r="AV41" s="103">
        <v>38</v>
      </c>
      <c r="AW41" s="103">
        <v>53</v>
      </c>
      <c r="AX41" s="103">
        <v>40</v>
      </c>
      <c r="AY41" s="103">
        <v>44</v>
      </c>
      <c r="AZ41" s="103">
        <v>54</v>
      </c>
      <c r="BA41" s="103">
        <v>46</v>
      </c>
      <c r="BB41" s="103">
        <v>38</v>
      </c>
      <c r="BC41" s="103">
        <v>44</v>
      </c>
      <c r="BD41" s="150"/>
      <c r="BE41" s="204">
        <f t="shared" si="14"/>
        <v>2009</v>
      </c>
      <c r="BF41" s="253">
        <f t="shared" si="15"/>
        <v>2575</v>
      </c>
    </row>
    <row r="42" spans="1:58" x14ac:dyDescent="0.2">
      <c r="A42" s="320"/>
      <c r="B42" s="107" t="s">
        <v>92</v>
      </c>
      <c r="C42" s="102">
        <v>31</v>
      </c>
      <c r="D42" s="103">
        <v>35</v>
      </c>
      <c r="E42" s="103">
        <v>38</v>
      </c>
      <c r="F42" s="103">
        <v>36</v>
      </c>
      <c r="G42" s="103">
        <v>15</v>
      </c>
      <c r="H42" s="103">
        <v>17</v>
      </c>
      <c r="I42" s="103">
        <v>26</v>
      </c>
      <c r="J42" s="103">
        <v>23</v>
      </c>
      <c r="K42" s="103">
        <v>18</v>
      </c>
      <c r="L42" s="103">
        <v>20</v>
      </c>
      <c r="M42" s="103">
        <v>20</v>
      </c>
      <c r="N42" s="103">
        <v>29</v>
      </c>
      <c r="O42" s="103">
        <v>25</v>
      </c>
      <c r="P42" s="103">
        <v>33</v>
      </c>
      <c r="Q42" s="103">
        <v>37</v>
      </c>
      <c r="R42" s="103">
        <v>24</v>
      </c>
      <c r="S42" s="103">
        <v>25</v>
      </c>
      <c r="T42" s="103">
        <v>16</v>
      </c>
      <c r="U42" s="103">
        <v>20</v>
      </c>
      <c r="V42" s="103">
        <v>25</v>
      </c>
      <c r="W42" s="103">
        <v>19</v>
      </c>
      <c r="X42" s="103">
        <v>8</v>
      </c>
      <c r="Y42" s="103">
        <v>21</v>
      </c>
      <c r="Z42" s="103">
        <v>11</v>
      </c>
      <c r="AA42" s="103">
        <v>15</v>
      </c>
      <c r="AB42" s="103">
        <v>12</v>
      </c>
      <c r="AC42" s="103">
        <v>8</v>
      </c>
      <c r="AD42" s="103">
        <v>12</v>
      </c>
      <c r="AE42" s="103">
        <v>12</v>
      </c>
      <c r="AF42" s="103">
        <v>10</v>
      </c>
      <c r="AG42" s="103">
        <v>16</v>
      </c>
      <c r="AH42" s="103">
        <v>9</v>
      </c>
      <c r="AI42" s="103">
        <v>11</v>
      </c>
      <c r="AJ42" s="103">
        <v>18</v>
      </c>
      <c r="AK42" s="103">
        <v>12</v>
      </c>
      <c r="AL42" s="103">
        <v>11</v>
      </c>
      <c r="AM42" s="103">
        <v>15</v>
      </c>
      <c r="AN42" s="103">
        <v>14</v>
      </c>
      <c r="AO42" s="103">
        <v>16</v>
      </c>
      <c r="AP42" s="103">
        <v>14</v>
      </c>
      <c r="AQ42" s="103">
        <v>14</v>
      </c>
      <c r="AR42" s="103">
        <v>18</v>
      </c>
      <c r="AS42" s="103">
        <v>13</v>
      </c>
      <c r="AT42" s="103">
        <v>13</v>
      </c>
      <c r="AU42" s="103">
        <v>14</v>
      </c>
      <c r="AV42" s="103">
        <v>14</v>
      </c>
      <c r="AW42" s="103">
        <v>17</v>
      </c>
      <c r="AX42" s="103">
        <v>21</v>
      </c>
      <c r="AY42" s="103">
        <v>10</v>
      </c>
      <c r="AZ42" s="103">
        <v>12</v>
      </c>
      <c r="BA42" s="103">
        <v>9</v>
      </c>
      <c r="BB42" s="103">
        <v>11</v>
      </c>
      <c r="BC42" s="103">
        <v>11</v>
      </c>
      <c r="BD42" s="150"/>
      <c r="BE42" s="204">
        <f t="shared" si="14"/>
        <v>675</v>
      </c>
      <c r="BF42" s="253">
        <f t="shared" si="15"/>
        <v>954</v>
      </c>
    </row>
    <row r="43" spans="1:58" x14ac:dyDescent="0.2">
      <c r="A43" s="320"/>
      <c r="B43" s="157" t="s">
        <v>5</v>
      </c>
      <c r="C43" s="103">
        <v>0</v>
      </c>
      <c r="D43" s="103">
        <v>0</v>
      </c>
      <c r="E43" s="103">
        <v>0</v>
      </c>
      <c r="F43" s="103">
        <v>0</v>
      </c>
      <c r="G43" s="103">
        <v>0</v>
      </c>
      <c r="H43" s="103">
        <v>0</v>
      </c>
      <c r="I43" s="103">
        <v>0</v>
      </c>
      <c r="J43" s="103">
        <v>0</v>
      </c>
      <c r="K43" s="103">
        <v>0</v>
      </c>
      <c r="L43" s="103">
        <v>0</v>
      </c>
      <c r="M43" s="103">
        <v>0</v>
      </c>
      <c r="N43" s="103">
        <v>0</v>
      </c>
      <c r="O43" s="103">
        <v>4</v>
      </c>
      <c r="P43" s="103">
        <v>43</v>
      </c>
      <c r="Q43" s="103">
        <v>186</v>
      </c>
      <c r="R43" s="103">
        <v>300</v>
      </c>
      <c r="S43" s="103">
        <v>334</v>
      </c>
      <c r="T43" s="103">
        <v>306</v>
      </c>
      <c r="U43" s="103">
        <v>234</v>
      </c>
      <c r="V43" s="103">
        <v>178</v>
      </c>
      <c r="W43" s="103">
        <v>120</v>
      </c>
      <c r="X43" s="103">
        <v>62</v>
      </c>
      <c r="Y43" s="103">
        <v>38</v>
      </c>
      <c r="Z43" s="103">
        <v>27</v>
      </c>
      <c r="AA43" s="103">
        <v>19</v>
      </c>
      <c r="AB43" s="103">
        <v>15</v>
      </c>
      <c r="AC43" s="103">
        <v>3</v>
      </c>
      <c r="AD43" s="103">
        <v>4</v>
      </c>
      <c r="AE43" s="103">
        <v>1</v>
      </c>
      <c r="AF43" s="103">
        <v>1</v>
      </c>
      <c r="AG43" s="103">
        <v>1</v>
      </c>
      <c r="AH43" s="103">
        <v>0</v>
      </c>
      <c r="AI43" s="103">
        <v>0</v>
      </c>
      <c r="AJ43" s="103">
        <v>2</v>
      </c>
      <c r="AK43" s="103">
        <v>2</v>
      </c>
      <c r="AL43" s="103">
        <v>0</v>
      </c>
      <c r="AM43" s="103">
        <v>0</v>
      </c>
      <c r="AN43" s="103">
        <v>2</v>
      </c>
      <c r="AO43" s="103">
        <v>4</v>
      </c>
      <c r="AP43" s="103">
        <v>6</v>
      </c>
      <c r="AQ43" s="103">
        <v>6</v>
      </c>
      <c r="AR43" s="103">
        <v>12</v>
      </c>
      <c r="AS43" s="103">
        <v>15</v>
      </c>
      <c r="AT43" s="103">
        <v>30</v>
      </c>
      <c r="AU43" s="103">
        <v>49</v>
      </c>
      <c r="AV43" s="103">
        <v>67</v>
      </c>
      <c r="AW43" s="103">
        <v>61</v>
      </c>
      <c r="AX43" s="103">
        <v>70</v>
      </c>
      <c r="AY43" s="103">
        <v>69</v>
      </c>
      <c r="AZ43" s="103">
        <v>61</v>
      </c>
      <c r="BA43" s="103">
        <v>65</v>
      </c>
      <c r="BB43" s="103">
        <v>53</v>
      </c>
      <c r="BC43" s="103">
        <v>53</v>
      </c>
      <c r="BD43" s="150"/>
      <c r="BE43" s="204">
        <f t="shared" si="14"/>
        <v>2503</v>
      </c>
      <c r="BF43" s="253">
        <f t="shared" si="15"/>
        <v>2503</v>
      </c>
    </row>
    <row r="44" spans="1:58" x14ac:dyDescent="0.2">
      <c r="A44" s="320"/>
      <c r="B44" s="107" t="s">
        <v>93</v>
      </c>
      <c r="C44" s="102">
        <v>40</v>
      </c>
      <c r="D44" s="103">
        <v>49</v>
      </c>
      <c r="E44" s="103">
        <v>45</v>
      </c>
      <c r="F44" s="103">
        <v>47</v>
      </c>
      <c r="G44" s="103">
        <v>29</v>
      </c>
      <c r="H44" s="103">
        <v>43</v>
      </c>
      <c r="I44" s="103">
        <v>36</v>
      </c>
      <c r="J44" s="103">
        <v>52</v>
      </c>
      <c r="K44" s="103">
        <v>40</v>
      </c>
      <c r="L44" s="103">
        <v>45</v>
      </c>
      <c r="M44" s="103">
        <v>39</v>
      </c>
      <c r="N44" s="103">
        <v>38</v>
      </c>
      <c r="O44" s="103">
        <v>34</v>
      </c>
      <c r="P44" s="103">
        <v>62</v>
      </c>
      <c r="Q44" s="103">
        <v>80</v>
      </c>
      <c r="R44" s="103">
        <v>87</v>
      </c>
      <c r="S44" s="103">
        <v>57</v>
      </c>
      <c r="T44" s="103">
        <v>64</v>
      </c>
      <c r="U44" s="103">
        <v>31</v>
      </c>
      <c r="V44" s="103">
        <v>56</v>
      </c>
      <c r="W44" s="103">
        <v>44</v>
      </c>
      <c r="X44" s="103">
        <v>36</v>
      </c>
      <c r="Y44" s="103">
        <v>39</v>
      </c>
      <c r="Z44" s="111">
        <v>36</v>
      </c>
      <c r="AA44" s="111">
        <v>47</v>
      </c>
      <c r="AB44" s="111">
        <v>38</v>
      </c>
      <c r="AC44" s="111">
        <v>31</v>
      </c>
      <c r="AD44" s="111">
        <v>34</v>
      </c>
      <c r="AE44" s="111">
        <v>35</v>
      </c>
      <c r="AF44" s="111">
        <v>29</v>
      </c>
      <c r="AG44" s="111">
        <v>40</v>
      </c>
      <c r="AH44" s="111">
        <v>35</v>
      </c>
      <c r="AI44" s="111">
        <v>29</v>
      </c>
      <c r="AJ44" s="111">
        <v>43</v>
      </c>
      <c r="AK44" s="111">
        <v>35</v>
      </c>
      <c r="AL44" s="111">
        <v>35</v>
      </c>
      <c r="AM44" s="111">
        <v>49</v>
      </c>
      <c r="AN44" s="111">
        <v>32</v>
      </c>
      <c r="AO44" s="111">
        <v>44</v>
      </c>
      <c r="AP44" s="111">
        <v>40</v>
      </c>
      <c r="AQ44" s="111">
        <v>29</v>
      </c>
      <c r="AR44" s="111">
        <v>46</v>
      </c>
      <c r="AS44" s="111">
        <v>35</v>
      </c>
      <c r="AT44" s="111">
        <v>42</v>
      </c>
      <c r="AU44" s="111">
        <v>35</v>
      </c>
      <c r="AV44" s="111">
        <v>45</v>
      </c>
      <c r="AW44" s="111">
        <v>47</v>
      </c>
      <c r="AX44" s="111">
        <v>42</v>
      </c>
      <c r="AY44" s="111">
        <v>44</v>
      </c>
      <c r="AZ44" s="111">
        <v>30</v>
      </c>
      <c r="BA44" s="111">
        <v>46</v>
      </c>
      <c r="BB44" s="111">
        <v>47</v>
      </c>
      <c r="BC44" s="111">
        <v>41</v>
      </c>
      <c r="BD44" s="150"/>
      <c r="BE44" s="204">
        <f t="shared" si="14"/>
        <v>1789</v>
      </c>
      <c r="BF44" s="253">
        <f t="shared" si="15"/>
        <v>2254</v>
      </c>
    </row>
    <row r="45" spans="1:58" x14ac:dyDescent="0.2">
      <c r="A45" s="320"/>
      <c r="B45" s="107" t="s">
        <v>94</v>
      </c>
      <c r="C45" s="102">
        <v>306</v>
      </c>
      <c r="D45" s="103">
        <v>356</v>
      </c>
      <c r="E45" s="103">
        <v>320</v>
      </c>
      <c r="F45" s="103">
        <v>295</v>
      </c>
      <c r="G45" s="103">
        <v>279</v>
      </c>
      <c r="H45" s="103">
        <v>287</v>
      </c>
      <c r="I45" s="103">
        <v>258</v>
      </c>
      <c r="J45" s="103">
        <v>267</v>
      </c>
      <c r="K45" s="103">
        <v>267</v>
      </c>
      <c r="L45" s="103">
        <v>288</v>
      </c>
      <c r="M45" s="103">
        <v>260</v>
      </c>
      <c r="N45" s="103">
        <v>275</v>
      </c>
      <c r="O45" s="103">
        <v>261</v>
      </c>
      <c r="P45" s="103">
        <v>443</v>
      </c>
      <c r="Q45" s="103">
        <v>602</v>
      </c>
      <c r="R45" s="103">
        <v>683</v>
      </c>
      <c r="S45" s="103">
        <v>690</v>
      </c>
      <c r="T45" s="103">
        <v>639</v>
      </c>
      <c r="U45" s="103">
        <v>489</v>
      </c>
      <c r="V45" s="111">
        <v>436</v>
      </c>
      <c r="W45" s="103">
        <v>351</v>
      </c>
      <c r="X45" s="103">
        <v>295</v>
      </c>
      <c r="Y45" s="103">
        <v>263</v>
      </c>
      <c r="Z45" s="103">
        <v>236</v>
      </c>
      <c r="AA45" s="103">
        <v>236</v>
      </c>
      <c r="AB45" s="103">
        <v>227</v>
      </c>
      <c r="AC45" s="103">
        <v>182</v>
      </c>
      <c r="AD45" s="103">
        <v>200</v>
      </c>
      <c r="AE45" s="103">
        <v>219</v>
      </c>
      <c r="AF45" s="103">
        <v>210</v>
      </c>
      <c r="AG45" s="103">
        <v>214</v>
      </c>
      <c r="AH45" s="103">
        <v>210</v>
      </c>
      <c r="AI45" s="103">
        <v>201</v>
      </c>
      <c r="AJ45" s="103">
        <v>234</v>
      </c>
      <c r="AK45" s="103">
        <v>206</v>
      </c>
      <c r="AL45" s="103">
        <v>216</v>
      </c>
      <c r="AM45" s="103">
        <v>217</v>
      </c>
      <c r="AN45" s="103">
        <v>207</v>
      </c>
      <c r="AO45" s="103">
        <v>201</v>
      </c>
      <c r="AP45" s="103">
        <v>263</v>
      </c>
      <c r="AQ45" s="103">
        <v>221</v>
      </c>
      <c r="AR45" s="103">
        <v>248</v>
      </c>
      <c r="AS45" s="103">
        <v>254</v>
      </c>
      <c r="AT45" s="103">
        <v>248</v>
      </c>
      <c r="AU45" s="103">
        <v>272</v>
      </c>
      <c r="AV45" s="103">
        <v>293</v>
      </c>
      <c r="AW45" s="103">
        <v>319</v>
      </c>
      <c r="AX45" s="103">
        <v>304</v>
      </c>
      <c r="AY45" s="103">
        <v>297</v>
      </c>
      <c r="AZ45" s="103">
        <v>271</v>
      </c>
      <c r="BA45" s="103">
        <v>293</v>
      </c>
      <c r="BB45" s="103">
        <v>275</v>
      </c>
      <c r="BC45" s="103">
        <v>252</v>
      </c>
      <c r="BD45" s="150"/>
      <c r="BE45" s="204">
        <f t="shared" si="14"/>
        <v>12653</v>
      </c>
      <c r="BF45" s="253">
        <f t="shared" si="15"/>
        <v>15836</v>
      </c>
    </row>
    <row r="46" spans="1:58" x14ac:dyDescent="0.2">
      <c r="A46" s="320"/>
      <c r="B46" s="142" t="s">
        <v>96</v>
      </c>
      <c r="C46" s="102"/>
      <c r="D46" s="103"/>
      <c r="E46" s="103"/>
      <c r="F46" s="103"/>
      <c r="G46" s="103"/>
      <c r="H46" s="103"/>
      <c r="I46" s="103"/>
      <c r="J46" s="103"/>
      <c r="K46" s="103"/>
      <c r="L46" s="103"/>
      <c r="M46" s="103"/>
      <c r="N46" s="103"/>
      <c r="O46" s="103"/>
      <c r="P46" s="111"/>
      <c r="Q46" s="111"/>
      <c r="R46" s="111"/>
      <c r="S46" s="111"/>
      <c r="T46" s="111"/>
      <c r="U46" s="111"/>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50"/>
      <c r="BE46" s="204"/>
      <c r="BF46" s="253"/>
    </row>
    <row r="47" spans="1:58" x14ac:dyDescent="0.2">
      <c r="A47" s="320"/>
      <c r="B47" s="107" t="s">
        <v>89</v>
      </c>
      <c r="C47" s="102">
        <f>C39-C31</f>
        <v>4</v>
      </c>
      <c r="D47" s="103">
        <f t="shared" ref="D47:BC47" si="16">D39-D31</f>
        <v>2</v>
      </c>
      <c r="E47" s="103">
        <f t="shared" si="16"/>
        <v>2</v>
      </c>
      <c r="F47" s="103">
        <f t="shared" si="16"/>
        <v>-4</v>
      </c>
      <c r="G47" s="103">
        <f t="shared" si="16"/>
        <v>17</v>
      </c>
      <c r="H47" s="103">
        <f t="shared" si="16"/>
        <v>1</v>
      </c>
      <c r="I47" s="103">
        <f t="shared" si="16"/>
        <v>5</v>
      </c>
      <c r="J47" s="103">
        <f t="shared" si="16"/>
        <v>-8</v>
      </c>
      <c r="K47" s="103">
        <f t="shared" si="16"/>
        <v>15</v>
      </c>
      <c r="L47" s="103">
        <f t="shared" si="16"/>
        <v>-3</v>
      </c>
      <c r="M47" s="103">
        <f t="shared" si="16"/>
        <v>-5</v>
      </c>
      <c r="N47" s="103">
        <f t="shared" si="16"/>
        <v>12</v>
      </c>
      <c r="O47" s="103">
        <f t="shared" si="16"/>
        <v>-10</v>
      </c>
      <c r="P47" s="103">
        <f t="shared" si="16"/>
        <v>7</v>
      </c>
      <c r="Q47" s="103">
        <f t="shared" si="16"/>
        <v>-6</v>
      </c>
      <c r="R47" s="103">
        <f t="shared" si="16"/>
        <v>6</v>
      </c>
      <c r="S47" s="103">
        <f t="shared" si="16"/>
        <v>-7</v>
      </c>
      <c r="T47" s="103">
        <f t="shared" si="16"/>
        <v>-11</v>
      </c>
      <c r="U47" s="103">
        <f t="shared" si="16"/>
        <v>-18</v>
      </c>
      <c r="V47" s="103">
        <f t="shared" si="16"/>
        <v>-24</v>
      </c>
      <c r="W47" s="103">
        <f t="shared" si="16"/>
        <v>-20</v>
      </c>
      <c r="X47" s="103">
        <f t="shared" si="16"/>
        <v>-7</v>
      </c>
      <c r="Y47" s="103">
        <f t="shared" si="16"/>
        <v>-13</v>
      </c>
      <c r="Z47" s="103">
        <f t="shared" si="16"/>
        <v>-11</v>
      </c>
      <c r="AA47" s="103">
        <f t="shared" si="16"/>
        <v>-22</v>
      </c>
      <c r="AB47" s="103">
        <f t="shared" si="16"/>
        <v>-15</v>
      </c>
      <c r="AC47" s="103">
        <f t="shared" si="16"/>
        <v>-14</v>
      </c>
      <c r="AD47" s="103">
        <f t="shared" si="16"/>
        <v>-17</v>
      </c>
      <c r="AE47" s="103">
        <f t="shared" si="16"/>
        <v>-12</v>
      </c>
      <c r="AF47" s="103">
        <f t="shared" si="16"/>
        <v>-10</v>
      </c>
      <c r="AG47" s="103">
        <f t="shared" si="16"/>
        <v>-12</v>
      </c>
      <c r="AH47" s="103">
        <f t="shared" si="16"/>
        <v>-4</v>
      </c>
      <c r="AI47" s="103">
        <f t="shared" si="16"/>
        <v>3</v>
      </c>
      <c r="AJ47" s="103">
        <f t="shared" si="16"/>
        <v>-5</v>
      </c>
      <c r="AK47" s="103">
        <f t="shared" si="16"/>
        <v>-13</v>
      </c>
      <c r="AL47" s="103">
        <f t="shared" si="16"/>
        <v>-5</v>
      </c>
      <c r="AM47" s="103">
        <f t="shared" si="16"/>
        <v>-17</v>
      </c>
      <c r="AN47" s="103">
        <f t="shared" si="16"/>
        <v>-21</v>
      </c>
      <c r="AO47" s="103">
        <f t="shared" si="16"/>
        <v>-23</v>
      </c>
      <c r="AP47" s="103">
        <f t="shared" si="16"/>
        <v>5</v>
      </c>
      <c r="AQ47" s="103">
        <f t="shared" si="16"/>
        <v>-11</v>
      </c>
      <c r="AR47" s="103">
        <f t="shared" si="16"/>
        <v>-16</v>
      </c>
      <c r="AS47" s="103">
        <f t="shared" si="16"/>
        <v>-8</v>
      </c>
      <c r="AT47" s="103">
        <f t="shared" si="16"/>
        <v>-16</v>
      </c>
      <c r="AU47" s="103">
        <f t="shared" si="16"/>
        <v>-11</v>
      </c>
      <c r="AV47" s="103">
        <f t="shared" si="16"/>
        <v>-26</v>
      </c>
      <c r="AW47" s="103">
        <f t="shared" si="16"/>
        <v>-19</v>
      </c>
      <c r="AX47" s="103">
        <f t="shared" si="16"/>
        <v>-15</v>
      </c>
      <c r="AY47" s="103">
        <f t="shared" si="16"/>
        <v>-14</v>
      </c>
      <c r="AZ47" s="103">
        <f t="shared" si="16"/>
        <v>-22</v>
      </c>
      <c r="BA47" s="103">
        <f t="shared" si="16"/>
        <v>-13</v>
      </c>
      <c r="BB47" s="103">
        <f t="shared" si="16"/>
        <v>-13</v>
      </c>
      <c r="BC47" s="103">
        <f t="shared" si="16"/>
        <v>-10</v>
      </c>
      <c r="BD47" s="150"/>
      <c r="BE47" s="253">
        <f>BE39-BE31</f>
        <v>-434.80000000000018</v>
      </c>
      <c r="BF47" s="253">
        <f>BF39-BF31</f>
        <v>-408.80000000000018</v>
      </c>
    </row>
    <row r="48" spans="1:58" x14ac:dyDescent="0.2">
      <c r="A48" s="320"/>
      <c r="B48" s="107" t="s">
        <v>90</v>
      </c>
      <c r="C48" s="102">
        <f t="shared" ref="C48:BC48" si="17">C40-C32</f>
        <v>3</v>
      </c>
      <c r="D48" s="103">
        <f t="shared" si="17"/>
        <v>12</v>
      </c>
      <c r="E48" s="103">
        <f t="shared" si="17"/>
        <v>-10</v>
      </c>
      <c r="F48" s="103">
        <f t="shared" si="17"/>
        <v>-5</v>
      </c>
      <c r="G48" s="103">
        <f t="shared" si="17"/>
        <v>-8</v>
      </c>
      <c r="H48" s="103">
        <f t="shared" si="17"/>
        <v>-2</v>
      </c>
      <c r="I48" s="103">
        <f t="shared" si="17"/>
        <v>-12</v>
      </c>
      <c r="J48" s="103">
        <f t="shared" si="17"/>
        <v>-15</v>
      </c>
      <c r="K48" s="103">
        <f t="shared" si="17"/>
        <v>-7</v>
      </c>
      <c r="L48" s="103">
        <f t="shared" si="17"/>
        <v>9</v>
      </c>
      <c r="M48" s="103">
        <f t="shared" si="17"/>
        <v>-2</v>
      </c>
      <c r="N48" s="103">
        <f t="shared" si="17"/>
        <v>3</v>
      </c>
      <c r="O48" s="103">
        <f t="shared" si="17"/>
        <v>17</v>
      </c>
      <c r="P48" s="103">
        <f t="shared" si="17"/>
        <v>67</v>
      </c>
      <c r="Q48" s="103">
        <f t="shared" si="17"/>
        <v>89</v>
      </c>
      <c r="R48" s="103">
        <f t="shared" si="17"/>
        <v>65</v>
      </c>
      <c r="S48" s="103">
        <f t="shared" si="17"/>
        <v>65</v>
      </c>
      <c r="T48" s="103">
        <f t="shared" si="17"/>
        <v>46</v>
      </c>
      <c r="U48" s="103">
        <f t="shared" si="17"/>
        <v>31</v>
      </c>
      <c r="V48" s="103">
        <f t="shared" si="17"/>
        <v>10</v>
      </c>
      <c r="W48" s="103">
        <f t="shared" si="17"/>
        <v>-3</v>
      </c>
      <c r="X48" s="103">
        <f t="shared" si="17"/>
        <v>8</v>
      </c>
      <c r="Y48" s="103">
        <f t="shared" si="17"/>
        <v>-12</v>
      </c>
      <c r="Z48" s="103">
        <f t="shared" si="17"/>
        <v>11</v>
      </c>
      <c r="AA48" s="103">
        <f t="shared" si="17"/>
        <v>-6</v>
      </c>
      <c r="AB48" s="103">
        <f t="shared" si="17"/>
        <v>4</v>
      </c>
      <c r="AC48" s="103">
        <f t="shared" si="17"/>
        <v>-15</v>
      </c>
      <c r="AD48" s="103">
        <f t="shared" si="17"/>
        <v>-12</v>
      </c>
      <c r="AE48" s="103">
        <f t="shared" si="17"/>
        <v>6</v>
      </c>
      <c r="AF48" s="103">
        <f t="shared" si="17"/>
        <v>1</v>
      </c>
      <c r="AG48" s="103">
        <f t="shared" si="17"/>
        <v>-14</v>
      </c>
      <c r="AH48" s="103">
        <f t="shared" si="17"/>
        <v>-3</v>
      </c>
      <c r="AI48" s="103">
        <f t="shared" si="17"/>
        <v>-13</v>
      </c>
      <c r="AJ48" s="103">
        <f t="shared" si="17"/>
        <v>-4</v>
      </c>
      <c r="AK48" s="103">
        <f t="shared" si="17"/>
        <v>-3</v>
      </c>
      <c r="AL48" s="103">
        <f t="shared" si="17"/>
        <v>-12</v>
      </c>
      <c r="AM48" s="103">
        <f t="shared" si="17"/>
        <v>-10</v>
      </c>
      <c r="AN48" s="103">
        <f t="shared" si="17"/>
        <v>-2</v>
      </c>
      <c r="AO48" s="103">
        <f t="shared" si="17"/>
        <v>-24</v>
      </c>
      <c r="AP48" s="103">
        <f t="shared" si="17"/>
        <v>10</v>
      </c>
      <c r="AQ48" s="103">
        <f t="shared" si="17"/>
        <v>1</v>
      </c>
      <c r="AR48" s="103">
        <f t="shared" si="17"/>
        <v>-3</v>
      </c>
      <c r="AS48" s="103">
        <f t="shared" si="17"/>
        <v>7</v>
      </c>
      <c r="AT48" s="103">
        <f t="shared" si="17"/>
        <v>-6</v>
      </c>
      <c r="AU48" s="103">
        <f t="shared" si="17"/>
        <v>-19</v>
      </c>
      <c r="AV48" s="103">
        <f t="shared" si="17"/>
        <v>-7</v>
      </c>
      <c r="AW48" s="103">
        <f t="shared" si="17"/>
        <v>2</v>
      </c>
      <c r="AX48" s="103">
        <f t="shared" si="17"/>
        <v>1</v>
      </c>
      <c r="AY48" s="103">
        <f t="shared" si="17"/>
        <v>-17</v>
      </c>
      <c r="AZ48" s="103">
        <f t="shared" si="17"/>
        <v>-41</v>
      </c>
      <c r="BA48" s="103">
        <f t="shared" si="17"/>
        <v>-33</v>
      </c>
      <c r="BB48" s="103">
        <f t="shared" si="17"/>
        <v>-16</v>
      </c>
      <c r="BC48" s="103">
        <f t="shared" si="17"/>
        <v>-25</v>
      </c>
      <c r="BD48" s="150"/>
      <c r="BE48" s="253">
        <f t="shared" ref="BE48" si="18">BE40-BE32</f>
        <v>211.19999999999982</v>
      </c>
      <c r="BF48" s="253">
        <f t="shared" ref="BF48:BF53" si="19">BF40-BF32</f>
        <v>174.19999999999982</v>
      </c>
    </row>
    <row r="49" spans="1:59" x14ac:dyDescent="0.2">
      <c r="A49" s="320"/>
      <c r="B49" s="107" t="s">
        <v>91</v>
      </c>
      <c r="C49" s="102">
        <f t="shared" ref="C49:BC49" si="20">C41-C33</f>
        <v>-8</v>
      </c>
      <c r="D49" s="103">
        <f t="shared" si="20"/>
        <v>-12</v>
      </c>
      <c r="E49" s="103">
        <f t="shared" si="20"/>
        <v>-13</v>
      </c>
      <c r="F49" s="103">
        <f t="shared" si="20"/>
        <v>-16</v>
      </c>
      <c r="G49" s="103">
        <f t="shared" si="20"/>
        <v>-15</v>
      </c>
      <c r="H49" s="103">
        <f t="shared" si="20"/>
        <v>5</v>
      </c>
      <c r="I49" s="103">
        <f t="shared" si="20"/>
        <v>-14</v>
      </c>
      <c r="J49" s="103">
        <f t="shared" si="20"/>
        <v>-11</v>
      </c>
      <c r="K49" s="103">
        <f t="shared" si="20"/>
        <v>-4</v>
      </c>
      <c r="L49" s="103">
        <f t="shared" si="20"/>
        <v>-5</v>
      </c>
      <c r="M49" s="103">
        <f t="shared" si="20"/>
        <v>-8</v>
      </c>
      <c r="N49" s="103">
        <f t="shared" si="20"/>
        <v>-12</v>
      </c>
      <c r="O49" s="103">
        <f t="shared" si="20"/>
        <v>-6</v>
      </c>
      <c r="P49" s="103">
        <f t="shared" si="20"/>
        <v>41</v>
      </c>
      <c r="Q49" s="103">
        <f t="shared" si="20"/>
        <v>20</v>
      </c>
      <c r="R49" s="103">
        <f t="shared" si="20"/>
        <v>12</v>
      </c>
      <c r="S49" s="103">
        <f t="shared" si="20"/>
        <v>20</v>
      </c>
      <c r="T49" s="103">
        <f t="shared" si="20"/>
        <v>15</v>
      </c>
      <c r="U49" s="103">
        <f t="shared" si="20"/>
        <v>9</v>
      </c>
      <c r="V49" s="103">
        <f t="shared" si="20"/>
        <v>5</v>
      </c>
      <c r="W49" s="103">
        <f t="shared" si="20"/>
        <v>-1</v>
      </c>
      <c r="X49" s="103">
        <f t="shared" si="20"/>
        <v>5</v>
      </c>
      <c r="Y49" s="103">
        <f t="shared" si="20"/>
        <v>5</v>
      </c>
      <c r="Z49" s="103">
        <f t="shared" si="20"/>
        <v>-13</v>
      </c>
      <c r="AA49" s="103">
        <f t="shared" si="20"/>
        <v>9</v>
      </c>
      <c r="AB49" s="103">
        <f t="shared" si="20"/>
        <v>-3</v>
      </c>
      <c r="AC49" s="103">
        <f t="shared" si="20"/>
        <v>-7</v>
      </c>
      <c r="AD49" s="103">
        <f t="shared" si="20"/>
        <v>-1</v>
      </c>
      <c r="AE49" s="103">
        <f t="shared" si="20"/>
        <v>-6</v>
      </c>
      <c r="AF49" s="103">
        <f t="shared" si="20"/>
        <v>0</v>
      </c>
      <c r="AG49" s="103">
        <f t="shared" si="20"/>
        <v>13</v>
      </c>
      <c r="AH49" s="103">
        <f t="shared" si="20"/>
        <v>-2</v>
      </c>
      <c r="AI49" s="103">
        <f t="shared" si="20"/>
        <v>-6</v>
      </c>
      <c r="AJ49" s="103">
        <f t="shared" si="20"/>
        <v>-1</v>
      </c>
      <c r="AK49" s="103">
        <f t="shared" si="20"/>
        <v>-4</v>
      </c>
      <c r="AL49" s="103">
        <f t="shared" si="20"/>
        <v>3</v>
      </c>
      <c r="AM49" s="103">
        <f t="shared" si="20"/>
        <v>-2</v>
      </c>
      <c r="AN49" s="103">
        <f t="shared" si="20"/>
        <v>-1</v>
      </c>
      <c r="AO49" s="103">
        <f t="shared" si="20"/>
        <v>-12</v>
      </c>
      <c r="AP49" s="103">
        <f t="shared" si="20"/>
        <v>10</v>
      </c>
      <c r="AQ49" s="103">
        <f t="shared" si="20"/>
        <v>-10</v>
      </c>
      <c r="AR49" s="103">
        <f t="shared" si="20"/>
        <v>0</v>
      </c>
      <c r="AS49" s="103">
        <f t="shared" si="20"/>
        <v>4</v>
      </c>
      <c r="AT49" s="103">
        <f t="shared" si="20"/>
        <v>-4</v>
      </c>
      <c r="AU49" s="103">
        <f t="shared" si="20"/>
        <v>-2</v>
      </c>
      <c r="AV49" s="103">
        <f t="shared" si="20"/>
        <v>-11</v>
      </c>
      <c r="AW49" s="103">
        <f t="shared" si="20"/>
        <v>3</v>
      </c>
      <c r="AX49" s="103">
        <f t="shared" si="20"/>
        <v>-18</v>
      </c>
      <c r="AY49" s="103">
        <f t="shared" si="20"/>
        <v>-4</v>
      </c>
      <c r="AZ49" s="103">
        <f t="shared" si="20"/>
        <v>1</v>
      </c>
      <c r="BA49" s="103">
        <f t="shared" si="20"/>
        <v>-11</v>
      </c>
      <c r="BB49" s="103">
        <f t="shared" si="20"/>
        <v>-12</v>
      </c>
      <c r="BC49" s="103">
        <f t="shared" si="20"/>
        <v>-7</v>
      </c>
      <c r="BD49" s="150"/>
      <c r="BE49" s="253">
        <f t="shared" ref="BE49" si="21">BE41-BE33</f>
        <v>59.799999999999955</v>
      </c>
      <c r="BF49" s="253">
        <f t="shared" si="19"/>
        <v>-41.199999999999818</v>
      </c>
    </row>
    <row r="50" spans="1:59" x14ac:dyDescent="0.2">
      <c r="A50" s="320"/>
      <c r="B50" s="107" t="s">
        <v>92</v>
      </c>
      <c r="C50" s="102">
        <f t="shared" ref="C50:BC50" si="22">C42-C34</f>
        <v>-4</v>
      </c>
      <c r="D50" s="103">
        <f t="shared" si="22"/>
        <v>-14</v>
      </c>
      <c r="E50" s="103">
        <f t="shared" si="22"/>
        <v>-6</v>
      </c>
      <c r="F50" s="103">
        <f t="shared" si="22"/>
        <v>-5</v>
      </c>
      <c r="G50" s="103">
        <f t="shared" si="22"/>
        <v>-21</v>
      </c>
      <c r="H50" s="103">
        <f t="shared" si="22"/>
        <v>-19</v>
      </c>
      <c r="I50" s="103">
        <f t="shared" si="22"/>
        <v>-6</v>
      </c>
      <c r="J50" s="103">
        <f t="shared" si="22"/>
        <v>-11</v>
      </c>
      <c r="K50" s="103">
        <f t="shared" si="22"/>
        <v>-12</v>
      </c>
      <c r="L50" s="103">
        <f t="shared" si="22"/>
        <v>-8</v>
      </c>
      <c r="M50" s="103">
        <f t="shared" si="22"/>
        <v>-6</v>
      </c>
      <c r="N50" s="103">
        <f t="shared" si="22"/>
        <v>4</v>
      </c>
      <c r="O50" s="103">
        <f t="shared" si="22"/>
        <v>4</v>
      </c>
      <c r="P50" s="103">
        <f t="shared" si="22"/>
        <v>9</v>
      </c>
      <c r="Q50" s="103">
        <f t="shared" si="22"/>
        <v>16</v>
      </c>
      <c r="R50" s="103">
        <f t="shared" si="22"/>
        <v>4</v>
      </c>
      <c r="S50" s="103">
        <f t="shared" si="22"/>
        <v>4</v>
      </c>
      <c r="T50" s="103">
        <f t="shared" si="22"/>
        <v>-8</v>
      </c>
      <c r="U50" s="103">
        <f t="shared" si="22"/>
        <v>0</v>
      </c>
      <c r="V50" s="103">
        <f t="shared" si="22"/>
        <v>6</v>
      </c>
      <c r="W50" s="103">
        <f t="shared" si="22"/>
        <v>-1</v>
      </c>
      <c r="X50" s="103">
        <f t="shared" si="22"/>
        <v>-11</v>
      </c>
      <c r="Y50" s="103">
        <f t="shared" si="22"/>
        <v>-3</v>
      </c>
      <c r="Z50" s="103">
        <f t="shared" si="22"/>
        <v>-8</v>
      </c>
      <c r="AA50" s="103">
        <f t="shared" si="22"/>
        <v>-4</v>
      </c>
      <c r="AB50" s="103">
        <f t="shared" si="22"/>
        <v>-4</v>
      </c>
      <c r="AC50" s="103">
        <f t="shared" si="22"/>
        <v>-11</v>
      </c>
      <c r="AD50" s="103">
        <f t="shared" si="22"/>
        <v>-3</v>
      </c>
      <c r="AE50" s="103">
        <f t="shared" si="22"/>
        <v>-6</v>
      </c>
      <c r="AF50" s="103">
        <f t="shared" si="22"/>
        <v>-5</v>
      </c>
      <c r="AG50" s="103">
        <f t="shared" si="22"/>
        <v>2</v>
      </c>
      <c r="AH50" s="103">
        <f t="shared" si="22"/>
        <v>-6</v>
      </c>
      <c r="AI50" s="103">
        <f t="shared" si="22"/>
        <v>-2</v>
      </c>
      <c r="AJ50" s="103">
        <f t="shared" si="22"/>
        <v>2</v>
      </c>
      <c r="AK50" s="103">
        <f t="shared" si="22"/>
        <v>-4</v>
      </c>
      <c r="AL50" s="103">
        <f t="shared" si="22"/>
        <v>-8</v>
      </c>
      <c r="AM50" s="103">
        <f t="shared" si="22"/>
        <v>-3</v>
      </c>
      <c r="AN50" s="103">
        <f t="shared" si="22"/>
        <v>-3</v>
      </c>
      <c r="AO50" s="103">
        <f t="shared" si="22"/>
        <v>-3</v>
      </c>
      <c r="AP50" s="103">
        <f t="shared" si="22"/>
        <v>-5</v>
      </c>
      <c r="AQ50" s="103">
        <f t="shared" si="22"/>
        <v>-7</v>
      </c>
      <c r="AR50" s="103">
        <f t="shared" si="22"/>
        <v>-5</v>
      </c>
      <c r="AS50" s="103">
        <f t="shared" si="22"/>
        <v>-6</v>
      </c>
      <c r="AT50" s="103">
        <f t="shared" si="22"/>
        <v>-7</v>
      </c>
      <c r="AU50" s="103">
        <f t="shared" si="22"/>
        <v>-8</v>
      </c>
      <c r="AV50" s="103">
        <f t="shared" si="22"/>
        <v>-8</v>
      </c>
      <c r="AW50" s="103">
        <f t="shared" si="22"/>
        <v>-6</v>
      </c>
      <c r="AX50" s="103">
        <f t="shared" si="22"/>
        <v>-4</v>
      </c>
      <c r="AY50" s="103">
        <f t="shared" si="22"/>
        <v>-11</v>
      </c>
      <c r="AZ50" s="103">
        <f t="shared" si="22"/>
        <v>-13</v>
      </c>
      <c r="BA50" s="103">
        <f t="shared" si="22"/>
        <v>-19</v>
      </c>
      <c r="BB50" s="103">
        <f t="shared" si="22"/>
        <v>-19</v>
      </c>
      <c r="BC50" s="103">
        <f t="shared" si="22"/>
        <v>-6</v>
      </c>
      <c r="BD50" s="150"/>
      <c r="BE50" s="253">
        <f t="shared" ref="BE50" si="23">BE42-BE34</f>
        <v>-152.39999999999998</v>
      </c>
      <c r="BF50" s="253">
        <f t="shared" si="19"/>
        <v>-264.40000000000009</v>
      </c>
    </row>
    <row r="51" spans="1:59" x14ac:dyDescent="0.2">
      <c r="A51" s="320"/>
      <c r="B51" s="107" t="s">
        <v>5</v>
      </c>
      <c r="C51" s="102">
        <f t="shared" ref="C51:BC51" si="24">C43-C35</f>
        <v>0</v>
      </c>
      <c r="D51" s="103">
        <f t="shared" si="24"/>
        <v>0</v>
      </c>
      <c r="E51" s="103">
        <f t="shared" si="24"/>
        <v>0</v>
      </c>
      <c r="F51" s="103">
        <f t="shared" si="24"/>
        <v>0</v>
      </c>
      <c r="G51" s="103">
        <f t="shared" si="24"/>
        <v>0</v>
      </c>
      <c r="H51" s="103">
        <f t="shared" si="24"/>
        <v>0</v>
      </c>
      <c r="I51" s="103">
        <f t="shared" si="24"/>
        <v>0</v>
      </c>
      <c r="J51" s="103">
        <f t="shared" si="24"/>
        <v>0</v>
      </c>
      <c r="K51" s="103">
        <f t="shared" si="24"/>
        <v>0</v>
      </c>
      <c r="L51" s="103">
        <f t="shared" si="24"/>
        <v>0</v>
      </c>
      <c r="M51" s="103">
        <f t="shared" si="24"/>
        <v>0</v>
      </c>
      <c r="N51" s="103">
        <f t="shared" si="24"/>
        <v>0</v>
      </c>
      <c r="O51" s="103">
        <f t="shared" si="24"/>
        <v>4</v>
      </c>
      <c r="P51" s="103">
        <f t="shared" si="24"/>
        <v>43</v>
      </c>
      <c r="Q51" s="103">
        <f t="shared" si="24"/>
        <v>186</v>
      </c>
      <c r="R51" s="103">
        <f t="shared" si="24"/>
        <v>300</v>
      </c>
      <c r="S51" s="103">
        <f t="shared" si="24"/>
        <v>334</v>
      </c>
      <c r="T51" s="103">
        <f t="shared" si="24"/>
        <v>306</v>
      </c>
      <c r="U51" s="103">
        <f t="shared" si="24"/>
        <v>234</v>
      </c>
      <c r="V51" s="103">
        <f t="shared" si="24"/>
        <v>178</v>
      </c>
      <c r="W51" s="103">
        <f t="shared" si="24"/>
        <v>120</v>
      </c>
      <c r="X51" s="103">
        <f t="shared" si="24"/>
        <v>62</v>
      </c>
      <c r="Y51" s="103">
        <f t="shared" si="24"/>
        <v>38</v>
      </c>
      <c r="Z51" s="103">
        <f t="shared" si="24"/>
        <v>27</v>
      </c>
      <c r="AA51" s="103">
        <f t="shared" si="24"/>
        <v>19</v>
      </c>
      <c r="AB51" s="103">
        <f t="shared" si="24"/>
        <v>15</v>
      </c>
      <c r="AC51" s="103">
        <f t="shared" si="24"/>
        <v>3</v>
      </c>
      <c r="AD51" s="103">
        <f t="shared" si="24"/>
        <v>4</v>
      </c>
      <c r="AE51" s="103">
        <f t="shared" si="24"/>
        <v>1</v>
      </c>
      <c r="AF51" s="103">
        <f t="shared" si="24"/>
        <v>1</v>
      </c>
      <c r="AG51" s="103">
        <f t="shared" si="24"/>
        <v>1</v>
      </c>
      <c r="AH51" s="103">
        <f t="shared" si="24"/>
        <v>0</v>
      </c>
      <c r="AI51" s="103">
        <f t="shared" si="24"/>
        <v>0</v>
      </c>
      <c r="AJ51" s="103">
        <f t="shared" si="24"/>
        <v>2</v>
      </c>
      <c r="AK51" s="103">
        <f t="shared" si="24"/>
        <v>2</v>
      </c>
      <c r="AL51" s="103">
        <f t="shared" si="24"/>
        <v>0</v>
      </c>
      <c r="AM51" s="103">
        <f t="shared" si="24"/>
        <v>0</v>
      </c>
      <c r="AN51" s="103">
        <f t="shared" si="24"/>
        <v>2</v>
      </c>
      <c r="AO51" s="103">
        <f t="shared" si="24"/>
        <v>4</v>
      </c>
      <c r="AP51" s="103">
        <f t="shared" si="24"/>
        <v>6</v>
      </c>
      <c r="AQ51" s="103">
        <f t="shared" si="24"/>
        <v>6</v>
      </c>
      <c r="AR51" s="103">
        <f t="shared" si="24"/>
        <v>12</v>
      </c>
      <c r="AS51" s="103">
        <f t="shared" si="24"/>
        <v>15</v>
      </c>
      <c r="AT51" s="103">
        <f t="shared" si="24"/>
        <v>30</v>
      </c>
      <c r="AU51" s="103">
        <f t="shared" si="24"/>
        <v>49</v>
      </c>
      <c r="AV51" s="103">
        <f t="shared" si="24"/>
        <v>67</v>
      </c>
      <c r="AW51" s="103">
        <f t="shared" si="24"/>
        <v>61</v>
      </c>
      <c r="AX51" s="103">
        <f t="shared" si="24"/>
        <v>70</v>
      </c>
      <c r="AY51" s="103">
        <f t="shared" si="24"/>
        <v>69</v>
      </c>
      <c r="AZ51" s="103">
        <f t="shared" si="24"/>
        <v>61</v>
      </c>
      <c r="BA51" s="103">
        <f t="shared" si="24"/>
        <v>65</v>
      </c>
      <c r="BB51" s="103">
        <f t="shared" si="24"/>
        <v>53</v>
      </c>
      <c r="BC51" s="103">
        <f t="shared" si="24"/>
        <v>53</v>
      </c>
      <c r="BD51" s="150"/>
      <c r="BE51" s="253">
        <f t="shared" ref="BE51" si="25">BE43-BE35</f>
        <v>2503</v>
      </c>
      <c r="BF51" s="253">
        <f t="shared" si="19"/>
        <v>2503</v>
      </c>
    </row>
    <row r="52" spans="1:59" x14ac:dyDescent="0.2">
      <c r="A52" s="320"/>
      <c r="B52" s="107" t="s">
        <v>93</v>
      </c>
      <c r="C52" s="102">
        <f t="shared" ref="C52:BC52" si="26">C44-C36</f>
        <v>-3</v>
      </c>
      <c r="D52" s="103">
        <f t="shared" si="26"/>
        <v>2</v>
      </c>
      <c r="E52" s="103">
        <f t="shared" si="26"/>
        <v>-3</v>
      </c>
      <c r="F52" s="103">
        <f t="shared" si="26"/>
        <v>2</v>
      </c>
      <c r="G52" s="103">
        <f t="shared" si="26"/>
        <v>-13</v>
      </c>
      <c r="H52" s="103">
        <f t="shared" si="26"/>
        <v>6</v>
      </c>
      <c r="I52" s="103">
        <f t="shared" si="26"/>
        <v>-5</v>
      </c>
      <c r="J52" s="103">
        <f t="shared" si="26"/>
        <v>10</v>
      </c>
      <c r="K52" s="103">
        <f t="shared" si="26"/>
        <v>2</v>
      </c>
      <c r="L52" s="103">
        <f t="shared" si="26"/>
        <v>0</v>
      </c>
      <c r="M52" s="103">
        <f t="shared" si="26"/>
        <v>0</v>
      </c>
      <c r="N52" s="103">
        <f t="shared" si="26"/>
        <v>3</v>
      </c>
      <c r="O52" s="103">
        <f t="shared" si="26"/>
        <v>-5</v>
      </c>
      <c r="P52" s="103">
        <f t="shared" si="26"/>
        <v>25</v>
      </c>
      <c r="Q52" s="103">
        <f t="shared" si="26"/>
        <v>46</v>
      </c>
      <c r="R52" s="103">
        <f t="shared" si="26"/>
        <v>49</v>
      </c>
      <c r="S52" s="103">
        <f t="shared" si="26"/>
        <v>26</v>
      </c>
      <c r="T52" s="103">
        <f t="shared" si="26"/>
        <v>31</v>
      </c>
      <c r="U52" s="103">
        <f t="shared" si="26"/>
        <v>-6</v>
      </c>
      <c r="V52" s="103">
        <f t="shared" si="26"/>
        <v>22</v>
      </c>
      <c r="W52" s="103">
        <f t="shared" si="26"/>
        <v>10</v>
      </c>
      <c r="X52" s="103">
        <f t="shared" si="26"/>
        <v>3</v>
      </c>
      <c r="Y52" s="103">
        <f t="shared" si="26"/>
        <v>8</v>
      </c>
      <c r="Z52" s="103">
        <f t="shared" si="26"/>
        <v>5</v>
      </c>
      <c r="AA52" s="103">
        <f t="shared" si="26"/>
        <v>15</v>
      </c>
      <c r="AB52" s="103">
        <f t="shared" si="26"/>
        <v>2</v>
      </c>
      <c r="AC52" s="103">
        <f t="shared" si="26"/>
        <v>-2</v>
      </c>
      <c r="AD52" s="103">
        <f t="shared" si="26"/>
        <v>-2</v>
      </c>
      <c r="AE52" s="103">
        <f t="shared" si="26"/>
        <v>2</v>
      </c>
      <c r="AF52" s="103">
        <f t="shared" si="26"/>
        <v>1</v>
      </c>
      <c r="AG52" s="103">
        <f t="shared" si="26"/>
        <v>8</v>
      </c>
      <c r="AH52" s="103">
        <f t="shared" si="26"/>
        <v>1</v>
      </c>
      <c r="AI52" s="103">
        <f t="shared" si="26"/>
        <v>-3</v>
      </c>
      <c r="AJ52" s="103">
        <f t="shared" si="26"/>
        <v>12</v>
      </c>
      <c r="AK52" s="103">
        <f t="shared" si="26"/>
        <v>5</v>
      </c>
      <c r="AL52" s="103">
        <f t="shared" si="26"/>
        <v>2</v>
      </c>
      <c r="AM52" s="103">
        <f t="shared" si="26"/>
        <v>16</v>
      </c>
      <c r="AN52" s="103">
        <f t="shared" si="26"/>
        <v>-4</v>
      </c>
      <c r="AO52" s="103">
        <f t="shared" si="26"/>
        <v>9</v>
      </c>
      <c r="AP52" s="103">
        <f t="shared" si="26"/>
        <v>6</v>
      </c>
      <c r="AQ52" s="103">
        <f t="shared" si="26"/>
        <v>-4</v>
      </c>
      <c r="AR52" s="103">
        <f t="shared" si="26"/>
        <v>12</v>
      </c>
      <c r="AS52" s="103">
        <f t="shared" si="26"/>
        <v>0</v>
      </c>
      <c r="AT52" s="103">
        <f t="shared" si="26"/>
        <v>6</v>
      </c>
      <c r="AU52" s="103">
        <f t="shared" si="26"/>
        <v>-1</v>
      </c>
      <c r="AV52" s="103">
        <f t="shared" si="26"/>
        <v>4</v>
      </c>
      <c r="AW52" s="103">
        <f t="shared" si="26"/>
        <v>8</v>
      </c>
      <c r="AX52" s="103">
        <f t="shared" si="26"/>
        <v>5</v>
      </c>
      <c r="AY52" s="103">
        <f t="shared" si="26"/>
        <v>9</v>
      </c>
      <c r="AZ52" s="103">
        <f t="shared" si="26"/>
        <v>-19</v>
      </c>
      <c r="BA52" s="103">
        <f t="shared" si="26"/>
        <v>-1</v>
      </c>
      <c r="BB52" s="103">
        <f t="shared" si="26"/>
        <v>11</v>
      </c>
      <c r="BC52" s="103">
        <f t="shared" si="26"/>
        <v>12</v>
      </c>
      <c r="BD52" s="150"/>
      <c r="BE52" s="253">
        <f t="shared" ref="BE52" si="27">BE44-BE36</f>
        <v>350.20000000000005</v>
      </c>
      <c r="BF52" s="253">
        <f t="shared" si="19"/>
        <v>348.20000000000005</v>
      </c>
    </row>
    <row r="53" spans="1:59" x14ac:dyDescent="0.2">
      <c r="A53" s="321"/>
      <c r="B53" s="107" t="s">
        <v>94</v>
      </c>
      <c r="C53" s="112">
        <f t="shared" ref="C53:BC53" si="28">C45-C37</f>
        <v>-8</v>
      </c>
      <c r="D53" s="104">
        <f t="shared" si="28"/>
        <v>-11</v>
      </c>
      <c r="E53" s="104">
        <f t="shared" si="28"/>
        <v>-30</v>
      </c>
      <c r="F53" s="104">
        <f t="shared" si="28"/>
        <v>-28</v>
      </c>
      <c r="G53" s="104">
        <f t="shared" si="28"/>
        <v>-40</v>
      </c>
      <c r="H53" s="104">
        <f t="shared" si="28"/>
        <v>-8</v>
      </c>
      <c r="I53" s="104">
        <f t="shared" si="28"/>
        <v>-33</v>
      </c>
      <c r="J53" s="104">
        <f t="shared" si="28"/>
        <v>-35</v>
      </c>
      <c r="K53" s="104">
        <f t="shared" si="28"/>
        <v>-6</v>
      </c>
      <c r="L53" s="104">
        <f t="shared" si="28"/>
        <v>-7</v>
      </c>
      <c r="M53" s="104">
        <f t="shared" si="28"/>
        <v>-21</v>
      </c>
      <c r="N53" s="104">
        <f t="shared" si="28"/>
        <v>10</v>
      </c>
      <c r="O53" s="104">
        <f t="shared" si="28"/>
        <v>3</v>
      </c>
      <c r="P53" s="104">
        <f t="shared" si="28"/>
        <v>191</v>
      </c>
      <c r="Q53" s="104">
        <f t="shared" si="28"/>
        <v>351</v>
      </c>
      <c r="R53" s="104">
        <f t="shared" si="28"/>
        <v>435</v>
      </c>
      <c r="S53" s="104">
        <f t="shared" si="28"/>
        <v>442</v>
      </c>
      <c r="T53" s="104">
        <f t="shared" si="28"/>
        <v>380</v>
      </c>
      <c r="U53" s="104">
        <f t="shared" si="28"/>
        <v>250</v>
      </c>
      <c r="V53" s="104">
        <f t="shared" si="28"/>
        <v>197</v>
      </c>
      <c r="W53" s="104">
        <f t="shared" si="28"/>
        <v>106</v>
      </c>
      <c r="X53" s="104">
        <f t="shared" si="28"/>
        <v>59</v>
      </c>
      <c r="Y53" s="104">
        <f t="shared" si="28"/>
        <v>23</v>
      </c>
      <c r="Z53" s="104">
        <f t="shared" si="28"/>
        <v>10</v>
      </c>
      <c r="AA53" s="104">
        <f t="shared" si="28"/>
        <v>11</v>
      </c>
      <c r="AB53" s="104">
        <f t="shared" si="28"/>
        <v>-1</v>
      </c>
      <c r="AC53" s="104">
        <f t="shared" si="28"/>
        <v>-47</v>
      </c>
      <c r="AD53" s="104">
        <f t="shared" si="28"/>
        <v>-32</v>
      </c>
      <c r="AE53" s="104">
        <f t="shared" si="28"/>
        <v>-15</v>
      </c>
      <c r="AF53" s="104">
        <f t="shared" si="28"/>
        <v>-13</v>
      </c>
      <c r="AG53" s="104">
        <f t="shared" si="28"/>
        <v>-2</v>
      </c>
      <c r="AH53" s="104">
        <f t="shared" si="28"/>
        <v>-14</v>
      </c>
      <c r="AI53" s="104">
        <f t="shared" si="28"/>
        <v>-23</v>
      </c>
      <c r="AJ53" s="104">
        <f t="shared" si="28"/>
        <v>7</v>
      </c>
      <c r="AK53" s="104">
        <f t="shared" si="28"/>
        <v>-18</v>
      </c>
      <c r="AL53" s="104">
        <f t="shared" si="28"/>
        <v>-21</v>
      </c>
      <c r="AM53" s="104">
        <f t="shared" si="28"/>
        <v>-16</v>
      </c>
      <c r="AN53" s="104">
        <f t="shared" si="28"/>
        <v>-29</v>
      </c>
      <c r="AO53" s="104">
        <f t="shared" si="28"/>
        <v>-49</v>
      </c>
      <c r="AP53" s="104">
        <f t="shared" si="28"/>
        <v>32</v>
      </c>
      <c r="AQ53" s="104">
        <f t="shared" si="28"/>
        <v>-24</v>
      </c>
      <c r="AR53" s="104">
        <f t="shared" si="28"/>
        <v>-1</v>
      </c>
      <c r="AS53" s="104">
        <f t="shared" si="28"/>
        <v>12</v>
      </c>
      <c r="AT53" s="104">
        <f t="shared" si="28"/>
        <v>4</v>
      </c>
      <c r="AU53" s="104">
        <f t="shared" si="28"/>
        <v>9</v>
      </c>
      <c r="AV53" s="104">
        <f t="shared" si="28"/>
        <v>19</v>
      </c>
      <c r="AW53" s="104">
        <f t="shared" si="28"/>
        <v>49</v>
      </c>
      <c r="AX53" s="104">
        <f t="shared" si="28"/>
        <v>38</v>
      </c>
      <c r="AY53" s="104">
        <f t="shared" si="28"/>
        <v>32</v>
      </c>
      <c r="AZ53" s="104">
        <f t="shared" si="28"/>
        <v>-33</v>
      </c>
      <c r="BA53" s="104">
        <f t="shared" si="28"/>
        <v>-12</v>
      </c>
      <c r="BB53" s="104">
        <f t="shared" si="28"/>
        <v>4</v>
      </c>
      <c r="BC53" s="104">
        <f t="shared" si="28"/>
        <v>17</v>
      </c>
      <c r="BD53" s="207"/>
      <c r="BE53" s="254">
        <f t="shared" ref="BE53" si="29">BE45-BE37</f>
        <v>2529</v>
      </c>
      <c r="BF53" s="254">
        <f t="shared" si="19"/>
        <v>2302</v>
      </c>
      <c r="BG53" s="110"/>
    </row>
    <row r="54" spans="1:59" x14ac:dyDescent="0.2">
      <c r="A54" s="322" t="s">
        <v>99</v>
      </c>
      <c r="B54" s="141" t="s">
        <v>88</v>
      </c>
      <c r="C54" s="102"/>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50"/>
      <c r="BE54" s="202"/>
      <c r="BF54" s="255"/>
    </row>
    <row r="55" spans="1:59" x14ac:dyDescent="0.2">
      <c r="A55" s="320"/>
      <c r="B55" s="107" t="s">
        <v>89</v>
      </c>
      <c r="C55" s="102">
        <v>99</v>
      </c>
      <c r="D55" s="103">
        <v>101</v>
      </c>
      <c r="E55" s="103">
        <v>93</v>
      </c>
      <c r="F55" s="103">
        <v>97</v>
      </c>
      <c r="G55" s="103">
        <v>83</v>
      </c>
      <c r="H55" s="103">
        <v>99</v>
      </c>
      <c r="I55" s="103">
        <v>106</v>
      </c>
      <c r="J55" s="103">
        <v>101</v>
      </c>
      <c r="K55" s="103">
        <v>95</v>
      </c>
      <c r="L55" s="103">
        <v>103</v>
      </c>
      <c r="M55" s="103">
        <v>90</v>
      </c>
      <c r="N55" s="103">
        <v>89</v>
      </c>
      <c r="O55" s="103">
        <v>98</v>
      </c>
      <c r="P55" s="103">
        <v>89</v>
      </c>
      <c r="Q55" s="103">
        <v>89</v>
      </c>
      <c r="R55" s="103">
        <v>89</v>
      </c>
      <c r="S55" s="103">
        <v>98</v>
      </c>
      <c r="T55" s="103">
        <v>89</v>
      </c>
      <c r="U55" s="103">
        <v>95</v>
      </c>
      <c r="V55" s="103">
        <v>97</v>
      </c>
      <c r="W55" s="103">
        <v>92</v>
      </c>
      <c r="X55" s="103">
        <v>96</v>
      </c>
      <c r="Y55" s="103">
        <v>96</v>
      </c>
      <c r="Z55" s="103">
        <v>96</v>
      </c>
      <c r="AA55" s="103">
        <v>96</v>
      </c>
      <c r="AB55" s="103">
        <v>96</v>
      </c>
      <c r="AC55" s="103">
        <v>94</v>
      </c>
      <c r="AD55" s="103">
        <v>91</v>
      </c>
      <c r="AE55" s="103">
        <v>96</v>
      </c>
      <c r="AF55" s="103">
        <v>85</v>
      </c>
      <c r="AG55" s="103">
        <v>96</v>
      </c>
      <c r="AH55" s="103">
        <v>92</v>
      </c>
      <c r="AI55" s="103">
        <v>87</v>
      </c>
      <c r="AJ55" s="103">
        <v>100</v>
      </c>
      <c r="AK55" s="103">
        <v>96</v>
      </c>
      <c r="AL55" s="103">
        <v>85</v>
      </c>
      <c r="AM55" s="103">
        <v>97</v>
      </c>
      <c r="AN55" s="103">
        <v>89</v>
      </c>
      <c r="AO55" s="103">
        <v>89</v>
      </c>
      <c r="AP55" s="103">
        <v>95</v>
      </c>
      <c r="AQ55" s="103">
        <v>98</v>
      </c>
      <c r="AR55" s="103">
        <v>97</v>
      </c>
      <c r="AS55" s="103">
        <v>91</v>
      </c>
      <c r="AT55" s="103">
        <v>100</v>
      </c>
      <c r="AU55" s="103">
        <v>98</v>
      </c>
      <c r="AV55" s="103">
        <v>94</v>
      </c>
      <c r="AW55" s="103">
        <v>97</v>
      </c>
      <c r="AX55" s="103">
        <v>96</v>
      </c>
      <c r="AY55" s="103">
        <v>99</v>
      </c>
      <c r="AZ55" s="103">
        <v>96</v>
      </c>
      <c r="BA55" s="103">
        <v>101</v>
      </c>
      <c r="BB55" s="103">
        <v>78</v>
      </c>
      <c r="BC55" s="103">
        <v>83</v>
      </c>
      <c r="BD55" s="150"/>
      <c r="BE55" s="204">
        <f>SUM(N55:BB55)+(BC55/5)</f>
        <v>3858.6</v>
      </c>
      <c r="BF55" s="253">
        <f>SUM(C55:BB55)+(BC55/5)</f>
        <v>4925.6000000000004</v>
      </c>
    </row>
    <row r="56" spans="1:59" x14ac:dyDescent="0.2">
      <c r="A56" s="320"/>
      <c r="B56" s="107" t="s">
        <v>90</v>
      </c>
      <c r="C56" s="102">
        <v>11</v>
      </c>
      <c r="D56" s="103">
        <v>16</v>
      </c>
      <c r="E56" s="103">
        <v>12</v>
      </c>
      <c r="F56" s="103">
        <v>11</v>
      </c>
      <c r="G56" s="103">
        <v>9</v>
      </c>
      <c r="H56" s="103">
        <v>11</v>
      </c>
      <c r="I56" s="103">
        <v>12</v>
      </c>
      <c r="J56" s="103">
        <v>12</v>
      </c>
      <c r="K56" s="103">
        <v>12</v>
      </c>
      <c r="L56" s="103">
        <v>10</v>
      </c>
      <c r="M56" s="103">
        <v>10</v>
      </c>
      <c r="N56" s="103">
        <v>12</v>
      </c>
      <c r="O56" s="103">
        <v>13</v>
      </c>
      <c r="P56" s="103">
        <v>9</v>
      </c>
      <c r="Q56" s="103">
        <v>9</v>
      </c>
      <c r="R56" s="103">
        <v>9</v>
      </c>
      <c r="S56" s="103">
        <v>8</v>
      </c>
      <c r="T56" s="103">
        <v>11</v>
      </c>
      <c r="U56" s="103">
        <v>9</v>
      </c>
      <c r="V56" s="103">
        <v>8</v>
      </c>
      <c r="W56" s="103">
        <v>11</v>
      </c>
      <c r="X56" s="103">
        <v>9</v>
      </c>
      <c r="Y56" s="103">
        <v>10</v>
      </c>
      <c r="Z56" s="103">
        <v>9</v>
      </c>
      <c r="AA56" s="103">
        <v>9</v>
      </c>
      <c r="AB56" s="103">
        <v>8</v>
      </c>
      <c r="AC56" s="103">
        <v>10</v>
      </c>
      <c r="AD56" s="103">
        <v>8</v>
      </c>
      <c r="AE56" s="103">
        <v>8</v>
      </c>
      <c r="AF56" s="103">
        <v>9</v>
      </c>
      <c r="AG56" s="103">
        <v>8</v>
      </c>
      <c r="AH56" s="103">
        <v>11</v>
      </c>
      <c r="AI56" s="103">
        <v>10</v>
      </c>
      <c r="AJ56" s="103">
        <v>8</v>
      </c>
      <c r="AK56" s="103">
        <v>9</v>
      </c>
      <c r="AL56" s="103">
        <v>8</v>
      </c>
      <c r="AM56" s="103">
        <v>10</v>
      </c>
      <c r="AN56" s="103">
        <v>11</v>
      </c>
      <c r="AO56" s="103">
        <v>8</v>
      </c>
      <c r="AP56" s="103">
        <v>10</v>
      </c>
      <c r="AQ56" s="103">
        <v>9</v>
      </c>
      <c r="AR56" s="103">
        <v>10</v>
      </c>
      <c r="AS56" s="103">
        <v>7</v>
      </c>
      <c r="AT56" s="103">
        <v>11</v>
      </c>
      <c r="AU56" s="103">
        <v>12</v>
      </c>
      <c r="AV56" s="103">
        <v>9</v>
      </c>
      <c r="AW56" s="103">
        <v>9</v>
      </c>
      <c r="AX56" s="103">
        <v>10</v>
      </c>
      <c r="AY56" s="103">
        <v>12</v>
      </c>
      <c r="AZ56" s="103">
        <v>8</v>
      </c>
      <c r="BA56" s="103">
        <v>14</v>
      </c>
      <c r="BB56" s="103">
        <v>15</v>
      </c>
      <c r="BC56" s="103">
        <v>13</v>
      </c>
      <c r="BD56" s="150"/>
      <c r="BE56" s="204">
        <f t="shared" ref="BE56:BE61" si="30">SUM(N56:BB56)+(BC56/5)</f>
        <v>400.6</v>
      </c>
      <c r="BF56" s="253">
        <f t="shared" ref="BF56:BF61" si="31">SUM(C56:BB56)+(BC56/5)</f>
        <v>526.6</v>
      </c>
    </row>
    <row r="57" spans="1:59" x14ac:dyDescent="0.2">
      <c r="A57" s="320"/>
      <c r="B57" s="107" t="s">
        <v>91</v>
      </c>
      <c r="C57" s="102">
        <v>97</v>
      </c>
      <c r="D57" s="103">
        <v>147</v>
      </c>
      <c r="E57" s="103">
        <v>113</v>
      </c>
      <c r="F57" s="103">
        <v>109</v>
      </c>
      <c r="G57" s="103">
        <v>95</v>
      </c>
      <c r="H57" s="103">
        <v>99</v>
      </c>
      <c r="I57" s="103">
        <v>101</v>
      </c>
      <c r="J57" s="103">
        <v>94</v>
      </c>
      <c r="K57" s="103">
        <v>101</v>
      </c>
      <c r="L57" s="103">
        <v>102</v>
      </c>
      <c r="M57" s="103">
        <v>90</v>
      </c>
      <c r="N57" s="103">
        <v>91</v>
      </c>
      <c r="O57" s="103">
        <v>94</v>
      </c>
      <c r="P57" s="103">
        <v>88</v>
      </c>
      <c r="Q57" s="103">
        <v>91</v>
      </c>
      <c r="R57" s="103">
        <v>84</v>
      </c>
      <c r="S57" s="103">
        <v>86</v>
      </c>
      <c r="T57" s="103">
        <v>82</v>
      </c>
      <c r="U57" s="103">
        <v>82</v>
      </c>
      <c r="V57" s="103">
        <v>84</v>
      </c>
      <c r="W57" s="103">
        <v>85</v>
      </c>
      <c r="X57" s="103">
        <v>85</v>
      </c>
      <c r="Y57" s="103">
        <v>95</v>
      </c>
      <c r="Z57" s="103">
        <v>86</v>
      </c>
      <c r="AA57" s="103">
        <v>82</v>
      </c>
      <c r="AB57" s="103">
        <v>88</v>
      </c>
      <c r="AC57" s="103">
        <v>83</v>
      </c>
      <c r="AD57" s="103">
        <v>85</v>
      </c>
      <c r="AE57" s="103">
        <v>81</v>
      </c>
      <c r="AF57" s="103">
        <v>83</v>
      </c>
      <c r="AG57" s="103">
        <v>75</v>
      </c>
      <c r="AH57" s="103">
        <v>79</v>
      </c>
      <c r="AI57" s="103">
        <v>82</v>
      </c>
      <c r="AJ57" s="103">
        <v>80</v>
      </c>
      <c r="AK57" s="103">
        <v>78</v>
      </c>
      <c r="AL57" s="103">
        <v>76</v>
      </c>
      <c r="AM57" s="103">
        <v>79</v>
      </c>
      <c r="AN57" s="103">
        <v>79</v>
      </c>
      <c r="AO57" s="103">
        <v>84</v>
      </c>
      <c r="AP57" s="103">
        <v>87</v>
      </c>
      <c r="AQ57" s="103">
        <v>83</v>
      </c>
      <c r="AR57" s="103">
        <v>91</v>
      </c>
      <c r="AS57" s="103">
        <v>86</v>
      </c>
      <c r="AT57" s="103">
        <v>88</v>
      </c>
      <c r="AU57" s="103">
        <v>89</v>
      </c>
      <c r="AV57" s="103">
        <v>93</v>
      </c>
      <c r="AW57" s="103">
        <v>93</v>
      </c>
      <c r="AX57" s="103">
        <v>105</v>
      </c>
      <c r="AY57" s="103">
        <v>94</v>
      </c>
      <c r="AZ57" s="103">
        <v>104</v>
      </c>
      <c r="BA57" s="103">
        <v>117</v>
      </c>
      <c r="BB57" s="103">
        <v>82</v>
      </c>
      <c r="BC57" s="103">
        <v>92</v>
      </c>
      <c r="BD57" s="150"/>
      <c r="BE57" s="204">
        <f t="shared" si="30"/>
        <v>3577.4</v>
      </c>
      <c r="BF57" s="253">
        <f t="shared" si="31"/>
        <v>4725.3999999999996</v>
      </c>
    </row>
    <row r="58" spans="1:59" x14ac:dyDescent="0.2">
      <c r="A58" s="320"/>
      <c r="B58" s="107" t="s">
        <v>92</v>
      </c>
      <c r="C58" s="102">
        <v>33</v>
      </c>
      <c r="D58" s="103">
        <v>41</v>
      </c>
      <c r="E58" s="103">
        <v>35</v>
      </c>
      <c r="F58" s="103">
        <v>35</v>
      </c>
      <c r="G58" s="103">
        <v>34</v>
      </c>
      <c r="H58" s="103">
        <v>30</v>
      </c>
      <c r="I58" s="103">
        <v>28</v>
      </c>
      <c r="J58" s="103">
        <v>36</v>
      </c>
      <c r="K58" s="103">
        <v>30</v>
      </c>
      <c r="L58" s="103">
        <v>29</v>
      </c>
      <c r="M58" s="103">
        <v>28</v>
      </c>
      <c r="N58" s="103">
        <v>30</v>
      </c>
      <c r="O58" s="103">
        <v>28</v>
      </c>
      <c r="P58" s="103">
        <v>25</v>
      </c>
      <c r="Q58" s="103">
        <v>27</v>
      </c>
      <c r="R58" s="103">
        <v>23</v>
      </c>
      <c r="S58" s="103">
        <v>25</v>
      </c>
      <c r="T58" s="103">
        <v>26</v>
      </c>
      <c r="U58" s="103">
        <v>20</v>
      </c>
      <c r="V58" s="103">
        <v>22</v>
      </c>
      <c r="W58" s="103">
        <v>23</v>
      </c>
      <c r="X58" s="103">
        <v>23</v>
      </c>
      <c r="Y58" s="103">
        <v>24</v>
      </c>
      <c r="Z58" s="103">
        <v>20</v>
      </c>
      <c r="AA58" s="103">
        <v>20</v>
      </c>
      <c r="AB58" s="103">
        <v>22</v>
      </c>
      <c r="AC58" s="103">
        <v>21</v>
      </c>
      <c r="AD58" s="103">
        <v>23</v>
      </c>
      <c r="AE58" s="103">
        <v>21</v>
      </c>
      <c r="AF58" s="103">
        <v>15</v>
      </c>
      <c r="AG58" s="103">
        <v>24</v>
      </c>
      <c r="AH58" s="103">
        <v>22</v>
      </c>
      <c r="AI58" s="103">
        <v>16</v>
      </c>
      <c r="AJ58" s="103">
        <v>21</v>
      </c>
      <c r="AK58" s="103">
        <v>21</v>
      </c>
      <c r="AL58" s="103">
        <v>23</v>
      </c>
      <c r="AM58" s="103">
        <v>22</v>
      </c>
      <c r="AN58" s="103">
        <v>21</v>
      </c>
      <c r="AO58" s="103">
        <v>21</v>
      </c>
      <c r="AP58" s="103">
        <v>20</v>
      </c>
      <c r="AQ58" s="103">
        <v>17</v>
      </c>
      <c r="AR58" s="103">
        <v>24</v>
      </c>
      <c r="AS58" s="103">
        <v>26</v>
      </c>
      <c r="AT58" s="103">
        <v>24</v>
      </c>
      <c r="AU58" s="103">
        <v>24</v>
      </c>
      <c r="AV58" s="103">
        <v>23</v>
      </c>
      <c r="AW58" s="103">
        <v>28</v>
      </c>
      <c r="AX58" s="103">
        <v>25</v>
      </c>
      <c r="AY58" s="103">
        <v>28</v>
      </c>
      <c r="AZ58" s="103">
        <v>34</v>
      </c>
      <c r="BA58" s="103">
        <v>30</v>
      </c>
      <c r="BB58" s="103">
        <v>28</v>
      </c>
      <c r="BC58" s="103">
        <v>25</v>
      </c>
      <c r="BD58" s="150"/>
      <c r="BE58" s="204">
        <f t="shared" si="30"/>
        <v>965</v>
      </c>
      <c r="BF58" s="253">
        <f t="shared" si="31"/>
        <v>1324</v>
      </c>
    </row>
    <row r="59" spans="1:59" x14ac:dyDescent="0.2">
      <c r="A59" s="320"/>
      <c r="B59" s="107" t="s">
        <v>5</v>
      </c>
      <c r="C59" s="102">
        <v>0</v>
      </c>
      <c r="D59" s="103">
        <v>0</v>
      </c>
      <c r="E59" s="103">
        <v>0</v>
      </c>
      <c r="F59" s="103">
        <v>0</v>
      </c>
      <c r="G59" s="103">
        <v>0</v>
      </c>
      <c r="H59" s="103">
        <v>0</v>
      </c>
      <c r="I59" s="103">
        <v>0</v>
      </c>
      <c r="J59" s="103">
        <v>0</v>
      </c>
      <c r="K59" s="103">
        <v>0</v>
      </c>
      <c r="L59" s="103">
        <v>0</v>
      </c>
      <c r="M59" s="103">
        <v>0</v>
      </c>
      <c r="N59" s="103">
        <v>0</v>
      </c>
      <c r="O59" s="103">
        <v>0</v>
      </c>
      <c r="P59" s="103">
        <v>0</v>
      </c>
      <c r="Q59" s="103">
        <v>0</v>
      </c>
      <c r="R59" s="103">
        <v>0</v>
      </c>
      <c r="S59" s="103">
        <v>0</v>
      </c>
      <c r="T59" s="103">
        <v>0</v>
      </c>
      <c r="U59" s="103">
        <v>0</v>
      </c>
      <c r="V59" s="103">
        <v>0</v>
      </c>
      <c r="W59" s="103">
        <v>0</v>
      </c>
      <c r="X59" s="103">
        <v>0</v>
      </c>
      <c r="Y59" s="103">
        <v>0</v>
      </c>
      <c r="Z59" s="103">
        <v>0</v>
      </c>
      <c r="AA59" s="103">
        <v>0</v>
      </c>
      <c r="AB59" s="103">
        <v>0</v>
      </c>
      <c r="AC59" s="103">
        <v>0</v>
      </c>
      <c r="AD59" s="103">
        <v>0</v>
      </c>
      <c r="AE59" s="103">
        <v>0</v>
      </c>
      <c r="AF59" s="103">
        <v>0</v>
      </c>
      <c r="AG59" s="103">
        <v>0</v>
      </c>
      <c r="AH59" s="103">
        <v>0</v>
      </c>
      <c r="AI59" s="103">
        <v>0</v>
      </c>
      <c r="AJ59" s="103">
        <v>0</v>
      </c>
      <c r="AK59" s="103">
        <v>0</v>
      </c>
      <c r="AL59" s="103">
        <v>0</v>
      </c>
      <c r="AM59" s="103">
        <v>0</v>
      </c>
      <c r="AN59" s="103">
        <v>0</v>
      </c>
      <c r="AO59" s="103">
        <v>0</v>
      </c>
      <c r="AP59" s="103">
        <v>0</v>
      </c>
      <c r="AQ59" s="103">
        <v>0</v>
      </c>
      <c r="AR59" s="103">
        <v>0</v>
      </c>
      <c r="AS59" s="103">
        <v>0</v>
      </c>
      <c r="AT59" s="103">
        <v>0</v>
      </c>
      <c r="AU59" s="103">
        <v>0</v>
      </c>
      <c r="AV59" s="103">
        <v>0</v>
      </c>
      <c r="AW59" s="103">
        <v>0</v>
      </c>
      <c r="AX59" s="103">
        <v>0</v>
      </c>
      <c r="AY59" s="103">
        <v>0</v>
      </c>
      <c r="AZ59" s="103">
        <v>0</v>
      </c>
      <c r="BA59" s="103">
        <v>0</v>
      </c>
      <c r="BB59" s="103">
        <v>0</v>
      </c>
      <c r="BC59" s="103">
        <v>0</v>
      </c>
      <c r="BD59" s="150"/>
      <c r="BE59" s="204">
        <f t="shared" si="30"/>
        <v>0</v>
      </c>
      <c r="BF59" s="253">
        <f t="shared" si="31"/>
        <v>0</v>
      </c>
    </row>
    <row r="60" spans="1:59" x14ac:dyDescent="0.2">
      <c r="A60" s="320"/>
      <c r="B60" s="107" t="s">
        <v>93</v>
      </c>
      <c r="C60" s="102">
        <v>73</v>
      </c>
      <c r="D60" s="103">
        <v>97</v>
      </c>
      <c r="E60" s="103">
        <v>80</v>
      </c>
      <c r="F60" s="103">
        <v>85</v>
      </c>
      <c r="G60" s="103">
        <v>86</v>
      </c>
      <c r="H60" s="103">
        <v>82</v>
      </c>
      <c r="I60" s="103">
        <v>73</v>
      </c>
      <c r="J60" s="103">
        <v>81</v>
      </c>
      <c r="K60" s="103">
        <v>72</v>
      </c>
      <c r="L60" s="103">
        <v>83</v>
      </c>
      <c r="M60" s="103">
        <v>79</v>
      </c>
      <c r="N60" s="103">
        <v>76</v>
      </c>
      <c r="O60" s="103">
        <v>75</v>
      </c>
      <c r="P60" s="103">
        <v>73</v>
      </c>
      <c r="Q60" s="103">
        <v>74</v>
      </c>
      <c r="R60" s="103">
        <v>74</v>
      </c>
      <c r="S60" s="103">
        <v>79</v>
      </c>
      <c r="T60" s="103">
        <v>80</v>
      </c>
      <c r="U60" s="103">
        <v>75</v>
      </c>
      <c r="V60" s="103">
        <v>78</v>
      </c>
      <c r="W60" s="103">
        <v>69</v>
      </c>
      <c r="X60" s="103">
        <v>66</v>
      </c>
      <c r="Y60" s="103">
        <v>83</v>
      </c>
      <c r="Z60" s="103">
        <v>78</v>
      </c>
      <c r="AA60" s="103">
        <v>69</v>
      </c>
      <c r="AB60" s="103">
        <v>75</v>
      </c>
      <c r="AC60" s="103">
        <v>69</v>
      </c>
      <c r="AD60" s="103">
        <v>73</v>
      </c>
      <c r="AE60" s="103">
        <v>72</v>
      </c>
      <c r="AF60" s="103">
        <v>75</v>
      </c>
      <c r="AG60" s="103">
        <v>73</v>
      </c>
      <c r="AH60" s="103">
        <v>82</v>
      </c>
      <c r="AI60" s="103">
        <v>75</v>
      </c>
      <c r="AJ60" s="103">
        <v>70</v>
      </c>
      <c r="AK60" s="103">
        <v>66</v>
      </c>
      <c r="AL60" s="103">
        <v>76</v>
      </c>
      <c r="AM60" s="103">
        <v>71</v>
      </c>
      <c r="AN60" s="103">
        <v>72</v>
      </c>
      <c r="AO60" s="103">
        <v>77</v>
      </c>
      <c r="AP60" s="103">
        <v>75</v>
      </c>
      <c r="AQ60" s="103">
        <v>68</v>
      </c>
      <c r="AR60" s="103">
        <v>70</v>
      </c>
      <c r="AS60" s="103">
        <v>73</v>
      </c>
      <c r="AT60" s="103">
        <v>74</v>
      </c>
      <c r="AU60" s="103">
        <v>74</v>
      </c>
      <c r="AV60" s="103">
        <v>76</v>
      </c>
      <c r="AW60" s="103">
        <v>80</v>
      </c>
      <c r="AX60" s="103">
        <v>75</v>
      </c>
      <c r="AY60" s="103">
        <v>77</v>
      </c>
      <c r="AZ60" s="103">
        <v>78</v>
      </c>
      <c r="BA60" s="103">
        <v>79</v>
      </c>
      <c r="BB60" s="103">
        <v>47</v>
      </c>
      <c r="BC60" s="103">
        <v>45</v>
      </c>
      <c r="BD60" s="150"/>
      <c r="BE60" s="204">
        <f t="shared" si="30"/>
        <v>3030</v>
      </c>
      <c r="BF60" s="253">
        <f t="shared" si="31"/>
        <v>3921</v>
      </c>
    </row>
    <row r="61" spans="1:59" x14ac:dyDescent="0.2">
      <c r="A61" s="320"/>
      <c r="B61" s="107" t="s">
        <v>94</v>
      </c>
      <c r="C61" s="102">
        <v>313</v>
      </c>
      <c r="D61" s="103">
        <v>402</v>
      </c>
      <c r="E61" s="103">
        <v>333</v>
      </c>
      <c r="F61" s="103">
        <v>338</v>
      </c>
      <c r="G61" s="103">
        <v>307</v>
      </c>
      <c r="H61" s="103">
        <v>321</v>
      </c>
      <c r="I61" s="103">
        <v>320</v>
      </c>
      <c r="J61" s="103">
        <v>324</v>
      </c>
      <c r="K61" s="103">
        <v>310</v>
      </c>
      <c r="L61" s="103">
        <v>326</v>
      </c>
      <c r="M61" s="103">
        <v>297</v>
      </c>
      <c r="N61" s="103">
        <v>298</v>
      </c>
      <c r="O61" s="103">
        <v>308</v>
      </c>
      <c r="P61" s="103">
        <v>284</v>
      </c>
      <c r="Q61" s="103">
        <v>291</v>
      </c>
      <c r="R61" s="103">
        <v>280</v>
      </c>
      <c r="S61" s="103">
        <v>296</v>
      </c>
      <c r="T61" s="103">
        <v>288</v>
      </c>
      <c r="U61" s="103">
        <v>281</v>
      </c>
      <c r="V61" s="103">
        <v>290</v>
      </c>
      <c r="W61" s="103">
        <v>280</v>
      </c>
      <c r="X61" s="103">
        <v>278</v>
      </c>
      <c r="Y61" s="103">
        <v>307</v>
      </c>
      <c r="Z61" s="103">
        <v>289</v>
      </c>
      <c r="AA61" s="103">
        <v>277</v>
      </c>
      <c r="AB61" s="103">
        <v>289</v>
      </c>
      <c r="AC61" s="103">
        <v>277</v>
      </c>
      <c r="AD61" s="103">
        <v>280</v>
      </c>
      <c r="AE61" s="103">
        <v>278</v>
      </c>
      <c r="AF61" s="103">
        <v>267</v>
      </c>
      <c r="AG61" s="103">
        <v>276</v>
      </c>
      <c r="AH61" s="103">
        <v>286</v>
      </c>
      <c r="AI61" s="103">
        <v>269</v>
      </c>
      <c r="AJ61" s="103">
        <v>279</v>
      </c>
      <c r="AK61" s="103">
        <v>270</v>
      </c>
      <c r="AL61" s="103">
        <v>268</v>
      </c>
      <c r="AM61" s="103">
        <v>279</v>
      </c>
      <c r="AN61" s="103">
        <v>272</v>
      </c>
      <c r="AO61" s="103">
        <v>279</v>
      </c>
      <c r="AP61" s="103">
        <v>287</v>
      </c>
      <c r="AQ61" s="103">
        <v>275</v>
      </c>
      <c r="AR61" s="103">
        <v>292</v>
      </c>
      <c r="AS61" s="103">
        <v>283</v>
      </c>
      <c r="AT61" s="103">
        <v>296</v>
      </c>
      <c r="AU61" s="103">
        <v>296</v>
      </c>
      <c r="AV61" s="103">
        <v>294</v>
      </c>
      <c r="AW61" s="103">
        <v>308</v>
      </c>
      <c r="AX61" s="103">
        <v>311</v>
      </c>
      <c r="AY61" s="103">
        <v>311</v>
      </c>
      <c r="AZ61" s="103">
        <v>320</v>
      </c>
      <c r="BA61" s="103">
        <v>341</v>
      </c>
      <c r="BB61" s="103">
        <v>250</v>
      </c>
      <c r="BC61" s="103">
        <v>258</v>
      </c>
      <c r="BD61" s="150"/>
      <c r="BE61" s="204">
        <f t="shared" si="30"/>
        <v>11831.6</v>
      </c>
      <c r="BF61" s="253">
        <f t="shared" si="31"/>
        <v>15422.6</v>
      </c>
    </row>
    <row r="62" spans="1:59" x14ac:dyDescent="0.2">
      <c r="A62" s="320"/>
      <c r="B62" s="142" t="s">
        <v>95</v>
      </c>
      <c r="C62" s="211" t="s">
        <v>175</v>
      </c>
      <c r="D62" s="212" t="s">
        <v>176</v>
      </c>
      <c r="E62" s="212" t="s">
        <v>177</v>
      </c>
      <c r="F62" s="212" t="s">
        <v>178</v>
      </c>
      <c r="G62" s="212" t="s">
        <v>179</v>
      </c>
      <c r="H62" s="212" t="s">
        <v>180</v>
      </c>
      <c r="I62" s="212" t="s">
        <v>181</v>
      </c>
      <c r="J62" s="212" t="s">
        <v>182</v>
      </c>
      <c r="K62" s="212" t="s">
        <v>183</v>
      </c>
      <c r="L62" s="212" t="s">
        <v>184</v>
      </c>
      <c r="M62" s="212" t="s">
        <v>185</v>
      </c>
      <c r="N62" s="212" t="s">
        <v>186</v>
      </c>
      <c r="O62" s="212" t="s">
        <v>187</v>
      </c>
      <c r="P62" s="212" t="s">
        <v>188</v>
      </c>
      <c r="Q62" s="212" t="s">
        <v>189</v>
      </c>
      <c r="R62" s="212" t="s">
        <v>190</v>
      </c>
      <c r="S62" s="212" t="s">
        <v>191</v>
      </c>
      <c r="T62" s="212" t="s">
        <v>192</v>
      </c>
      <c r="U62" s="212" t="s">
        <v>193</v>
      </c>
      <c r="V62" s="212" t="s">
        <v>194</v>
      </c>
      <c r="W62" s="212" t="s">
        <v>195</v>
      </c>
      <c r="X62" s="212" t="s">
        <v>196</v>
      </c>
      <c r="Y62" s="212" t="s">
        <v>197</v>
      </c>
      <c r="Z62" s="212" t="s">
        <v>198</v>
      </c>
      <c r="AA62" s="212" t="s">
        <v>199</v>
      </c>
      <c r="AB62" s="212" t="s">
        <v>200</v>
      </c>
      <c r="AC62" s="212" t="s">
        <v>201</v>
      </c>
      <c r="AD62" s="212" t="s">
        <v>202</v>
      </c>
      <c r="AE62" s="212" t="s">
        <v>203</v>
      </c>
      <c r="AF62" s="210" t="s">
        <v>204</v>
      </c>
      <c r="AG62" s="210" t="s">
        <v>205</v>
      </c>
      <c r="AH62" s="210" t="s">
        <v>206</v>
      </c>
      <c r="AI62" s="210" t="s">
        <v>207</v>
      </c>
      <c r="AJ62" s="210" t="s">
        <v>208</v>
      </c>
      <c r="AK62" s="210" t="s">
        <v>209</v>
      </c>
      <c r="AL62" s="210" t="s">
        <v>210</v>
      </c>
      <c r="AM62" s="210" t="s">
        <v>211</v>
      </c>
      <c r="AN62" s="210" t="s">
        <v>212</v>
      </c>
      <c r="AO62" s="210" t="s">
        <v>213</v>
      </c>
      <c r="AP62" s="210" t="s">
        <v>214</v>
      </c>
      <c r="AQ62" s="210" t="s">
        <v>215</v>
      </c>
      <c r="AR62" s="210" t="s">
        <v>216</v>
      </c>
      <c r="AS62" s="210" t="s">
        <v>217</v>
      </c>
      <c r="AT62" s="210" t="s">
        <v>218</v>
      </c>
      <c r="AU62" s="210" t="s">
        <v>219</v>
      </c>
      <c r="AV62" s="210" t="s">
        <v>220</v>
      </c>
      <c r="AW62" s="210" t="s">
        <v>221</v>
      </c>
      <c r="AX62" s="210" t="s">
        <v>222</v>
      </c>
      <c r="AY62" s="210" t="s">
        <v>223</v>
      </c>
      <c r="AZ62" s="210" t="s">
        <v>224</v>
      </c>
      <c r="BA62" s="210" t="s">
        <v>225</v>
      </c>
      <c r="BB62" s="210" t="s">
        <v>226</v>
      </c>
      <c r="BC62" s="210" t="s">
        <v>227</v>
      </c>
      <c r="BD62" s="210"/>
      <c r="BE62" s="204"/>
      <c r="BF62" s="253"/>
    </row>
    <row r="63" spans="1:59" x14ac:dyDescent="0.2">
      <c r="A63" s="320"/>
      <c r="B63" s="107" t="s">
        <v>89</v>
      </c>
      <c r="C63" s="102">
        <v>93</v>
      </c>
      <c r="D63" s="103">
        <v>111</v>
      </c>
      <c r="E63" s="103">
        <v>109</v>
      </c>
      <c r="F63" s="103">
        <v>96</v>
      </c>
      <c r="G63" s="103">
        <v>80</v>
      </c>
      <c r="H63" s="103">
        <v>93</v>
      </c>
      <c r="I63" s="103">
        <v>110</v>
      </c>
      <c r="J63" s="103">
        <v>101</v>
      </c>
      <c r="K63" s="103">
        <v>92</v>
      </c>
      <c r="L63" s="103">
        <v>90</v>
      </c>
      <c r="M63" s="103">
        <v>124</v>
      </c>
      <c r="N63" s="103">
        <v>112</v>
      </c>
      <c r="O63" s="103">
        <v>111</v>
      </c>
      <c r="P63" s="103">
        <v>178</v>
      </c>
      <c r="Q63" s="103">
        <v>164</v>
      </c>
      <c r="R63" s="103">
        <v>174</v>
      </c>
      <c r="S63" s="103">
        <v>151</v>
      </c>
      <c r="T63" s="103">
        <v>156</v>
      </c>
      <c r="U63" s="103">
        <v>153</v>
      </c>
      <c r="V63" s="103">
        <v>180</v>
      </c>
      <c r="W63" s="103">
        <v>163</v>
      </c>
      <c r="X63" s="103">
        <v>128</v>
      </c>
      <c r="Y63" s="103">
        <v>145</v>
      </c>
      <c r="Z63" s="103">
        <v>126</v>
      </c>
      <c r="AA63" s="103">
        <v>149</v>
      </c>
      <c r="AB63" s="103">
        <v>139</v>
      </c>
      <c r="AC63" s="103">
        <v>141</v>
      </c>
      <c r="AD63" s="103">
        <v>125</v>
      </c>
      <c r="AE63" s="103">
        <v>139</v>
      </c>
      <c r="AF63" s="103">
        <v>140</v>
      </c>
      <c r="AG63" s="103">
        <v>140</v>
      </c>
      <c r="AH63" s="103">
        <v>134</v>
      </c>
      <c r="AI63" s="103">
        <v>127</v>
      </c>
      <c r="AJ63" s="103">
        <v>124</v>
      </c>
      <c r="AK63" s="103">
        <v>122</v>
      </c>
      <c r="AL63" s="103">
        <v>136</v>
      </c>
      <c r="AM63" s="103">
        <v>114</v>
      </c>
      <c r="AN63" s="103">
        <v>120</v>
      </c>
      <c r="AO63" s="103">
        <v>117</v>
      </c>
      <c r="AP63" s="103">
        <v>139</v>
      </c>
      <c r="AQ63" s="103">
        <v>131</v>
      </c>
      <c r="AR63" s="103">
        <v>128</v>
      </c>
      <c r="AS63" s="103">
        <v>133</v>
      </c>
      <c r="AT63" s="103">
        <v>143</v>
      </c>
      <c r="AU63" s="103">
        <v>131</v>
      </c>
      <c r="AV63" s="103">
        <v>133</v>
      </c>
      <c r="AW63" s="103">
        <v>130</v>
      </c>
      <c r="AX63" s="103">
        <v>138</v>
      </c>
      <c r="AY63" s="103">
        <v>147</v>
      </c>
      <c r="AZ63" s="103">
        <v>139</v>
      </c>
      <c r="BA63" s="103">
        <v>134</v>
      </c>
      <c r="BB63" s="103">
        <v>120</v>
      </c>
      <c r="BC63" s="103">
        <v>127</v>
      </c>
      <c r="BD63" s="150"/>
      <c r="BE63" s="204">
        <f t="shared" ref="BE63:BE69" si="32">SUM(N63:BC63)</f>
        <v>5781</v>
      </c>
      <c r="BF63" s="253">
        <f>SUM(C63:BC63)</f>
        <v>6880</v>
      </c>
    </row>
    <row r="64" spans="1:59" x14ac:dyDescent="0.2">
      <c r="A64" s="320"/>
      <c r="B64" s="107" t="s">
        <v>90</v>
      </c>
      <c r="C64" s="102">
        <v>14</v>
      </c>
      <c r="D64" s="103">
        <v>15</v>
      </c>
      <c r="E64" s="103">
        <v>13</v>
      </c>
      <c r="F64" s="103">
        <v>17</v>
      </c>
      <c r="G64" s="103">
        <v>13</v>
      </c>
      <c r="H64" s="103">
        <v>11</v>
      </c>
      <c r="I64" s="103">
        <v>6</v>
      </c>
      <c r="J64" s="103">
        <v>16</v>
      </c>
      <c r="K64" s="103">
        <v>8</v>
      </c>
      <c r="L64" s="103">
        <v>24</v>
      </c>
      <c r="M64" s="103">
        <v>14</v>
      </c>
      <c r="N64" s="103">
        <v>18</v>
      </c>
      <c r="O64" s="103">
        <v>16</v>
      </c>
      <c r="P64" s="103">
        <v>26</v>
      </c>
      <c r="Q64" s="103">
        <v>33</v>
      </c>
      <c r="R64" s="103">
        <v>32</v>
      </c>
      <c r="S64" s="103">
        <v>28</v>
      </c>
      <c r="T64" s="103">
        <v>22</v>
      </c>
      <c r="U64" s="103">
        <v>20</v>
      </c>
      <c r="V64" s="103">
        <v>14</v>
      </c>
      <c r="W64" s="103">
        <v>12</v>
      </c>
      <c r="X64" s="103">
        <v>20</v>
      </c>
      <c r="Y64" s="103">
        <v>10</v>
      </c>
      <c r="Z64" s="103">
        <v>13</v>
      </c>
      <c r="AA64" s="103">
        <v>14</v>
      </c>
      <c r="AB64" s="103">
        <v>9</v>
      </c>
      <c r="AC64" s="103">
        <v>13</v>
      </c>
      <c r="AD64" s="103">
        <v>18</v>
      </c>
      <c r="AE64" s="103">
        <v>12</v>
      </c>
      <c r="AF64" s="103">
        <v>17</v>
      </c>
      <c r="AG64" s="103">
        <v>24</v>
      </c>
      <c r="AH64" s="103">
        <v>15</v>
      </c>
      <c r="AI64" s="103">
        <v>11</v>
      </c>
      <c r="AJ64" s="103">
        <v>21</v>
      </c>
      <c r="AK64" s="103">
        <v>11</v>
      </c>
      <c r="AL64" s="103">
        <v>9</v>
      </c>
      <c r="AM64" s="103">
        <v>20</v>
      </c>
      <c r="AN64" s="103">
        <v>17</v>
      </c>
      <c r="AO64" s="103">
        <v>17</v>
      </c>
      <c r="AP64" s="103">
        <v>8</v>
      </c>
      <c r="AQ64" s="103">
        <v>18</v>
      </c>
      <c r="AR64" s="103">
        <v>10</v>
      </c>
      <c r="AS64" s="103">
        <v>11</v>
      </c>
      <c r="AT64" s="103">
        <v>18</v>
      </c>
      <c r="AU64" s="103">
        <v>17</v>
      </c>
      <c r="AV64" s="103">
        <v>13</v>
      </c>
      <c r="AW64" s="103">
        <v>23</v>
      </c>
      <c r="AX64" s="103">
        <v>17</v>
      </c>
      <c r="AY64" s="103">
        <v>22</v>
      </c>
      <c r="AZ64" s="103">
        <v>18</v>
      </c>
      <c r="BA64" s="103">
        <v>23</v>
      </c>
      <c r="BB64" s="103">
        <v>8</v>
      </c>
      <c r="BC64" s="103">
        <v>18</v>
      </c>
      <c r="BD64" s="150"/>
      <c r="BE64" s="204">
        <f t="shared" si="32"/>
        <v>716</v>
      </c>
      <c r="BF64" s="253">
        <f t="shared" ref="BF64:BF69" si="33">SUM(C64:BC64)</f>
        <v>867</v>
      </c>
    </row>
    <row r="65" spans="1:59" x14ac:dyDescent="0.2">
      <c r="A65" s="320"/>
      <c r="B65" s="107" t="s">
        <v>91</v>
      </c>
      <c r="C65" s="102">
        <v>107</v>
      </c>
      <c r="D65" s="103">
        <v>128</v>
      </c>
      <c r="E65" s="103">
        <v>108</v>
      </c>
      <c r="F65" s="103">
        <v>104</v>
      </c>
      <c r="G65" s="103">
        <v>95</v>
      </c>
      <c r="H65" s="103">
        <v>106</v>
      </c>
      <c r="I65" s="103">
        <v>106</v>
      </c>
      <c r="J65" s="103">
        <v>111</v>
      </c>
      <c r="K65" s="103">
        <v>118</v>
      </c>
      <c r="L65" s="103">
        <v>105</v>
      </c>
      <c r="M65" s="103">
        <v>111</v>
      </c>
      <c r="N65" s="103">
        <v>100</v>
      </c>
      <c r="O65" s="103">
        <v>108</v>
      </c>
      <c r="P65" s="103">
        <v>143</v>
      </c>
      <c r="Q65" s="103">
        <v>155</v>
      </c>
      <c r="R65" s="103">
        <v>126</v>
      </c>
      <c r="S65" s="103">
        <v>139</v>
      </c>
      <c r="T65" s="103">
        <v>155</v>
      </c>
      <c r="U65" s="103">
        <v>128</v>
      </c>
      <c r="V65" s="103">
        <v>120</v>
      </c>
      <c r="W65" s="103">
        <v>108</v>
      </c>
      <c r="X65" s="103">
        <v>110</v>
      </c>
      <c r="Y65" s="103">
        <v>106</v>
      </c>
      <c r="Z65" s="103">
        <v>125</v>
      </c>
      <c r="AA65" s="103">
        <v>97</v>
      </c>
      <c r="AB65" s="103">
        <v>101</v>
      </c>
      <c r="AC65" s="103">
        <v>107</v>
      </c>
      <c r="AD65" s="103">
        <v>110</v>
      </c>
      <c r="AE65" s="103">
        <v>104</v>
      </c>
      <c r="AF65" s="103">
        <v>105</v>
      </c>
      <c r="AG65" s="103">
        <v>93</v>
      </c>
      <c r="AH65" s="103">
        <v>107</v>
      </c>
      <c r="AI65" s="103">
        <v>97</v>
      </c>
      <c r="AJ65" s="103">
        <v>110</v>
      </c>
      <c r="AK65" s="103">
        <v>107</v>
      </c>
      <c r="AL65" s="103">
        <v>92</v>
      </c>
      <c r="AM65" s="103">
        <v>95</v>
      </c>
      <c r="AN65" s="103">
        <v>94</v>
      </c>
      <c r="AO65" s="103">
        <v>84</v>
      </c>
      <c r="AP65" s="103">
        <v>127</v>
      </c>
      <c r="AQ65" s="103">
        <v>115</v>
      </c>
      <c r="AR65" s="103">
        <v>85</v>
      </c>
      <c r="AS65" s="103">
        <v>111</v>
      </c>
      <c r="AT65" s="103">
        <v>128</v>
      </c>
      <c r="AU65" s="103">
        <v>117</v>
      </c>
      <c r="AV65" s="103">
        <v>124</v>
      </c>
      <c r="AW65" s="103">
        <v>126</v>
      </c>
      <c r="AX65" s="103">
        <v>127</v>
      </c>
      <c r="AY65" s="103">
        <v>116</v>
      </c>
      <c r="AZ65" s="103">
        <v>113</v>
      </c>
      <c r="BA65" s="103">
        <v>112</v>
      </c>
      <c r="BB65" s="103">
        <v>110</v>
      </c>
      <c r="BC65" s="103">
        <v>109</v>
      </c>
      <c r="BD65" s="150"/>
      <c r="BE65" s="204">
        <f t="shared" si="32"/>
        <v>4746</v>
      </c>
      <c r="BF65" s="253">
        <f t="shared" si="33"/>
        <v>5945</v>
      </c>
    </row>
    <row r="66" spans="1:59" x14ac:dyDescent="0.2">
      <c r="A66" s="320"/>
      <c r="B66" s="107" t="s">
        <v>92</v>
      </c>
      <c r="C66" s="102">
        <v>30</v>
      </c>
      <c r="D66" s="103">
        <v>52</v>
      </c>
      <c r="E66" s="103">
        <v>35</v>
      </c>
      <c r="F66" s="103">
        <v>23</v>
      </c>
      <c r="G66" s="103">
        <v>30</v>
      </c>
      <c r="H66" s="103">
        <v>24</v>
      </c>
      <c r="I66" s="103">
        <v>23</v>
      </c>
      <c r="J66" s="103">
        <v>28</v>
      </c>
      <c r="K66" s="103">
        <v>30</v>
      </c>
      <c r="L66" s="103">
        <v>32</v>
      </c>
      <c r="M66" s="103">
        <v>25</v>
      </c>
      <c r="N66" s="103">
        <v>29</v>
      </c>
      <c r="O66" s="103">
        <v>19</v>
      </c>
      <c r="P66" s="103">
        <v>47</v>
      </c>
      <c r="Q66" s="103">
        <v>44</v>
      </c>
      <c r="R66" s="103">
        <v>32</v>
      </c>
      <c r="S66" s="103">
        <v>29</v>
      </c>
      <c r="T66" s="103">
        <v>41</v>
      </c>
      <c r="U66" s="103">
        <v>33</v>
      </c>
      <c r="V66" s="103">
        <v>27</v>
      </c>
      <c r="W66" s="103">
        <v>34</v>
      </c>
      <c r="X66" s="103">
        <v>26</v>
      </c>
      <c r="Y66" s="103">
        <v>25</v>
      </c>
      <c r="Z66" s="103">
        <v>22</v>
      </c>
      <c r="AA66" s="103">
        <v>25</v>
      </c>
      <c r="AB66" s="103">
        <v>29</v>
      </c>
      <c r="AC66" s="103">
        <v>24</v>
      </c>
      <c r="AD66" s="103">
        <v>19</v>
      </c>
      <c r="AE66" s="103">
        <v>14</v>
      </c>
      <c r="AF66" s="103">
        <v>19</v>
      </c>
      <c r="AG66" s="103">
        <v>21</v>
      </c>
      <c r="AH66" s="103">
        <v>22</v>
      </c>
      <c r="AI66" s="103">
        <v>14</v>
      </c>
      <c r="AJ66" s="103">
        <v>21</v>
      </c>
      <c r="AK66" s="103">
        <v>20</v>
      </c>
      <c r="AL66" s="103">
        <v>21</v>
      </c>
      <c r="AM66" s="103">
        <v>27</v>
      </c>
      <c r="AN66" s="103">
        <v>21</v>
      </c>
      <c r="AO66" s="103">
        <v>20</v>
      </c>
      <c r="AP66" s="103">
        <v>28</v>
      </c>
      <c r="AQ66" s="103">
        <v>24</v>
      </c>
      <c r="AR66" s="103">
        <v>28</v>
      </c>
      <c r="AS66" s="103">
        <v>30</v>
      </c>
      <c r="AT66" s="103">
        <v>30</v>
      </c>
      <c r="AU66" s="103">
        <v>20</v>
      </c>
      <c r="AV66" s="103">
        <v>23</v>
      </c>
      <c r="AW66" s="103">
        <v>37</v>
      </c>
      <c r="AX66" s="103">
        <v>22</v>
      </c>
      <c r="AY66" s="103">
        <v>27</v>
      </c>
      <c r="AZ66" s="103">
        <v>15</v>
      </c>
      <c r="BA66" s="103">
        <v>27</v>
      </c>
      <c r="BB66" s="103">
        <v>23</v>
      </c>
      <c r="BC66" s="103">
        <v>38</v>
      </c>
      <c r="BD66" s="150"/>
      <c r="BE66" s="204">
        <f t="shared" si="32"/>
        <v>1097</v>
      </c>
      <c r="BF66" s="253">
        <f t="shared" si="33"/>
        <v>1429</v>
      </c>
    </row>
    <row r="67" spans="1:59" x14ac:dyDescent="0.2">
      <c r="A67" s="320"/>
      <c r="B67" s="157" t="s">
        <v>5</v>
      </c>
      <c r="C67" s="103">
        <v>0</v>
      </c>
      <c r="D67" s="103">
        <v>0</v>
      </c>
      <c r="E67" s="103">
        <v>0</v>
      </c>
      <c r="F67" s="103">
        <v>0</v>
      </c>
      <c r="G67" s="103">
        <v>0</v>
      </c>
      <c r="H67" s="103">
        <v>0</v>
      </c>
      <c r="I67" s="103">
        <v>0</v>
      </c>
      <c r="J67" s="103">
        <v>0</v>
      </c>
      <c r="K67" s="103">
        <v>0</v>
      </c>
      <c r="L67" s="103">
        <v>0</v>
      </c>
      <c r="M67" s="103">
        <v>0</v>
      </c>
      <c r="N67" s="103">
        <v>2</v>
      </c>
      <c r="O67" s="103">
        <v>9</v>
      </c>
      <c r="P67" s="103">
        <v>33</v>
      </c>
      <c r="Q67" s="103">
        <v>56</v>
      </c>
      <c r="R67" s="103">
        <v>36</v>
      </c>
      <c r="S67" s="103">
        <v>39</v>
      </c>
      <c r="T67" s="103">
        <v>15</v>
      </c>
      <c r="U67" s="103">
        <v>15</v>
      </c>
      <c r="V67" s="103">
        <v>14</v>
      </c>
      <c r="W67" s="103">
        <v>7</v>
      </c>
      <c r="X67" s="103">
        <v>6</v>
      </c>
      <c r="Y67" s="103">
        <v>3</v>
      </c>
      <c r="Z67" s="103">
        <v>3</v>
      </c>
      <c r="AA67" s="103">
        <v>1</v>
      </c>
      <c r="AB67" s="103">
        <v>2</v>
      </c>
      <c r="AC67" s="103">
        <v>0</v>
      </c>
      <c r="AD67" s="103">
        <v>1</v>
      </c>
      <c r="AE67" s="103">
        <v>0</v>
      </c>
      <c r="AF67" s="103">
        <v>1</v>
      </c>
      <c r="AG67" s="103">
        <v>0</v>
      </c>
      <c r="AH67" s="103">
        <v>0</v>
      </c>
      <c r="AI67" s="103">
        <v>0</v>
      </c>
      <c r="AJ67" s="103">
        <v>0</v>
      </c>
      <c r="AK67" s="103">
        <v>0</v>
      </c>
      <c r="AL67" s="103">
        <v>0</v>
      </c>
      <c r="AM67" s="103">
        <v>0</v>
      </c>
      <c r="AN67" s="103">
        <v>0</v>
      </c>
      <c r="AO67" s="103">
        <v>1</v>
      </c>
      <c r="AP67" s="103">
        <v>0</v>
      </c>
      <c r="AQ67" s="103">
        <v>1</v>
      </c>
      <c r="AR67" s="103">
        <v>3</v>
      </c>
      <c r="AS67" s="103">
        <v>5</v>
      </c>
      <c r="AT67" s="103">
        <v>9</v>
      </c>
      <c r="AU67" s="103">
        <v>7</v>
      </c>
      <c r="AV67" s="103">
        <v>7</v>
      </c>
      <c r="AW67" s="103">
        <v>12</v>
      </c>
      <c r="AX67" s="103">
        <v>9</v>
      </c>
      <c r="AY67" s="103">
        <v>5</v>
      </c>
      <c r="AZ67" s="103">
        <v>4</v>
      </c>
      <c r="BA67" s="103">
        <v>4</v>
      </c>
      <c r="BB67" s="103">
        <v>6</v>
      </c>
      <c r="BC67" s="103">
        <v>8</v>
      </c>
      <c r="BD67" s="150"/>
      <c r="BE67" s="204">
        <f t="shared" si="32"/>
        <v>324</v>
      </c>
      <c r="BF67" s="253">
        <f t="shared" si="33"/>
        <v>324</v>
      </c>
    </row>
    <row r="68" spans="1:59" x14ac:dyDescent="0.2">
      <c r="A68" s="320"/>
      <c r="B68" s="107" t="s">
        <v>93</v>
      </c>
      <c r="C68" s="102">
        <v>60</v>
      </c>
      <c r="D68" s="103">
        <v>102</v>
      </c>
      <c r="E68" s="103">
        <v>99</v>
      </c>
      <c r="F68" s="103">
        <v>90</v>
      </c>
      <c r="G68" s="103">
        <v>93</v>
      </c>
      <c r="H68" s="103">
        <v>86</v>
      </c>
      <c r="I68" s="103">
        <v>102</v>
      </c>
      <c r="J68" s="103">
        <v>80</v>
      </c>
      <c r="K68" s="103">
        <v>110</v>
      </c>
      <c r="L68" s="103">
        <v>93</v>
      </c>
      <c r="M68" s="103">
        <v>85</v>
      </c>
      <c r="N68" s="103">
        <v>102</v>
      </c>
      <c r="O68" s="103">
        <v>89</v>
      </c>
      <c r="P68" s="103">
        <v>138</v>
      </c>
      <c r="Q68" s="103">
        <v>143</v>
      </c>
      <c r="R68" s="103">
        <v>126</v>
      </c>
      <c r="S68" s="103">
        <v>122</v>
      </c>
      <c r="T68" s="103">
        <v>115</v>
      </c>
      <c r="U68" s="103">
        <v>88</v>
      </c>
      <c r="V68" s="103">
        <v>116</v>
      </c>
      <c r="W68" s="103">
        <v>119</v>
      </c>
      <c r="X68" s="103">
        <v>112</v>
      </c>
      <c r="Y68" s="103">
        <v>100</v>
      </c>
      <c r="Z68" s="111">
        <v>118</v>
      </c>
      <c r="AA68" s="111">
        <v>105</v>
      </c>
      <c r="AB68" s="111">
        <v>98</v>
      </c>
      <c r="AC68" s="111">
        <v>100</v>
      </c>
      <c r="AD68" s="111">
        <v>100</v>
      </c>
      <c r="AE68" s="111">
        <v>104</v>
      </c>
      <c r="AF68" s="111">
        <v>88</v>
      </c>
      <c r="AG68" s="111">
        <v>102</v>
      </c>
      <c r="AH68" s="111">
        <v>95</v>
      </c>
      <c r="AI68" s="111">
        <v>101</v>
      </c>
      <c r="AJ68" s="111">
        <v>88</v>
      </c>
      <c r="AK68" s="111">
        <v>121</v>
      </c>
      <c r="AL68" s="111">
        <v>111</v>
      </c>
      <c r="AM68" s="111">
        <v>102</v>
      </c>
      <c r="AN68" s="111">
        <v>88</v>
      </c>
      <c r="AO68" s="111">
        <v>68</v>
      </c>
      <c r="AP68" s="111">
        <v>101</v>
      </c>
      <c r="AQ68" s="111">
        <v>85</v>
      </c>
      <c r="AR68" s="111">
        <v>92</v>
      </c>
      <c r="AS68" s="111">
        <v>97</v>
      </c>
      <c r="AT68" s="111">
        <v>88</v>
      </c>
      <c r="AU68" s="111">
        <v>117</v>
      </c>
      <c r="AV68" s="111">
        <v>99</v>
      </c>
      <c r="AW68" s="111">
        <v>98</v>
      </c>
      <c r="AX68" s="111">
        <v>99</v>
      </c>
      <c r="AY68" s="111">
        <v>97</v>
      </c>
      <c r="AZ68" s="111">
        <v>96</v>
      </c>
      <c r="BA68" s="111">
        <v>116</v>
      </c>
      <c r="BB68" s="111">
        <v>94</v>
      </c>
      <c r="BC68" s="111">
        <v>74</v>
      </c>
      <c r="BD68" s="150"/>
      <c r="BE68" s="204">
        <f t="shared" si="32"/>
        <v>4312</v>
      </c>
      <c r="BF68" s="253">
        <f t="shared" si="33"/>
        <v>5312</v>
      </c>
    </row>
    <row r="69" spans="1:59" x14ac:dyDescent="0.2">
      <c r="A69" s="320"/>
      <c r="B69" s="107" t="s">
        <v>94</v>
      </c>
      <c r="C69" s="102">
        <v>304</v>
      </c>
      <c r="D69" s="103">
        <v>408</v>
      </c>
      <c r="E69" s="103">
        <v>364</v>
      </c>
      <c r="F69" s="103">
        <v>330</v>
      </c>
      <c r="G69" s="103">
        <v>311</v>
      </c>
      <c r="H69" s="103">
        <v>320</v>
      </c>
      <c r="I69" s="103">
        <v>347</v>
      </c>
      <c r="J69" s="103">
        <v>336</v>
      </c>
      <c r="K69" s="103">
        <v>358</v>
      </c>
      <c r="L69" s="103">
        <v>344</v>
      </c>
      <c r="M69" s="103">
        <v>359</v>
      </c>
      <c r="N69" s="103">
        <v>363</v>
      </c>
      <c r="O69" s="103">
        <v>352</v>
      </c>
      <c r="P69" s="103">
        <v>565</v>
      </c>
      <c r="Q69" s="103">
        <v>595</v>
      </c>
      <c r="R69" s="103">
        <v>526</v>
      </c>
      <c r="S69" s="103">
        <v>508</v>
      </c>
      <c r="T69" s="103">
        <v>504</v>
      </c>
      <c r="U69" s="103">
        <v>437</v>
      </c>
      <c r="V69" s="111">
        <v>471</v>
      </c>
      <c r="W69" s="103">
        <v>443</v>
      </c>
      <c r="X69" s="103">
        <v>402</v>
      </c>
      <c r="Y69" s="103">
        <v>389</v>
      </c>
      <c r="Z69" s="103">
        <v>407</v>
      </c>
      <c r="AA69" s="103">
        <v>391</v>
      </c>
      <c r="AB69" s="103">
        <v>378</v>
      </c>
      <c r="AC69" s="103">
        <v>385</v>
      </c>
      <c r="AD69" s="103">
        <v>373</v>
      </c>
      <c r="AE69" s="103">
        <v>373</v>
      </c>
      <c r="AF69" s="103">
        <v>370</v>
      </c>
      <c r="AG69" s="103">
        <v>380</v>
      </c>
      <c r="AH69" s="103">
        <v>373</v>
      </c>
      <c r="AI69" s="103">
        <v>350</v>
      </c>
      <c r="AJ69" s="103">
        <v>364</v>
      </c>
      <c r="AK69" s="103">
        <v>381</v>
      </c>
      <c r="AL69" s="103">
        <v>369</v>
      </c>
      <c r="AM69" s="103">
        <v>358</v>
      </c>
      <c r="AN69" s="103">
        <v>340</v>
      </c>
      <c r="AO69" s="103">
        <v>307</v>
      </c>
      <c r="AP69" s="103">
        <v>403</v>
      </c>
      <c r="AQ69" s="103">
        <v>374</v>
      </c>
      <c r="AR69" s="103">
        <v>346</v>
      </c>
      <c r="AS69" s="103">
        <v>387</v>
      </c>
      <c r="AT69" s="103">
        <v>416</v>
      </c>
      <c r="AU69" s="103">
        <v>409</v>
      </c>
      <c r="AV69" s="103">
        <v>399</v>
      </c>
      <c r="AW69" s="103">
        <v>426</v>
      </c>
      <c r="AX69" s="103">
        <v>412</v>
      </c>
      <c r="AY69" s="103">
        <v>414</v>
      </c>
      <c r="AZ69" s="103">
        <v>385</v>
      </c>
      <c r="BA69" s="103">
        <v>416</v>
      </c>
      <c r="BB69" s="103">
        <v>361</v>
      </c>
      <c r="BC69" s="103">
        <v>374</v>
      </c>
      <c r="BD69" s="150"/>
      <c r="BE69" s="204">
        <f t="shared" si="32"/>
        <v>16976</v>
      </c>
      <c r="BF69" s="253">
        <f t="shared" si="33"/>
        <v>20757</v>
      </c>
    </row>
    <row r="70" spans="1:59" x14ac:dyDescent="0.2">
      <c r="A70" s="320"/>
      <c r="B70" s="142" t="s">
        <v>96</v>
      </c>
      <c r="C70" s="102"/>
      <c r="D70" s="103"/>
      <c r="E70" s="103"/>
      <c r="F70" s="103"/>
      <c r="G70" s="103"/>
      <c r="H70" s="103"/>
      <c r="I70" s="103"/>
      <c r="J70" s="103"/>
      <c r="K70" s="103"/>
      <c r="L70" s="103"/>
      <c r="M70" s="103"/>
      <c r="N70" s="103"/>
      <c r="O70" s="103"/>
      <c r="P70" s="111"/>
      <c r="Q70" s="111"/>
      <c r="R70" s="111"/>
      <c r="S70" s="111"/>
      <c r="T70" s="111"/>
      <c r="U70" s="111"/>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c r="BB70" s="103"/>
      <c r="BC70" s="103"/>
      <c r="BD70" s="150"/>
      <c r="BE70" s="204"/>
      <c r="BF70" s="253"/>
    </row>
    <row r="71" spans="1:59" x14ac:dyDescent="0.2">
      <c r="A71" s="320"/>
      <c r="B71" s="107" t="s">
        <v>89</v>
      </c>
      <c r="C71" s="102">
        <f>C63-C55</f>
        <v>-6</v>
      </c>
      <c r="D71" s="103">
        <f t="shared" ref="D71:BC71" si="34">D63-D55</f>
        <v>10</v>
      </c>
      <c r="E71" s="103">
        <f t="shared" si="34"/>
        <v>16</v>
      </c>
      <c r="F71" s="103">
        <f t="shared" si="34"/>
        <v>-1</v>
      </c>
      <c r="G71" s="103">
        <f t="shared" si="34"/>
        <v>-3</v>
      </c>
      <c r="H71" s="103">
        <f t="shared" si="34"/>
        <v>-6</v>
      </c>
      <c r="I71" s="103">
        <f t="shared" si="34"/>
        <v>4</v>
      </c>
      <c r="J71" s="103">
        <f t="shared" si="34"/>
        <v>0</v>
      </c>
      <c r="K71" s="103">
        <f t="shared" si="34"/>
        <v>-3</v>
      </c>
      <c r="L71" s="103">
        <f t="shared" si="34"/>
        <v>-13</v>
      </c>
      <c r="M71" s="103">
        <f t="shared" si="34"/>
        <v>34</v>
      </c>
      <c r="N71" s="103">
        <f t="shared" si="34"/>
        <v>23</v>
      </c>
      <c r="O71" s="103">
        <f t="shared" si="34"/>
        <v>13</v>
      </c>
      <c r="P71" s="103">
        <f t="shared" si="34"/>
        <v>89</v>
      </c>
      <c r="Q71" s="103">
        <f t="shared" si="34"/>
        <v>75</v>
      </c>
      <c r="R71" s="103">
        <f t="shared" si="34"/>
        <v>85</v>
      </c>
      <c r="S71" s="103">
        <f t="shared" si="34"/>
        <v>53</v>
      </c>
      <c r="T71" s="103">
        <f t="shared" si="34"/>
        <v>67</v>
      </c>
      <c r="U71" s="103">
        <f t="shared" si="34"/>
        <v>58</v>
      </c>
      <c r="V71" s="103">
        <f t="shared" si="34"/>
        <v>83</v>
      </c>
      <c r="W71" s="103">
        <f t="shared" si="34"/>
        <v>71</v>
      </c>
      <c r="X71" s="103">
        <f t="shared" si="34"/>
        <v>32</v>
      </c>
      <c r="Y71" s="103">
        <f t="shared" si="34"/>
        <v>49</v>
      </c>
      <c r="Z71" s="103">
        <f t="shared" si="34"/>
        <v>30</v>
      </c>
      <c r="AA71" s="103">
        <f t="shared" si="34"/>
        <v>53</v>
      </c>
      <c r="AB71" s="103">
        <f t="shared" si="34"/>
        <v>43</v>
      </c>
      <c r="AC71" s="103">
        <f t="shared" si="34"/>
        <v>47</v>
      </c>
      <c r="AD71" s="103">
        <f t="shared" si="34"/>
        <v>34</v>
      </c>
      <c r="AE71" s="103">
        <f t="shared" si="34"/>
        <v>43</v>
      </c>
      <c r="AF71" s="103">
        <f t="shared" si="34"/>
        <v>55</v>
      </c>
      <c r="AG71" s="103">
        <f t="shared" si="34"/>
        <v>44</v>
      </c>
      <c r="AH71" s="103">
        <f t="shared" si="34"/>
        <v>42</v>
      </c>
      <c r="AI71" s="103">
        <f t="shared" si="34"/>
        <v>40</v>
      </c>
      <c r="AJ71" s="103">
        <f t="shared" si="34"/>
        <v>24</v>
      </c>
      <c r="AK71" s="103">
        <f t="shared" si="34"/>
        <v>26</v>
      </c>
      <c r="AL71" s="103">
        <f t="shared" si="34"/>
        <v>51</v>
      </c>
      <c r="AM71" s="103">
        <f t="shared" si="34"/>
        <v>17</v>
      </c>
      <c r="AN71" s="103">
        <f t="shared" si="34"/>
        <v>31</v>
      </c>
      <c r="AO71" s="103">
        <f t="shared" si="34"/>
        <v>28</v>
      </c>
      <c r="AP71" s="103">
        <f t="shared" si="34"/>
        <v>44</v>
      </c>
      <c r="AQ71" s="103">
        <f t="shared" si="34"/>
        <v>33</v>
      </c>
      <c r="AR71" s="103">
        <f t="shared" si="34"/>
        <v>31</v>
      </c>
      <c r="AS71" s="103">
        <f t="shared" si="34"/>
        <v>42</v>
      </c>
      <c r="AT71" s="103">
        <f t="shared" si="34"/>
        <v>43</v>
      </c>
      <c r="AU71" s="103">
        <f t="shared" si="34"/>
        <v>33</v>
      </c>
      <c r="AV71" s="103">
        <f t="shared" si="34"/>
        <v>39</v>
      </c>
      <c r="AW71" s="103">
        <f t="shared" si="34"/>
        <v>33</v>
      </c>
      <c r="AX71" s="103">
        <f t="shared" si="34"/>
        <v>42</v>
      </c>
      <c r="AY71" s="103">
        <f t="shared" si="34"/>
        <v>48</v>
      </c>
      <c r="AZ71" s="103">
        <f t="shared" si="34"/>
        <v>43</v>
      </c>
      <c r="BA71" s="103">
        <f t="shared" si="34"/>
        <v>33</v>
      </c>
      <c r="BB71" s="103">
        <f t="shared" si="34"/>
        <v>42</v>
      </c>
      <c r="BC71" s="103">
        <f t="shared" si="34"/>
        <v>44</v>
      </c>
      <c r="BD71" s="150"/>
      <c r="BE71" s="253">
        <f>BE63-BE55</f>
        <v>1922.4</v>
      </c>
      <c r="BF71" s="253">
        <f>BF63-BF55</f>
        <v>1954.3999999999996</v>
      </c>
    </row>
    <row r="72" spans="1:59" x14ac:dyDescent="0.2">
      <c r="A72" s="320"/>
      <c r="B72" s="107" t="s">
        <v>90</v>
      </c>
      <c r="C72" s="102">
        <f t="shared" ref="C72:BC72" si="35">C64-C56</f>
        <v>3</v>
      </c>
      <c r="D72" s="103">
        <f t="shared" si="35"/>
        <v>-1</v>
      </c>
      <c r="E72" s="103">
        <f t="shared" si="35"/>
        <v>1</v>
      </c>
      <c r="F72" s="103">
        <f t="shared" si="35"/>
        <v>6</v>
      </c>
      <c r="G72" s="103">
        <f t="shared" si="35"/>
        <v>4</v>
      </c>
      <c r="H72" s="103">
        <f t="shared" si="35"/>
        <v>0</v>
      </c>
      <c r="I72" s="103">
        <f t="shared" si="35"/>
        <v>-6</v>
      </c>
      <c r="J72" s="103">
        <f t="shared" si="35"/>
        <v>4</v>
      </c>
      <c r="K72" s="103">
        <f t="shared" si="35"/>
        <v>-4</v>
      </c>
      <c r="L72" s="103">
        <f t="shared" si="35"/>
        <v>14</v>
      </c>
      <c r="M72" s="103">
        <f t="shared" si="35"/>
        <v>4</v>
      </c>
      <c r="N72" s="103">
        <f t="shared" si="35"/>
        <v>6</v>
      </c>
      <c r="O72" s="103">
        <f t="shared" si="35"/>
        <v>3</v>
      </c>
      <c r="P72" s="103">
        <f t="shared" si="35"/>
        <v>17</v>
      </c>
      <c r="Q72" s="103">
        <f t="shared" si="35"/>
        <v>24</v>
      </c>
      <c r="R72" s="103">
        <f t="shared" si="35"/>
        <v>23</v>
      </c>
      <c r="S72" s="103">
        <f t="shared" si="35"/>
        <v>20</v>
      </c>
      <c r="T72" s="103">
        <f t="shared" si="35"/>
        <v>11</v>
      </c>
      <c r="U72" s="103">
        <f t="shared" si="35"/>
        <v>11</v>
      </c>
      <c r="V72" s="103">
        <f t="shared" si="35"/>
        <v>6</v>
      </c>
      <c r="W72" s="103">
        <f t="shared" si="35"/>
        <v>1</v>
      </c>
      <c r="X72" s="103">
        <f t="shared" si="35"/>
        <v>11</v>
      </c>
      <c r="Y72" s="103">
        <f t="shared" si="35"/>
        <v>0</v>
      </c>
      <c r="Z72" s="103">
        <f t="shared" si="35"/>
        <v>4</v>
      </c>
      <c r="AA72" s="103">
        <f t="shared" si="35"/>
        <v>5</v>
      </c>
      <c r="AB72" s="103">
        <f t="shared" si="35"/>
        <v>1</v>
      </c>
      <c r="AC72" s="103">
        <f t="shared" si="35"/>
        <v>3</v>
      </c>
      <c r="AD72" s="103">
        <f t="shared" si="35"/>
        <v>10</v>
      </c>
      <c r="AE72" s="103">
        <f t="shared" si="35"/>
        <v>4</v>
      </c>
      <c r="AF72" s="103">
        <f t="shared" si="35"/>
        <v>8</v>
      </c>
      <c r="AG72" s="103">
        <f t="shared" si="35"/>
        <v>16</v>
      </c>
      <c r="AH72" s="103">
        <f t="shared" si="35"/>
        <v>4</v>
      </c>
      <c r="AI72" s="103">
        <f t="shared" si="35"/>
        <v>1</v>
      </c>
      <c r="AJ72" s="103">
        <f t="shared" si="35"/>
        <v>13</v>
      </c>
      <c r="AK72" s="103">
        <f t="shared" si="35"/>
        <v>2</v>
      </c>
      <c r="AL72" s="103">
        <f t="shared" si="35"/>
        <v>1</v>
      </c>
      <c r="AM72" s="103">
        <f t="shared" si="35"/>
        <v>10</v>
      </c>
      <c r="AN72" s="103">
        <f t="shared" si="35"/>
        <v>6</v>
      </c>
      <c r="AO72" s="103">
        <f t="shared" si="35"/>
        <v>9</v>
      </c>
      <c r="AP72" s="103">
        <f t="shared" si="35"/>
        <v>-2</v>
      </c>
      <c r="AQ72" s="103">
        <f t="shared" si="35"/>
        <v>9</v>
      </c>
      <c r="AR72" s="103">
        <f t="shared" si="35"/>
        <v>0</v>
      </c>
      <c r="AS72" s="103">
        <f t="shared" si="35"/>
        <v>4</v>
      </c>
      <c r="AT72" s="103">
        <f t="shared" si="35"/>
        <v>7</v>
      </c>
      <c r="AU72" s="103">
        <f t="shared" si="35"/>
        <v>5</v>
      </c>
      <c r="AV72" s="103">
        <f t="shared" si="35"/>
        <v>4</v>
      </c>
      <c r="AW72" s="103">
        <f t="shared" si="35"/>
        <v>14</v>
      </c>
      <c r="AX72" s="103">
        <f t="shared" si="35"/>
        <v>7</v>
      </c>
      <c r="AY72" s="103">
        <f t="shared" si="35"/>
        <v>10</v>
      </c>
      <c r="AZ72" s="103">
        <f t="shared" si="35"/>
        <v>10</v>
      </c>
      <c r="BA72" s="103">
        <f t="shared" si="35"/>
        <v>9</v>
      </c>
      <c r="BB72" s="103">
        <f t="shared" si="35"/>
        <v>-7</v>
      </c>
      <c r="BC72" s="103">
        <f t="shared" si="35"/>
        <v>5</v>
      </c>
      <c r="BD72" s="150"/>
      <c r="BE72" s="253">
        <f t="shared" ref="BE72" si="36">BE64-BE56</f>
        <v>315.39999999999998</v>
      </c>
      <c r="BF72" s="253">
        <f t="shared" ref="BF72:BF77" si="37">BF64-BF56</f>
        <v>340.4</v>
      </c>
    </row>
    <row r="73" spans="1:59" x14ac:dyDescent="0.2">
      <c r="A73" s="320"/>
      <c r="B73" s="107" t="s">
        <v>91</v>
      </c>
      <c r="C73" s="102">
        <f t="shared" ref="C73:BC73" si="38">C65-C57</f>
        <v>10</v>
      </c>
      <c r="D73" s="103">
        <f t="shared" si="38"/>
        <v>-19</v>
      </c>
      <c r="E73" s="103">
        <f t="shared" si="38"/>
        <v>-5</v>
      </c>
      <c r="F73" s="103">
        <f t="shared" si="38"/>
        <v>-5</v>
      </c>
      <c r="G73" s="103">
        <f t="shared" si="38"/>
        <v>0</v>
      </c>
      <c r="H73" s="103">
        <f t="shared" si="38"/>
        <v>7</v>
      </c>
      <c r="I73" s="103">
        <f t="shared" si="38"/>
        <v>5</v>
      </c>
      <c r="J73" s="103">
        <f t="shared" si="38"/>
        <v>17</v>
      </c>
      <c r="K73" s="103">
        <f t="shared" si="38"/>
        <v>17</v>
      </c>
      <c r="L73" s="103">
        <f t="shared" si="38"/>
        <v>3</v>
      </c>
      <c r="M73" s="103">
        <f t="shared" si="38"/>
        <v>21</v>
      </c>
      <c r="N73" s="103">
        <f t="shared" si="38"/>
        <v>9</v>
      </c>
      <c r="O73" s="103">
        <f t="shared" si="38"/>
        <v>14</v>
      </c>
      <c r="P73" s="103">
        <f t="shared" si="38"/>
        <v>55</v>
      </c>
      <c r="Q73" s="103">
        <f t="shared" si="38"/>
        <v>64</v>
      </c>
      <c r="R73" s="103">
        <f t="shared" si="38"/>
        <v>42</v>
      </c>
      <c r="S73" s="103">
        <f t="shared" si="38"/>
        <v>53</v>
      </c>
      <c r="T73" s="103">
        <f t="shared" si="38"/>
        <v>73</v>
      </c>
      <c r="U73" s="103">
        <f t="shared" si="38"/>
        <v>46</v>
      </c>
      <c r="V73" s="103">
        <f t="shared" si="38"/>
        <v>36</v>
      </c>
      <c r="W73" s="103">
        <f t="shared" si="38"/>
        <v>23</v>
      </c>
      <c r="X73" s="103">
        <f t="shared" si="38"/>
        <v>25</v>
      </c>
      <c r="Y73" s="103">
        <f t="shared" si="38"/>
        <v>11</v>
      </c>
      <c r="Z73" s="103">
        <f t="shared" si="38"/>
        <v>39</v>
      </c>
      <c r="AA73" s="103">
        <f t="shared" si="38"/>
        <v>15</v>
      </c>
      <c r="AB73" s="103">
        <f t="shared" si="38"/>
        <v>13</v>
      </c>
      <c r="AC73" s="103">
        <f t="shared" si="38"/>
        <v>24</v>
      </c>
      <c r="AD73" s="103">
        <f t="shared" si="38"/>
        <v>25</v>
      </c>
      <c r="AE73" s="103">
        <f t="shared" si="38"/>
        <v>23</v>
      </c>
      <c r="AF73" s="103">
        <f t="shared" si="38"/>
        <v>22</v>
      </c>
      <c r="AG73" s="103">
        <f t="shared" si="38"/>
        <v>18</v>
      </c>
      <c r="AH73" s="103">
        <f t="shared" si="38"/>
        <v>28</v>
      </c>
      <c r="AI73" s="103">
        <f t="shared" si="38"/>
        <v>15</v>
      </c>
      <c r="AJ73" s="103">
        <f t="shared" si="38"/>
        <v>30</v>
      </c>
      <c r="AK73" s="103">
        <f t="shared" si="38"/>
        <v>29</v>
      </c>
      <c r="AL73" s="103">
        <f t="shared" si="38"/>
        <v>16</v>
      </c>
      <c r="AM73" s="103">
        <f t="shared" si="38"/>
        <v>16</v>
      </c>
      <c r="AN73" s="103">
        <f t="shared" si="38"/>
        <v>15</v>
      </c>
      <c r="AO73" s="103">
        <f t="shared" si="38"/>
        <v>0</v>
      </c>
      <c r="AP73" s="103">
        <f t="shared" si="38"/>
        <v>40</v>
      </c>
      <c r="AQ73" s="103">
        <f t="shared" si="38"/>
        <v>32</v>
      </c>
      <c r="AR73" s="103">
        <f t="shared" si="38"/>
        <v>-6</v>
      </c>
      <c r="AS73" s="103">
        <f t="shared" si="38"/>
        <v>25</v>
      </c>
      <c r="AT73" s="103">
        <f t="shared" si="38"/>
        <v>40</v>
      </c>
      <c r="AU73" s="103">
        <f t="shared" si="38"/>
        <v>28</v>
      </c>
      <c r="AV73" s="103">
        <f t="shared" si="38"/>
        <v>31</v>
      </c>
      <c r="AW73" s="103">
        <f t="shared" si="38"/>
        <v>33</v>
      </c>
      <c r="AX73" s="103">
        <f t="shared" si="38"/>
        <v>22</v>
      </c>
      <c r="AY73" s="103">
        <f t="shared" si="38"/>
        <v>22</v>
      </c>
      <c r="AZ73" s="103">
        <f t="shared" si="38"/>
        <v>9</v>
      </c>
      <c r="BA73" s="103">
        <f t="shared" si="38"/>
        <v>-5</v>
      </c>
      <c r="BB73" s="103">
        <f t="shared" si="38"/>
        <v>28</v>
      </c>
      <c r="BC73" s="103">
        <f t="shared" si="38"/>
        <v>17</v>
      </c>
      <c r="BD73" s="150"/>
      <c r="BE73" s="253">
        <f t="shared" ref="BE73" si="39">BE65-BE57</f>
        <v>1168.5999999999999</v>
      </c>
      <c r="BF73" s="253">
        <f t="shared" si="37"/>
        <v>1219.6000000000004</v>
      </c>
    </row>
    <row r="74" spans="1:59" x14ac:dyDescent="0.2">
      <c r="A74" s="320"/>
      <c r="B74" s="107" t="s">
        <v>92</v>
      </c>
      <c r="C74" s="102">
        <f t="shared" ref="C74:BC74" si="40">C66-C58</f>
        <v>-3</v>
      </c>
      <c r="D74" s="103">
        <f t="shared" si="40"/>
        <v>11</v>
      </c>
      <c r="E74" s="103">
        <f t="shared" si="40"/>
        <v>0</v>
      </c>
      <c r="F74" s="103">
        <f t="shared" si="40"/>
        <v>-12</v>
      </c>
      <c r="G74" s="103">
        <f t="shared" si="40"/>
        <v>-4</v>
      </c>
      <c r="H74" s="103">
        <f t="shared" si="40"/>
        <v>-6</v>
      </c>
      <c r="I74" s="103">
        <f t="shared" si="40"/>
        <v>-5</v>
      </c>
      <c r="J74" s="103">
        <f t="shared" si="40"/>
        <v>-8</v>
      </c>
      <c r="K74" s="103">
        <f t="shared" si="40"/>
        <v>0</v>
      </c>
      <c r="L74" s="103">
        <f t="shared" si="40"/>
        <v>3</v>
      </c>
      <c r="M74" s="103">
        <f t="shared" si="40"/>
        <v>-3</v>
      </c>
      <c r="N74" s="103">
        <f t="shared" si="40"/>
        <v>-1</v>
      </c>
      <c r="O74" s="103">
        <f t="shared" si="40"/>
        <v>-9</v>
      </c>
      <c r="P74" s="103">
        <f t="shared" si="40"/>
        <v>22</v>
      </c>
      <c r="Q74" s="103">
        <f t="shared" si="40"/>
        <v>17</v>
      </c>
      <c r="R74" s="103">
        <f t="shared" si="40"/>
        <v>9</v>
      </c>
      <c r="S74" s="103">
        <f t="shared" si="40"/>
        <v>4</v>
      </c>
      <c r="T74" s="103">
        <f t="shared" si="40"/>
        <v>15</v>
      </c>
      <c r="U74" s="103">
        <f t="shared" si="40"/>
        <v>13</v>
      </c>
      <c r="V74" s="103">
        <f t="shared" si="40"/>
        <v>5</v>
      </c>
      <c r="W74" s="103">
        <f t="shared" si="40"/>
        <v>11</v>
      </c>
      <c r="X74" s="103">
        <f t="shared" si="40"/>
        <v>3</v>
      </c>
      <c r="Y74" s="103">
        <f t="shared" si="40"/>
        <v>1</v>
      </c>
      <c r="Z74" s="103">
        <f t="shared" si="40"/>
        <v>2</v>
      </c>
      <c r="AA74" s="103">
        <f t="shared" si="40"/>
        <v>5</v>
      </c>
      <c r="AB74" s="103">
        <f t="shared" si="40"/>
        <v>7</v>
      </c>
      <c r="AC74" s="103">
        <f t="shared" si="40"/>
        <v>3</v>
      </c>
      <c r="AD74" s="103">
        <f t="shared" si="40"/>
        <v>-4</v>
      </c>
      <c r="AE74" s="103">
        <f t="shared" si="40"/>
        <v>-7</v>
      </c>
      <c r="AF74" s="103">
        <f t="shared" si="40"/>
        <v>4</v>
      </c>
      <c r="AG74" s="103">
        <f t="shared" si="40"/>
        <v>-3</v>
      </c>
      <c r="AH74" s="103">
        <f t="shared" si="40"/>
        <v>0</v>
      </c>
      <c r="AI74" s="103">
        <f t="shared" si="40"/>
        <v>-2</v>
      </c>
      <c r="AJ74" s="103">
        <f t="shared" si="40"/>
        <v>0</v>
      </c>
      <c r="AK74" s="103">
        <f t="shared" si="40"/>
        <v>-1</v>
      </c>
      <c r="AL74" s="103">
        <f t="shared" si="40"/>
        <v>-2</v>
      </c>
      <c r="AM74" s="103">
        <f t="shared" si="40"/>
        <v>5</v>
      </c>
      <c r="AN74" s="103">
        <f t="shared" si="40"/>
        <v>0</v>
      </c>
      <c r="AO74" s="103">
        <f t="shared" si="40"/>
        <v>-1</v>
      </c>
      <c r="AP74" s="103">
        <f t="shared" si="40"/>
        <v>8</v>
      </c>
      <c r="AQ74" s="103">
        <f t="shared" si="40"/>
        <v>7</v>
      </c>
      <c r="AR74" s="103">
        <f t="shared" si="40"/>
        <v>4</v>
      </c>
      <c r="AS74" s="103">
        <f t="shared" si="40"/>
        <v>4</v>
      </c>
      <c r="AT74" s="103">
        <f t="shared" si="40"/>
        <v>6</v>
      </c>
      <c r="AU74" s="103">
        <f t="shared" si="40"/>
        <v>-4</v>
      </c>
      <c r="AV74" s="103">
        <f t="shared" si="40"/>
        <v>0</v>
      </c>
      <c r="AW74" s="103">
        <f t="shared" si="40"/>
        <v>9</v>
      </c>
      <c r="AX74" s="103">
        <f t="shared" si="40"/>
        <v>-3</v>
      </c>
      <c r="AY74" s="103">
        <f t="shared" si="40"/>
        <v>-1</v>
      </c>
      <c r="AZ74" s="103">
        <f t="shared" si="40"/>
        <v>-19</v>
      </c>
      <c r="BA74" s="103">
        <f t="shared" si="40"/>
        <v>-3</v>
      </c>
      <c r="BB74" s="103">
        <f t="shared" si="40"/>
        <v>-5</v>
      </c>
      <c r="BC74" s="103">
        <f t="shared" si="40"/>
        <v>13</v>
      </c>
      <c r="BD74" s="150"/>
      <c r="BE74" s="253">
        <f t="shared" ref="BE74" si="41">BE66-BE58</f>
        <v>132</v>
      </c>
      <c r="BF74" s="253">
        <f t="shared" si="37"/>
        <v>105</v>
      </c>
    </row>
    <row r="75" spans="1:59" x14ac:dyDescent="0.2">
      <c r="A75" s="320"/>
      <c r="B75" s="107" t="s">
        <v>5</v>
      </c>
      <c r="C75" s="102">
        <f t="shared" ref="C75:BC75" si="42">C67-C59</f>
        <v>0</v>
      </c>
      <c r="D75" s="103">
        <f t="shared" si="42"/>
        <v>0</v>
      </c>
      <c r="E75" s="103">
        <f t="shared" si="42"/>
        <v>0</v>
      </c>
      <c r="F75" s="103">
        <f t="shared" si="42"/>
        <v>0</v>
      </c>
      <c r="G75" s="103">
        <f t="shared" si="42"/>
        <v>0</v>
      </c>
      <c r="H75" s="103">
        <f t="shared" si="42"/>
        <v>0</v>
      </c>
      <c r="I75" s="103">
        <f t="shared" si="42"/>
        <v>0</v>
      </c>
      <c r="J75" s="103">
        <f t="shared" si="42"/>
        <v>0</v>
      </c>
      <c r="K75" s="103">
        <f t="shared" si="42"/>
        <v>0</v>
      </c>
      <c r="L75" s="103">
        <f t="shared" si="42"/>
        <v>0</v>
      </c>
      <c r="M75" s="103">
        <f t="shared" si="42"/>
        <v>0</v>
      </c>
      <c r="N75" s="103">
        <f t="shared" si="42"/>
        <v>2</v>
      </c>
      <c r="O75" s="103">
        <f t="shared" si="42"/>
        <v>9</v>
      </c>
      <c r="P75" s="103">
        <f t="shared" si="42"/>
        <v>33</v>
      </c>
      <c r="Q75" s="103">
        <f t="shared" si="42"/>
        <v>56</v>
      </c>
      <c r="R75" s="103">
        <f t="shared" si="42"/>
        <v>36</v>
      </c>
      <c r="S75" s="103">
        <f t="shared" si="42"/>
        <v>39</v>
      </c>
      <c r="T75" s="103">
        <f t="shared" si="42"/>
        <v>15</v>
      </c>
      <c r="U75" s="103">
        <f t="shared" si="42"/>
        <v>15</v>
      </c>
      <c r="V75" s="103">
        <f t="shared" si="42"/>
        <v>14</v>
      </c>
      <c r="W75" s="103">
        <f t="shared" si="42"/>
        <v>7</v>
      </c>
      <c r="X75" s="103">
        <f t="shared" si="42"/>
        <v>6</v>
      </c>
      <c r="Y75" s="103">
        <f t="shared" si="42"/>
        <v>3</v>
      </c>
      <c r="Z75" s="103">
        <f t="shared" si="42"/>
        <v>3</v>
      </c>
      <c r="AA75" s="103">
        <f t="shared" si="42"/>
        <v>1</v>
      </c>
      <c r="AB75" s="103">
        <f t="shared" si="42"/>
        <v>2</v>
      </c>
      <c r="AC75" s="103">
        <f t="shared" si="42"/>
        <v>0</v>
      </c>
      <c r="AD75" s="103">
        <f t="shared" si="42"/>
        <v>1</v>
      </c>
      <c r="AE75" s="103">
        <f t="shared" si="42"/>
        <v>0</v>
      </c>
      <c r="AF75" s="103">
        <f t="shared" si="42"/>
        <v>1</v>
      </c>
      <c r="AG75" s="103">
        <f t="shared" si="42"/>
        <v>0</v>
      </c>
      <c r="AH75" s="103">
        <f t="shared" si="42"/>
        <v>0</v>
      </c>
      <c r="AI75" s="103">
        <f t="shared" si="42"/>
        <v>0</v>
      </c>
      <c r="AJ75" s="103">
        <f t="shared" si="42"/>
        <v>0</v>
      </c>
      <c r="AK75" s="103">
        <f t="shared" si="42"/>
        <v>0</v>
      </c>
      <c r="AL75" s="103">
        <f t="shared" si="42"/>
        <v>0</v>
      </c>
      <c r="AM75" s="103">
        <f t="shared" si="42"/>
        <v>0</v>
      </c>
      <c r="AN75" s="103">
        <f t="shared" si="42"/>
        <v>0</v>
      </c>
      <c r="AO75" s="103">
        <f t="shared" si="42"/>
        <v>1</v>
      </c>
      <c r="AP75" s="103">
        <f t="shared" si="42"/>
        <v>0</v>
      </c>
      <c r="AQ75" s="103">
        <f t="shared" si="42"/>
        <v>1</v>
      </c>
      <c r="AR75" s="103">
        <f t="shared" si="42"/>
        <v>3</v>
      </c>
      <c r="AS75" s="103">
        <f t="shared" si="42"/>
        <v>5</v>
      </c>
      <c r="AT75" s="103">
        <f t="shared" si="42"/>
        <v>9</v>
      </c>
      <c r="AU75" s="103">
        <f t="shared" si="42"/>
        <v>7</v>
      </c>
      <c r="AV75" s="103">
        <f t="shared" si="42"/>
        <v>7</v>
      </c>
      <c r="AW75" s="103">
        <f t="shared" si="42"/>
        <v>12</v>
      </c>
      <c r="AX75" s="103">
        <f t="shared" si="42"/>
        <v>9</v>
      </c>
      <c r="AY75" s="103">
        <f t="shared" si="42"/>
        <v>5</v>
      </c>
      <c r="AZ75" s="103">
        <f t="shared" si="42"/>
        <v>4</v>
      </c>
      <c r="BA75" s="103">
        <f t="shared" si="42"/>
        <v>4</v>
      </c>
      <c r="BB75" s="103">
        <f t="shared" si="42"/>
        <v>6</v>
      </c>
      <c r="BC75" s="103">
        <f t="shared" si="42"/>
        <v>8</v>
      </c>
      <c r="BD75" s="150"/>
      <c r="BE75" s="253">
        <f t="shared" ref="BE75" si="43">BE67-BE59</f>
        <v>324</v>
      </c>
      <c r="BF75" s="253">
        <f t="shared" si="37"/>
        <v>324</v>
      </c>
    </row>
    <row r="76" spans="1:59" x14ac:dyDescent="0.2">
      <c r="A76" s="320"/>
      <c r="B76" s="107" t="s">
        <v>93</v>
      </c>
      <c r="C76" s="102">
        <f t="shared" ref="C76:BC76" si="44">C68-C60</f>
        <v>-13</v>
      </c>
      <c r="D76" s="103">
        <f t="shared" si="44"/>
        <v>5</v>
      </c>
      <c r="E76" s="103">
        <f t="shared" si="44"/>
        <v>19</v>
      </c>
      <c r="F76" s="103">
        <f t="shared" si="44"/>
        <v>5</v>
      </c>
      <c r="G76" s="103">
        <f t="shared" si="44"/>
        <v>7</v>
      </c>
      <c r="H76" s="103">
        <f t="shared" si="44"/>
        <v>4</v>
      </c>
      <c r="I76" s="103">
        <f t="shared" si="44"/>
        <v>29</v>
      </c>
      <c r="J76" s="103">
        <f t="shared" si="44"/>
        <v>-1</v>
      </c>
      <c r="K76" s="103">
        <f t="shared" si="44"/>
        <v>38</v>
      </c>
      <c r="L76" s="103">
        <f t="shared" si="44"/>
        <v>10</v>
      </c>
      <c r="M76" s="103">
        <f t="shared" si="44"/>
        <v>6</v>
      </c>
      <c r="N76" s="103">
        <f t="shared" si="44"/>
        <v>26</v>
      </c>
      <c r="O76" s="103">
        <f t="shared" si="44"/>
        <v>14</v>
      </c>
      <c r="P76" s="103">
        <f t="shared" si="44"/>
        <v>65</v>
      </c>
      <c r="Q76" s="103">
        <f t="shared" si="44"/>
        <v>69</v>
      </c>
      <c r="R76" s="103">
        <f t="shared" si="44"/>
        <v>52</v>
      </c>
      <c r="S76" s="103">
        <f t="shared" si="44"/>
        <v>43</v>
      </c>
      <c r="T76" s="103">
        <f t="shared" si="44"/>
        <v>35</v>
      </c>
      <c r="U76" s="103">
        <f t="shared" si="44"/>
        <v>13</v>
      </c>
      <c r="V76" s="103">
        <f t="shared" si="44"/>
        <v>38</v>
      </c>
      <c r="W76" s="103">
        <f t="shared" si="44"/>
        <v>50</v>
      </c>
      <c r="X76" s="103">
        <f t="shared" si="44"/>
        <v>46</v>
      </c>
      <c r="Y76" s="103">
        <f t="shared" si="44"/>
        <v>17</v>
      </c>
      <c r="Z76" s="103">
        <f t="shared" si="44"/>
        <v>40</v>
      </c>
      <c r="AA76" s="103">
        <f t="shared" si="44"/>
        <v>36</v>
      </c>
      <c r="AB76" s="103">
        <f t="shared" si="44"/>
        <v>23</v>
      </c>
      <c r="AC76" s="103">
        <f t="shared" si="44"/>
        <v>31</v>
      </c>
      <c r="AD76" s="103">
        <f t="shared" si="44"/>
        <v>27</v>
      </c>
      <c r="AE76" s="103">
        <f t="shared" si="44"/>
        <v>32</v>
      </c>
      <c r="AF76" s="103">
        <f t="shared" si="44"/>
        <v>13</v>
      </c>
      <c r="AG76" s="103">
        <f t="shared" si="44"/>
        <v>29</v>
      </c>
      <c r="AH76" s="103">
        <f t="shared" si="44"/>
        <v>13</v>
      </c>
      <c r="AI76" s="103">
        <f t="shared" si="44"/>
        <v>26</v>
      </c>
      <c r="AJ76" s="103">
        <f t="shared" si="44"/>
        <v>18</v>
      </c>
      <c r="AK76" s="103">
        <f t="shared" si="44"/>
        <v>55</v>
      </c>
      <c r="AL76" s="103">
        <f t="shared" si="44"/>
        <v>35</v>
      </c>
      <c r="AM76" s="103">
        <f t="shared" si="44"/>
        <v>31</v>
      </c>
      <c r="AN76" s="103">
        <f t="shared" si="44"/>
        <v>16</v>
      </c>
      <c r="AO76" s="103">
        <f t="shared" si="44"/>
        <v>-9</v>
      </c>
      <c r="AP76" s="103">
        <f t="shared" si="44"/>
        <v>26</v>
      </c>
      <c r="AQ76" s="103">
        <f t="shared" si="44"/>
        <v>17</v>
      </c>
      <c r="AR76" s="103">
        <f t="shared" si="44"/>
        <v>22</v>
      </c>
      <c r="AS76" s="103">
        <f t="shared" si="44"/>
        <v>24</v>
      </c>
      <c r="AT76" s="103">
        <f t="shared" si="44"/>
        <v>14</v>
      </c>
      <c r="AU76" s="103">
        <f t="shared" si="44"/>
        <v>43</v>
      </c>
      <c r="AV76" s="103">
        <f t="shared" si="44"/>
        <v>23</v>
      </c>
      <c r="AW76" s="103">
        <f t="shared" si="44"/>
        <v>18</v>
      </c>
      <c r="AX76" s="103">
        <f t="shared" si="44"/>
        <v>24</v>
      </c>
      <c r="AY76" s="103">
        <f t="shared" si="44"/>
        <v>20</v>
      </c>
      <c r="AZ76" s="103">
        <f t="shared" si="44"/>
        <v>18</v>
      </c>
      <c r="BA76" s="103">
        <f t="shared" si="44"/>
        <v>37</v>
      </c>
      <c r="BB76" s="103">
        <f t="shared" si="44"/>
        <v>47</v>
      </c>
      <c r="BC76" s="103">
        <f t="shared" si="44"/>
        <v>29</v>
      </c>
      <c r="BD76" s="150"/>
      <c r="BE76" s="253">
        <f t="shared" ref="BE76" si="45">BE68-BE60</f>
        <v>1282</v>
      </c>
      <c r="BF76" s="253">
        <f t="shared" si="37"/>
        <v>1391</v>
      </c>
    </row>
    <row r="77" spans="1:59" x14ac:dyDescent="0.2">
      <c r="A77" s="321"/>
      <c r="B77" s="107" t="s">
        <v>94</v>
      </c>
      <c r="C77" s="112">
        <f t="shared" ref="C77:BC77" si="46">C69-C61</f>
        <v>-9</v>
      </c>
      <c r="D77" s="104">
        <f t="shared" si="46"/>
        <v>6</v>
      </c>
      <c r="E77" s="104">
        <f t="shared" si="46"/>
        <v>31</v>
      </c>
      <c r="F77" s="104">
        <f t="shared" si="46"/>
        <v>-8</v>
      </c>
      <c r="G77" s="104">
        <f t="shared" si="46"/>
        <v>4</v>
      </c>
      <c r="H77" s="104">
        <f t="shared" si="46"/>
        <v>-1</v>
      </c>
      <c r="I77" s="104">
        <f t="shared" si="46"/>
        <v>27</v>
      </c>
      <c r="J77" s="104">
        <f t="shared" si="46"/>
        <v>12</v>
      </c>
      <c r="K77" s="104">
        <f t="shared" si="46"/>
        <v>48</v>
      </c>
      <c r="L77" s="104">
        <f t="shared" si="46"/>
        <v>18</v>
      </c>
      <c r="M77" s="104">
        <f t="shared" si="46"/>
        <v>62</v>
      </c>
      <c r="N77" s="104">
        <f t="shared" si="46"/>
        <v>65</v>
      </c>
      <c r="O77" s="104">
        <f t="shared" si="46"/>
        <v>44</v>
      </c>
      <c r="P77" s="104">
        <f t="shared" si="46"/>
        <v>281</v>
      </c>
      <c r="Q77" s="104">
        <f t="shared" si="46"/>
        <v>304</v>
      </c>
      <c r="R77" s="104">
        <f t="shared" si="46"/>
        <v>246</v>
      </c>
      <c r="S77" s="104">
        <f t="shared" si="46"/>
        <v>212</v>
      </c>
      <c r="T77" s="104">
        <f t="shared" si="46"/>
        <v>216</v>
      </c>
      <c r="U77" s="104">
        <f t="shared" si="46"/>
        <v>156</v>
      </c>
      <c r="V77" s="104">
        <f t="shared" si="46"/>
        <v>181</v>
      </c>
      <c r="W77" s="104">
        <f t="shared" si="46"/>
        <v>163</v>
      </c>
      <c r="X77" s="104">
        <f t="shared" si="46"/>
        <v>124</v>
      </c>
      <c r="Y77" s="104">
        <f t="shared" si="46"/>
        <v>82</v>
      </c>
      <c r="Z77" s="104">
        <f t="shared" si="46"/>
        <v>118</v>
      </c>
      <c r="AA77" s="104">
        <f t="shared" si="46"/>
        <v>114</v>
      </c>
      <c r="AB77" s="104">
        <f t="shared" si="46"/>
        <v>89</v>
      </c>
      <c r="AC77" s="104">
        <f t="shared" si="46"/>
        <v>108</v>
      </c>
      <c r="AD77" s="104">
        <f t="shared" si="46"/>
        <v>93</v>
      </c>
      <c r="AE77" s="104">
        <f t="shared" si="46"/>
        <v>95</v>
      </c>
      <c r="AF77" s="104">
        <f t="shared" si="46"/>
        <v>103</v>
      </c>
      <c r="AG77" s="104">
        <f t="shared" si="46"/>
        <v>104</v>
      </c>
      <c r="AH77" s="104">
        <f t="shared" si="46"/>
        <v>87</v>
      </c>
      <c r="AI77" s="104">
        <f t="shared" si="46"/>
        <v>81</v>
      </c>
      <c r="AJ77" s="104">
        <f t="shared" si="46"/>
        <v>85</v>
      </c>
      <c r="AK77" s="104">
        <f t="shared" si="46"/>
        <v>111</v>
      </c>
      <c r="AL77" s="104">
        <f t="shared" si="46"/>
        <v>101</v>
      </c>
      <c r="AM77" s="104">
        <f t="shared" si="46"/>
        <v>79</v>
      </c>
      <c r="AN77" s="104">
        <f t="shared" si="46"/>
        <v>68</v>
      </c>
      <c r="AO77" s="104">
        <f t="shared" si="46"/>
        <v>28</v>
      </c>
      <c r="AP77" s="104">
        <f t="shared" si="46"/>
        <v>116</v>
      </c>
      <c r="AQ77" s="104">
        <f t="shared" si="46"/>
        <v>99</v>
      </c>
      <c r="AR77" s="104">
        <f t="shared" si="46"/>
        <v>54</v>
      </c>
      <c r="AS77" s="104">
        <f t="shared" si="46"/>
        <v>104</v>
      </c>
      <c r="AT77" s="104">
        <f t="shared" si="46"/>
        <v>120</v>
      </c>
      <c r="AU77" s="104">
        <f t="shared" si="46"/>
        <v>113</v>
      </c>
      <c r="AV77" s="104">
        <f t="shared" si="46"/>
        <v>105</v>
      </c>
      <c r="AW77" s="104">
        <f t="shared" si="46"/>
        <v>118</v>
      </c>
      <c r="AX77" s="104">
        <f t="shared" si="46"/>
        <v>101</v>
      </c>
      <c r="AY77" s="104">
        <f t="shared" si="46"/>
        <v>103</v>
      </c>
      <c r="AZ77" s="104">
        <f t="shared" si="46"/>
        <v>65</v>
      </c>
      <c r="BA77" s="104">
        <f t="shared" si="46"/>
        <v>75</v>
      </c>
      <c r="BB77" s="104">
        <f t="shared" si="46"/>
        <v>111</v>
      </c>
      <c r="BC77" s="104">
        <f t="shared" si="46"/>
        <v>116</v>
      </c>
      <c r="BD77" s="207"/>
      <c r="BE77" s="254">
        <f t="shared" ref="BE77" si="47">BE69-BE61</f>
        <v>5144.3999999999996</v>
      </c>
      <c r="BF77" s="254">
        <f t="shared" si="37"/>
        <v>5334.4</v>
      </c>
      <c r="BG77" s="110"/>
    </row>
    <row r="78" spans="1:59" x14ac:dyDescent="0.2">
      <c r="A78" s="319" t="s">
        <v>98</v>
      </c>
      <c r="B78" s="141" t="s">
        <v>88</v>
      </c>
      <c r="C78" s="102"/>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c r="BB78" s="103"/>
      <c r="BC78" s="103"/>
      <c r="BD78" s="150"/>
      <c r="BE78" s="202"/>
      <c r="BF78" s="255"/>
    </row>
    <row r="79" spans="1:59" x14ac:dyDescent="0.2">
      <c r="A79" s="320"/>
      <c r="B79" s="107" t="s">
        <v>89</v>
      </c>
      <c r="C79" s="102">
        <v>156</v>
      </c>
      <c r="D79" s="103">
        <v>177</v>
      </c>
      <c r="E79" s="103">
        <v>155</v>
      </c>
      <c r="F79" s="103">
        <v>157</v>
      </c>
      <c r="G79" s="103">
        <v>155</v>
      </c>
      <c r="H79" s="103">
        <v>152</v>
      </c>
      <c r="I79" s="103">
        <v>154</v>
      </c>
      <c r="J79" s="103">
        <v>144</v>
      </c>
      <c r="K79" s="103">
        <v>142</v>
      </c>
      <c r="L79" s="103">
        <v>151</v>
      </c>
      <c r="M79" s="103">
        <v>153</v>
      </c>
      <c r="N79" s="103">
        <v>135</v>
      </c>
      <c r="O79" s="103">
        <v>143</v>
      </c>
      <c r="P79" s="103">
        <v>139</v>
      </c>
      <c r="Q79" s="103">
        <v>146</v>
      </c>
      <c r="R79" s="103">
        <v>143</v>
      </c>
      <c r="S79" s="103">
        <v>141</v>
      </c>
      <c r="T79" s="103">
        <v>148</v>
      </c>
      <c r="U79" s="103">
        <v>135</v>
      </c>
      <c r="V79" s="103">
        <v>146</v>
      </c>
      <c r="W79" s="103">
        <v>137</v>
      </c>
      <c r="X79" s="103">
        <v>127</v>
      </c>
      <c r="Y79" s="103">
        <v>139</v>
      </c>
      <c r="Z79" s="103">
        <v>139</v>
      </c>
      <c r="AA79" s="103">
        <v>139</v>
      </c>
      <c r="AB79" s="103">
        <v>145</v>
      </c>
      <c r="AC79" s="103">
        <v>141</v>
      </c>
      <c r="AD79" s="103">
        <v>138</v>
      </c>
      <c r="AE79" s="103">
        <v>129</v>
      </c>
      <c r="AF79" s="103">
        <v>150</v>
      </c>
      <c r="AG79" s="103">
        <v>144</v>
      </c>
      <c r="AH79" s="103">
        <v>139</v>
      </c>
      <c r="AI79" s="103">
        <v>146</v>
      </c>
      <c r="AJ79" s="103">
        <v>139</v>
      </c>
      <c r="AK79" s="103">
        <v>143</v>
      </c>
      <c r="AL79" s="103">
        <v>150</v>
      </c>
      <c r="AM79" s="103">
        <v>154</v>
      </c>
      <c r="AN79" s="103">
        <v>145</v>
      </c>
      <c r="AO79" s="103">
        <v>141</v>
      </c>
      <c r="AP79" s="103">
        <v>153</v>
      </c>
      <c r="AQ79" s="103">
        <v>163</v>
      </c>
      <c r="AR79" s="103">
        <v>147</v>
      </c>
      <c r="AS79" s="103">
        <v>148</v>
      </c>
      <c r="AT79" s="103">
        <v>152</v>
      </c>
      <c r="AU79" s="103">
        <v>149</v>
      </c>
      <c r="AV79" s="103">
        <v>160</v>
      </c>
      <c r="AW79" s="103">
        <v>140</v>
      </c>
      <c r="AX79" s="103">
        <v>146</v>
      </c>
      <c r="AY79" s="103">
        <v>137</v>
      </c>
      <c r="AZ79" s="103">
        <v>172</v>
      </c>
      <c r="BA79" s="103">
        <v>156</v>
      </c>
      <c r="BB79" s="103">
        <v>125</v>
      </c>
      <c r="BC79" s="103">
        <v>138</v>
      </c>
      <c r="BD79" s="150"/>
      <c r="BE79" s="204">
        <f>SUM(N79:BB79)+(BC79/5)</f>
        <v>5936.6</v>
      </c>
      <c r="BF79" s="253">
        <f>SUM(C79:BB79)+(BC79/5)</f>
        <v>7632.6</v>
      </c>
    </row>
    <row r="80" spans="1:59" x14ac:dyDescent="0.2">
      <c r="A80" s="320"/>
      <c r="B80" s="107" t="s">
        <v>90</v>
      </c>
      <c r="C80" s="102">
        <v>34</v>
      </c>
      <c r="D80" s="103">
        <v>38</v>
      </c>
      <c r="E80" s="103">
        <v>32</v>
      </c>
      <c r="F80" s="103">
        <v>36</v>
      </c>
      <c r="G80" s="103">
        <v>37</v>
      </c>
      <c r="H80" s="103">
        <v>34</v>
      </c>
      <c r="I80" s="103">
        <v>28</v>
      </c>
      <c r="J80" s="103">
        <v>32</v>
      </c>
      <c r="K80" s="103">
        <v>28</v>
      </c>
      <c r="L80" s="103">
        <v>33</v>
      </c>
      <c r="M80" s="103">
        <v>30</v>
      </c>
      <c r="N80" s="103">
        <v>21</v>
      </c>
      <c r="O80" s="103">
        <v>23</v>
      </c>
      <c r="P80" s="103">
        <v>25</v>
      </c>
      <c r="Q80" s="103">
        <v>25</v>
      </c>
      <c r="R80" s="103">
        <v>23</v>
      </c>
      <c r="S80" s="103">
        <v>23</v>
      </c>
      <c r="T80" s="103">
        <v>27</v>
      </c>
      <c r="U80" s="103">
        <v>23</v>
      </c>
      <c r="V80" s="103">
        <v>21</v>
      </c>
      <c r="W80" s="103">
        <v>23</v>
      </c>
      <c r="X80" s="103">
        <v>23</v>
      </c>
      <c r="Y80" s="103">
        <v>20</v>
      </c>
      <c r="Z80" s="103">
        <v>21</v>
      </c>
      <c r="AA80" s="103">
        <v>23</v>
      </c>
      <c r="AB80" s="103">
        <v>23</v>
      </c>
      <c r="AC80" s="103">
        <v>25</v>
      </c>
      <c r="AD80" s="103">
        <v>21</v>
      </c>
      <c r="AE80" s="103">
        <v>20</v>
      </c>
      <c r="AF80" s="103">
        <v>18</v>
      </c>
      <c r="AG80" s="103">
        <v>26</v>
      </c>
      <c r="AH80" s="103">
        <v>21</v>
      </c>
      <c r="AI80" s="103">
        <v>23</v>
      </c>
      <c r="AJ80" s="103">
        <v>17</v>
      </c>
      <c r="AK80" s="103">
        <v>22</v>
      </c>
      <c r="AL80" s="103">
        <v>24</v>
      </c>
      <c r="AM80" s="103">
        <v>21</v>
      </c>
      <c r="AN80" s="103">
        <v>25</v>
      </c>
      <c r="AO80" s="103">
        <v>23</v>
      </c>
      <c r="AP80" s="103">
        <v>22</v>
      </c>
      <c r="AQ80" s="103">
        <v>25</v>
      </c>
      <c r="AR80" s="103">
        <v>21</v>
      </c>
      <c r="AS80" s="103">
        <v>25</v>
      </c>
      <c r="AT80" s="103">
        <v>24</v>
      </c>
      <c r="AU80" s="103">
        <v>26</v>
      </c>
      <c r="AV80" s="103">
        <v>29</v>
      </c>
      <c r="AW80" s="103">
        <v>29</v>
      </c>
      <c r="AX80" s="103">
        <v>27</v>
      </c>
      <c r="AY80" s="103">
        <v>27</v>
      </c>
      <c r="AZ80" s="103">
        <v>30</v>
      </c>
      <c r="BA80" s="103">
        <v>35</v>
      </c>
      <c r="BB80" s="103">
        <v>26</v>
      </c>
      <c r="BC80" s="103">
        <v>25</v>
      </c>
      <c r="BD80" s="150"/>
      <c r="BE80" s="204">
        <f t="shared" ref="BE80:BE85" si="48">SUM(N80:BB80)+(BC80/5)</f>
        <v>981</v>
      </c>
      <c r="BF80" s="253">
        <f t="shared" ref="BF80:BF85" si="49">SUM(C80:BB80)+(BC80/5)</f>
        <v>1343</v>
      </c>
    </row>
    <row r="81" spans="1:58" x14ac:dyDescent="0.2">
      <c r="A81" s="320"/>
      <c r="B81" s="107" t="s">
        <v>91</v>
      </c>
      <c r="C81" s="102">
        <v>162</v>
      </c>
      <c r="D81" s="103">
        <v>198</v>
      </c>
      <c r="E81" s="103">
        <v>185</v>
      </c>
      <c r="F81" s="103">
        <v>172</v>
      </c>
      <c r="G81" s="103">
        <v>173</v>
      </c>
      <c r="H81" s="103">
        <v>165</v>
      </c>
      <c r="I81" s="103">
        <v>170</v>
      </c>
      <c r="J81" s="103">
        <v>166</v>
      </c>
      <c r="K81" s="103">
        <v>154</v>
      </c>
      <c r="L81" s="103">
        <v>166</v>
      </c>
      <c r="M81" s="103">
        <v>155</v>
      </c>
      <c r="N81" s="103">
        <v>156</v>
      </c>
      <c r="O81" s="103">
        <v>158</v>
      </c>
      <c r="P81" s="103">
        <v>153</v>
      </c>
      <c r="Q81" s="103">
        <v>154</v>
      </c>
      <c r="R81" s="103">
        <v>150</v>
      </c>
      <c r="S81" s="103">
        <v>150</v>
      </c>
      <c r="T81" s="103">
        <v>141</v>
      </c>
      <c r="U81" s="103">
        <v>148</v>
      </c>
      <c r="V81" s="103">
        <v>143</v>
      </c>
      <c r="W81" s="103">
        <v>149</v>
      </c>
      <c r="X81" s="103">
        <v>146</v>
      </c>
      <c r="Y81" s="103">
        <v>138</v>
      </c>
      <c r="Z81" s="103">
        <v>130</v>
      </c>
      <c r="AA81" s="103">
        <v>141</v>
      </c>
      <c r="AB81" s="103">
        <v>138</v>
      </c>
      <c r="AC81" s="103">
        <v>133</v>
      </c>
      <c r="AD81" s="103">
        <v>144</v>
      </c>
      <c r="AE81" s="103">
        <v>136</v>
      </c>
      <c r="AF81" s="103">
        <v>120</v>
      </c>
      <c r="AG81" s="103">
        <v>129</v>
      </c>
      <c r="AH81" s="103">
        <v>134</v>
      </c>
      <c r="AI81" s="103">
        <v>138</v>
      </c>
      <c r="AJ81" s="103">
        <v>140</v>
      </c>
      <c r="AK81" s="103">
        <v>133</v>
      </c>
      <c r="AL81" s="103">
        <v>121</v>
      </c>
      <c r="AM81" s="103">
        <v>124</v>
      </c>
      <c r="AN81" s="103">
        <v>139</v>
      </c>
      <c r="AO81" s="103">
        <v>141</v>
      </c>
      <c r="AP81" s="103">
        <v>135</v>
      </c>
      <c r="AQ81" s="103">
        <v>147</v>
      </c>
      <c r="AR81" s="103">
        <v>141</v>
      </c>
      <c r="AS81" s="103">
        <v>136</v>
      </c>
      <c r="AT81" s="103">
        <v>148</v>
      </c>
      <c r="AU81" s="103">
        <v>156</v>
      </c>
      <c r="AV81" s="103">
        <v>142</v>
      </c>
      <c r="AW81" s="103">
        <v>152</v>
      </c>
      <c r="AX81" s="103">
        <v>152</v>
      </c>
      <c r="AY81" s="103">
        <v>150</v>
      </c>
      <c r="AZ81" s="103">
        <v>160</v>
      </c>
      <c r="BA81" s="103">
        <v>169</v>
      </c>
      <c r="BB81" s="103">
        <v>151</v>
      </c>
      <c r="BC81" s="103">
        <v>139</v>
      </c>
      <c r="BD81" s="150"/>
      <c r="BE81" s="204">
        <f t="shared" si="48"/>
        <v>5893.8</v>
      </c>
      <c r="BF81" s="253">
        <f t="shared" si="49"/>
        <v>7759.8</v>
      </c>
    </row>
    <row r="82" spans="1:58" x14ac:dyDescent="0.2">
      <c r="A82" s="320"/>
      <c r="B82" s="107" t="s">
        <v>92</v>
      </c>
      <c r="C82" s="102">
        <v>135</v>
      </c>
      <c r="D82" s="103">
        <v>177</v>
      </c>
      <c r="E82" s="103">
        <v>148</v>
      </c>
      <c r="F82" s="103">
        <v>127</v>
      </c>
      <c r="G82" s="103">
        <v>123</v>
      </c>
      <c r="H82" s="103">
        <v>118</v>
      </c>
      <c r="I82" s="103">
        <v>120</v>
      </c>
      <c r="J82" s="103">
        <v>121</v>
      </c>
      <c r="K82" s="103">
        <v>111</v>
      </c>
      <c r="L82" s="103">
        <v>100</v>
      </c>
      <c r="M82" s="103">
        <v>107</v>
      </c>
      <c r="N82" s="103">
        <v>102</v>
      </c>
      <c r="O82" s="103">
        <v>87</v>
      </c>
      <c r="P82" s="103">
        <v>94</v>
      </c>
      <c r="Q82" s="103">
        <v>90</v>
      </c>
      <c r="R82" s="103">
        <v>82</v>
      </c>
      <c r="S82" s="103">
        <v>83</v>
      </c>
      <c r="T82" s="103">
        <v>75</v>
      </c>
      <c r="U82" s="103">
        <v>76</v>
      </c>
      <c r="V82" s="103">
        <v>83</v>
      </c>
      <c r="W82" s="103">
        <v>78</v>
      </c>
      <c r="X82" s="103">
        <v>71</v>
      </c>
      <c r="Y82" s="103">
        <v>73</v>
      </c>
      <c r="Z82" s="103">
        <v>68</v>
      </c>
      <c r="AA82" s="103">
        <v>75</v>
      </c>
      <c r="AB82" s="103">
        <v>69</v>
      </c>
      <c r="AC82" s="103">
        <v>71</v>
      </c>
      <c r="AD82" s="103">
        <v>65</v>
      </c>
      <c r="AE82" s="103">
        <v>63</v>
      </c>
      <c r="AF82" s="103">
        <v>66</v>
      </c>
      <c r="AG82" s="103">
        <v>64</v>
      </c>
      <c r="AH82" s="103">
        <v>70</v>
      </c>
      <c r="AI82" s="103">
        <v>64</v>
      </c>
      <c r="AJ82" s="103">
        <v>60</v>
      </c>
      <c r="AK82" s="103">
        <v>62</v>
      </c>
      <c r="AL82" s="103">
        <v>58</v>
      </c>
      <c r="AM82" s="103">
        <v>60</v>
      </c>
      <c r="AN82" s="103">
        <v>65</v>
      </c>
      <c r="AO82" s="103">
        <v>70</v>
      </c>
      <c r="AP82" s="103">
        <v>74</v>
      </c>
      <c r="AQ82" s="103">
        <v>78</v>
      </c>
      <c r="AR82" s="103">
        <v>77</v>
      </c>
      <c r="AS82" s="103">
        <v>75</v>
      </c>
      <c r="AT82" s="103">
        <v>72</v>
      </c>
      <c r="AU82" s="103">
        <v>73</v>
      </c>
      <c r="AV82" s="103">
        <v>81</v>
      </c>
      <c r="AW82" s="103">
        <v>82</v>
      </c>
      <c r="AX82" s="103">
        <v>85</v>
      </c>
      <c r="AY82" s="103">
        <v>92</v>
      </c>
      <c r="AZ82" s="103">
        <v>101</v>
      </c>
      <c r="BA82" s="103">
        <v>107</v>
      </c>
      <c r="BB82" s="103">
        <v>101</v>
      </c>
      <c r="BC82" s="103">
        <v>103</v>
      </c>
      <c r="BD82" s="150"/>
      <c r="BE82" s="204">
        <f t="shared" si="48"/>
        <v>3162.6</v>
      </c>
      <c r="BF82" s="253">
        <f t="shared" si="49"/>
        <v>4549.6000000000004</v>
      </c>
    </row>
    <row r="83" spans="1:58" x14ac:dyDescent="0.2">
      <c r="A83" s="320"/>
      <c r="B83" s="107" t="s">
        <v>5</v>
      </c>
      <c r="C83" s="102">
        <v>0</v>
      </c>
      <c r="D83" s="103">
        <v>0</v>
      </c>
      <c r="E83" s="103">
        <v>0</v>
      </c>
      <c r="F83" s="103">
        <v>0</v>
      </c>
      <c r="G83" s="103">
        <v>0</v>
      </c>
      <c r="H83" s="103">
        <v>0</v>
      </c>
      <c r="I83" s="103">
        <v>0</v>
      </c>
      <c r="J83" s="103">
        <v>0</v>
      </c>
      <c r="K83" s="103">
        <v>0</v>
      </c>
      <c r="L83" s="103">
        <v>0</v>
      </c>
      <c r="M83" s="103">
        <v>0</v>
      </c>
      <c r="N83" s="103">
        <v>0</v>
      </c>
      <c r="O83" s="103">
        <v>0</v>
      </c>
      <c r="P83" s="103">
        <v>0</v>
      </c>
      <c r="Q83" s="103">
        <v>0</v>
      </c>
      <c r="R83" s="103">
        <v>0</v>
      </c>
      <c r="S83" s="103">
        <v>0</v>
      </c>
      <c r="T83" s="103">
        <v>0</v>
      </c>
      <c r="U83" s="103">
        <v>0</v>
      </c>
      <c r="V83" s="103">
        <v>0</v>
      </c>
      <c r="W83" s="103">
        <v>0</v>
      </c>
      <c r="X83" s="103">
        <v>0</v>
      </c>
      <c r="Y83" s="103">
        <v>0</v>
      </c>
      <c r="Z83" s="103">
        <v>0</v>
      </c>
      <c r="AA83" s="103">
        <v>0</v>
      </c>
      <c r="AB83" s="103">
        <v>0</v>
      </c>
      <c r="AC83" s="103">
        <v>0</v>
      </c>
      <c r="AD83" s="103">
        <v>0</v>
      </c>
      <c r="AE83" s="103">
        <v>0</v>
      </c>
      <c r="AF83" s="103">
        <v>0</v>
      </c>
      <c r="AG83" s="103">
        <v>0</v>
      </c>
      <c r="AH83" s="103">
        <v>0</v>
      </c>
      <c r="AI83" s="103">
        <v>0</v>
      </c>
      <c r="AJ83" s="103">
        <v>0</v>
      </c>
      <c r="AK83" s="103">
        <v>0</v>
      </c>
      <c r="AL83" s="103">
        <v>0</v>
      </c>
      <c r="AM83" s="103">
        <v>0</v>
      </c>
      <c r="AN83" s="103">
        <v>0</v>
      </c>
      <c r="AO83" s="103">
        <v>0</v>
      </c>
      <c r="AP83" s="103">
        <v>0</v>
      </c>
      <c r="AQ83" s="103">
        <v>0</v>
      </c>
      <c r="AR83" s="103">
        <v>0</v>
      </c>
      <c r="AS83" s="103">
        <v>0</v>
      </c>
      <c r="AT83" s="103">
        <v>0</v>
      </c>
      <c r="AU83" s="103">
        <v>0</v>
      </c>
      <c r="AV83" s="103">
        <v>0</v>
      </c>
      <c r="AW83" s="103">
        <v>0</v>
      </c>
      <c r="AX83" s="103">
        <v>0</v>
      </c>
      <c r="AY83" s="103">
        <v>0</v>
      </c>
      <c r="AZ83" s="103">
        <v>0</v>
      </c>
      <c r="BA83" s="103">
        <v>0</v>
      </c>
      <c r="BB83" s="103">
        <v>0</v>
      </c>
      <c r="BC83" s="103">
        <v>0</v>
      </c>
      <c r="BD83" s="150"/>
      <c r="BE83" s="204">
        <f t="shared" si="48"/>
        <v>0</v>
      </c>
      <c r="BF83" s="253">
        <f t="shared" si="49"/>
        <v>0</v>
      </c>
    </row>
    <row r="84" spans="1:58" x14ac:dyDescent="0.2">
      <c r="A84" s="320"/>
      <c r="B84" s="107" t="s">
        <v>93</v>
      </c>
      <c r="C84" s="102">
        <v>154</v>
      </c>
      <c r="D84" s="103">
        <v>195</v>
      </c>
      <c r="E84" s="103">
        <v>174</v>
      </c>
      <c r="F84" s="103">
        <v>160</v>
      </c>
      <c r="G84" s="103">
        <v>160</v>
      </c>
      <c r="H84" s="103">
        <v>165</v>
      </c>
      <c r="I84" s="103">
        <v>171</v>
      </c>
      <c r="J84" s="103">
        <v>154</v>
      </c>
      <c r="K84" s="103">
        <v>142</v>
      </c>
      <c r="L84" s="103">
        <v>154</v>
      </c>
      <c r="M84" s="103">
        <v>142</v>
      </c>
      <c r="N84" s="103">
        <v>136</v>
      </c>
      <c r="O84" s="103">
        <v>137</v>
      </c>
      <c r="P84" s="103">
        <v>148</v>
      </c>
      <c r="Q84" s="103">
        <v>138</v>
      </c>
      <c r="R84" s="103">
        <v>137</v>
      </c>
      <c r="S84" s="103">
        <v>142</v>
      </c>
      <c r="T84" s="103">
        <v>137</v>
      </c>
      <c r="U84" s="103">
        <v>127</v>
      </c>
      <c r="V84" s="103">
        <v>139</v>
      </c>
      <c r="W84" s="103">
        <v>129</v>
      </c>
      <c r="X84" s="103">
        <v>131</v>
      </c>
      <c r="Y84" s="103">
        <v>135</v>
      </c>
      <c r="Z84" s="103">
        <v>124</v>
      </c>
      <c r="AA84" s="103">
        <v>136</v>
      </c>
      <c r="AB84" s="103">
        <v>129</v>
      </c>
      <c r="AC84" s="103">
        <v>137</v>
      </c>
      <c r="AD84" s="103">
        <v>142</v>
      </c>
      <c r="AE84" s="103">
        <v>133</v>
      </c>
      <c r="AF84" s="103">
        <v>130</v>
      </c>
      <c r="AG84" s="103">
        <v>135</v>
      </c>
      <c r="AH84" s="103">
        <v>124</v>
      </c>
      <c r="AI84" s="103">
        <v>122</v>
      </c>
      <c r="AJ84" s="103">
        <v>132</v>
      </c>
      <c r="AK84" s="103">
        <v>126</v>
      </c>
      <c r="AL84" s="103">
        <v>125</v>
      </c>
      <c r="AM84" s="103">
        <v>131</v>
      </c>
      <c r="AN84" s="103">
        <v>120</v>
      </c>
      <c r="AO84" s="103">
        <v>138</v>
      </c>
      <c r="AP84" s="103">
        <v>132</v>
      </c>
      <c r="AQ84" s="103">
        <v>143</v>
      </c>
      <c r="AR84" s="103">
        <v>131</v>
      </c>
      <c r="AS84" s="103">
        <v>138</v>
      </c>
      <c r="AT84" s="103">
        <v>139</v>
      </c>
      <c r="AU84" s="103">
        <v>137</v>
      </c>
      <c r="AV84" s="103">
        <v>152</v>
      </c>
      <c r="AW84" s="103">
        <v>143</v>
      </c>
      <c r="AX84" s="103">
        <v>138</v>
      </c>
      <c r="AY84" s="103">
        <v>152</v>
      </c>
      <c r="AZ84" s="103">
        <v>142</v>
      </c>
      <c r="BA84" s="103">
        <v>153</v>
      </c>
      <c r="BB84" s="103">
        <v>130</v>
      </c>
      <c r="BC84" s="103">
        <v>116</v>
      </c>
      <c r="BD84" s="150"/>
      <c r="BE84" s="204">
        <f t="shared" si="48"/>
        <v>5573.2</v>
      </c>
      <c r="BF84" s="253">
        <f t="shared" si="49"/>
        <v>7344.2</v>
      </c>
    </row>
    <row r="85" spans="1:58" x14ac:dyDescent="0.2">
      <c r="A85" s="320"/>
      <c r="B85" s="107" t="s">
        <v>94</v>
      </c>
      <c r="C85" s="102">
        <v>642</v>
      </c>
      <c r="D85" s="103">
        <v>785</v>
      </c>
      <c r="E85" s="103">
        <v>694</v>
      </c>
      <c r="F85" s="103">
        <v>651</v>
      </c>
      <c r="G85" s="103">
        <v>649</v>
      </c>
      <c r="H85" s="103">
        <v>633</v>
      </c>
      <c r="I85" s="103">
        <v>642</v>
      </c>
      <c r="J85" s="103">
        <v>616</v>
      </c>
      <c r="K85" s="103">
        <v>577</v>
      </c>
      <c r="L85" s="103">
        <v>604</v>
      </c>
      <c r="M85" s="103">
        <v>587</v>
      </c>
      <c r="N85" s="103">
        <v>551</v>
      </c>
      <c r="O85" s="103">
        <v>548</v>
      </c>
      <c r="P85" s="103">
        <v>558</v>
      </c>
      <c r="Q85" s="103">
        <v>554</v>
      </c>
      <c r="R85" s="103">
        <v>536</v>
      </c>
      <c r="S85" s="103">
        <v>539</v>
      </c>
      <c r="T85" s="103">
        <v>528</v>
      </c>
      <c r="U85" s="103">
        <v>510</v>
      </c>
      <c r="V85" s="103">
        <v>532</v>
      </c>
      <c r="W85" s="103">
        <v>516</v>
      </c>
      <c r="X85" s="103">
        <v>498</v>
      </c>
      <c r="Y85" s="103">
        <v>505</v>
      </c>
      <c r="Z85" s="103">
        <v>481</v>
      </c>
      <c r="AA85" s="103">
        <v>514</v>
      </c>
      <c r="AB85" s="103">
        <v>505</v>
      </c>
      <c r="AC85" s="103">
        <v>508</v>
      </c>
      <c r="AD85" s="103">
        <v>510</v>
      </c>
      <c r="AE85" s="103">
        <v>481</v>
      </c>
      <c r="AF85" s="103">
        <v>484</v>
      </c>
      <c r="AG85" s="103">
        <v>498</v>
      </c>
      <c r="AH85" s="103">
        <v>488</v>
      </c>
      <c r="AI85" s="103">
        <v>493</v>
      </c>
      <c r="AJ85" s="103">
        <v>489</v>
      </c>
      <c r="AK85" s="103">
        <v>485</v>
      </c>
      <c r="AL85" s="103">
        <v>479</v>
      </c>
      <c r="AM85" s="103">
        <v>491</v>
      </c>
      <c r="AN85" s="103">
        <v>494</v>
      </c>
      <c r="AO85" s="103">
        <v>513</v>
      </c>
      <c r="AP85" s="103">
        <v>516</v>
      </c>
      <c r="AQ85" s="103">
        <v>555</v>
      </c>
      <c r="AR85" s="103">
        <v>517</v>
      </c>
      <c r="AS85" s="103">
        <v>522</v>
      </c>
      <c r="AT85" s="103">
        <v>535</v>
      </c>
      <c r="AU85" s="103">
        <v>541</v>
      </c>
      <c r="AV85" s="103">
        <v>563</v>
      </c>
      <c r="AW85" s="103">
        <v>546</v>
      </c>
      <c r="AX85" s="103">
        <v>548</v>
      </c>
      <c r="AY85" s="103">
        <v>558</v>
      </c>
      <c r="AZ85" s="103">
        <v>605</v>
      </c>
      <c r="BA85" s="103">
        <v>621</v>
      </c>
      <c r="BB85" s="103">
        <v>534</v>
      </c>
      <c r="BC85" s="103">
        <v>521</v>
      </c>
      <c r="BD85" s="150"/>
      <c r="BE85" s="204">
        <f t="shared" si="48"/>
        <v>21553.200000000001</v>
      </c>
      <c r="BF85" s="253">
        <f t="shared" si="49"/>
        <v>28633.200000000001</v>
      </c>
    </row>
    <row r="86" spans="1:58" x14ac:dyDescent="0.2">
      <c r="A86" s="320"/>
      <c r="B86" s="142" t="s">
        <v>95</v>
      </c>
      <c r="C86" s="211" t="s">
        <v>175</v>
      </c>
      <c r="D86" s="212" t="s">
        <v>176</v>
      </c>
      <c r="E86" s="212" t="s">
        <v>177</v>
      </c>
      <c r="F86" s="212" t="s">
        <v>178</v>
      </c>
      <c r="G86" s="212" t="s">
        <v>179</v>
      </c>
      <c r="H86" s="212" t="s">
        <v>180</v>
      </c>
      <c r="I86" s="212" t="s">
        <v>181</v>
      </c>
      <c r="J86" s="212" t="s">
        <v>182</v>
      </c>
      <c r="K86" s="212" t="s">
        <v>183</v>
      </c>
      <c r="L86" s="212" t="s">
        <v>184</v>
      </c>
      <c r="M86" s="212" t="s">
        <v>185</v>
      </c>
      <c r="N86" s="212" t="s">
        <v>186</v>
      </c>
      <c r="O86" s="212" t="s">
        <v>187</v>
      </c>
      <c r="P86" s="212" t="s">
        <v>188</v>
      </c>
      <c r="Q86" s="212" t="s">
        <v>189</v>
      </c>
      <c r="R86" s="212" t="s">
        <v>190</v>
      </c>
      <c r="S86" s="212" t="s">
        <v>191</v>
      </c>
      <c r="T86" s="212" t="s">
        <v>192</v>
      </c>
      <c r="U86" s="212" t="s">
        <v>193</v>
      </c>
      <c r="V86" s="212" t="s">
        <v>194</v>
      </c>
      <c r="W86" s="212" t="s">
        <v>195</v>
      </c>
      <c r="X86" s="212" t="s">
        <v>196</v>
      </c>
      <c r="Y86" s="212" t="s">
        <v>197</v>
      </c>
      <c r="Z86" s="212" t="s">
        <v>198</v>
      </c>
      <c r="AA86" s="212" t="s">
        <v>199</v>
      </c>
      <c r="AB86" s="212" t="s">
        <v>200</v>
      </c>
      <c r="AC86" s="212" t="s">
        <v>201</v>
      </c>
      <c r="AD86" s="212" t="s">
        <v>202</v>
      </c>
      <c r="AE86" s="212" t="s">
        <v>203</v>
      </c>
      <c r="AF86" s="210" t="s">
        <v>204</v>
      </c>
      <c r="AG86" s="210" t="s">
        <v>205</v>
      </c>
      <c r="AH86" s="210" t="s">
        <v>206</v>
      </c>
      <c r="AI86" s="210" t="s">
        <v>207</v>
      </c>
      <c r="AJ86" s="210" t="s">
        <v>208</v>
      </c>
      <c r="AK86" s="210" t="s">
        <v>209</v>
      </c>
      <c r="AL86" s="210" t="s">
        <v>210</v>
      </c>
      <c r="AM86" s="210" t="s">
        <v>211</v>
      </c>
      <c r="AN86" s="210" t="s">
        <v>212</v>
      </c>
      <c r="AO86" s="210" t="s">
        <v>213</v>
      </c>
      <c r="AP86" s="210" t="s">
        <v>214</v>
      </c>
      <c r="AQ86" s="210" t="s">
        <v>215</v>
      </c>
      <c r="AR86" s="210" t="s">
        <v>216</v>
      </c>
      <c r="AS86" s="210" t="s">
        <v>217</v>
      </c>
      <c r="AT86" s="210" t="s">
        <v>218</v>
      </c>
      <c r="AU86" s="210" t="s">
        <v>219</v>
      </c>
      <c r="AV86" s="210" t="s">
        <v>220</v>
      </c>
      <c r="AW86" s="210" t="s">
        <v>221</v>
      </c>
      <c r="AX86" s="210" t="s">
        <v>222</v>
      </c>
      <c r="AY86" s="210" t="s">
        <v>223</v>
      </c>
      <c r="AZ86" s="210" t="s">
        <v>224</v>
      </c>
      <c r="BA86" s="210" t="s">
        <v>225</v>
      </c>
      <c r="BB86" s="210" t="s">
        <v>226</v>
      </c>
      <c r="BC86" s="210" t="s">
        <v>227</v>
      </c>
      <c r="BD86" s="210"/>
      <c r="BE86" s="204"/>
      <c r="BF86" s="253"/>
    </row>
    <row r="87" spans="1:58" x14ac:dyDescent="0.2">
      <c r="A87" s="320"/>
      <c r="B87" s="107" t="s">
        <v>89</v>
      </c>
      <c r="C87" s="102">
        <v>139</v>
      </c>
      <c r="D87" s="103">
        <v>185</v>
      </c>
      <c r="E87" s="103">
        <v>145</v>
      </c>
      <c r="F87" s="103">
        <v>144</v>
      </c>
      <c r="G87" s="103">
        <v>152</v>
      </c>
      <c r="H87" s="103">
        <v>169</v>
      </c>
      <c r="I87" s="103">
        <v>138</v>
      </c>
      <c r="J87" s="103">
        <v>152</v>
      </c>
      <c r="K87" s="103">
        <v>129</v>
      </c>
      <c r="L87" s="103">
        <v>135</v>
      </c>
      <c r="M87" s="103">
        <v>132</v>
      </c>
      <c r="N87" s="103">
        <v>139</v>
      </c>
      <c r="O87" s="103">
        <v>105</v>
      </c>
      <c r="P87" s="103">
        <v>127</v>
      </c>
      <c r="Q87" s="103">
        <v>115</v>
      </c>
      <c r="R87" s="103">
        <v>93</v>
      </c>
      <c r="S87" s="103">
        <v>94</v>
      </c>
      <c r="T87" s="103">
        <v>92</v>
      </c>
      <c r="U87" s="103">
        <v>89</v>
      </c>
      <c r="V87" s="103">
        <v>105</v>
      </c>
      <c r="W87" s="103">
        <v>95</v>
      </c>
      <c r="X87" s="103">
        <v>97</v>
      </c>
      <c r="Y87" s="103">
        <v>110</v>
      </c>
      <c r="Z87" s="103">
        <v>97</v>
      </c>
      <c r="AA87" s="103">
        <v>106</v>
      </c>
      <c r="AB87" s="103">
        <v>107</v>
      </c>
      <c r="AC87" s="103">
        <v>102</v>
      </c>
      <c r="AD87" s="103">
        <v>106</v>
      </c>
      <c r="AE87" s="103">
        <v>114</v>
      </c>
      <c r="AF87" s="103">
        <v>101</v>
      </c>
      <c r="AG87" s="103">
        <v>103</v>
      </c>
      <c r="AH87" s="103">
        <v>126</v>
      </c>
      <c r="AI87" s="103">
        <v>112</v>
      </c>
      <c r="AJ87" s="103">
        <v>114</v>
      </c>
      <c r="AK87" s="103">
        <v>136</v>
      </c>
      <c r="AL87" s="103">
        <v>139</v>
      </c>
      <c r="AM87" s="103">
        <v>114</v>
      </c>
      <c r="AN87" s="103">
        <v>96</v>
      </c>
      <c r="AO87" s="103">
        <v>99</v>
      </c>
      <c r="AP87" s="103">
        <v>146</v>
      </c>
      <c r="AQ87" s="103">
        <v>117</v>
      </c>
      <c r="AR87" s="103">
        <v>110</v>
      </c>
      <c r="AS87" s="103">
        <v>132</v>
      </c>
      <c r="AT87" s="103">
        <v>131</v>
      </c>
      <c r="AU87" s="103">
        <v>112</v>
      </c>
      <c r="AV87" s="103">
        <v>114</v>
      </c>
      <c r="AW87" s="103">
        <v>112</v>
      </c>
      <c r="AX87" s="103">
        <v>136</v>
      </c>
      <c r="AY87" s="103">
        <v>106</v>
      </c>
      <c r="AZ87" s="103">
        <v>126</v>
      </c>
      <c r="BA87" s="103">
        <v>114</v>
      </c>
      <c r="BB87" s="103">
        <v>133</v>
      </c>
      <c r="BC87" s="103">
        <v>125</v>
      </c>
      <c r="BD87" s="150"/>
      <c r="BE87" s="204">
        <f t="shared" ref="BE87:BE93" si="50">SUM(N87:BC87)</f>
        <v>4747</v>
      </c>
      <c r="BF87" s="253">
        <f>SUM(C87:BC87)</f>
        <v>6367</v>
      </c>
    </row>
    <row r="88" spans="1:58" x14ac:dyDescent="0.2">
      <c r="A88" s="320"/>
      <c r="B88" s="107" t="s">
        <v>90</v>
      </c>
      <c r="C88" s="102">
        <v>28</v>
      </c>
      <c r="D88" s="103">
        <v>61</v>
      </c>
      <c r="E88" s="103">
        <v>34</v>
      </c>
      <c r="F88" s="103">
        <v>21</v>
      </c>
      <c r="G88" s="103">
        <v>40</v>
      </c>
      <c r="H88" s="103">
        <v>22</v>
      </c>
      <c r="I88" s="103">
        <v>31</v>
      </c>
      <c r="J88" s="103">
        <v>22</v>
      </c>
      <c r="K88" s="103">
        <v>23</v>
      </c>
      <c r="L88" s="103">
        <v>42</v>
      </c>
      <c r="M88" s="103">
        <v>36</v>
      </c>
      <c r="N88" s="103">
        <v>17</v>
      </c>
      <c r="O88" s="103">
        <v>19</v>
      </c>
      <c r="P88" s="103">
        <v>26</v>
      </c>
      <c r="Q88" s="103">
        <v>13</v>
      </c>
      <c r="R88" s="103">
        <v>18</v>
      </c>
      <c r="S88" s="103">
        <v>7</v>
      </c>
      <c r="T88" s="103">
        <v>11</v>
      </c>
      <c r="U88" s="103">
        <v>9</v>
      </c>
      <c r="V88" s="103">
        <v>20</v>
      </c>
      <c r="W88" s="103">
        <v>13</v>
      </c>
      <c r="X88" s="103">
        <v>9</v>
      </c>
      <c r="Y88" s="103">
        <v>14</v>
      </c>
      <c r="Z88" s="103">
        <v>12</v>
      </c>
      <c r="AA88" s="103">
        <v>17</v>
      </c>
      <c r="AB88" s="103">
        <v>18</v>
      </c>
      <c r="AC88" s="103">
        <v>13</v>
      </c>
      <c r="AD88" s="103">
        <v>13</v>
      </c>
      <c r="AE88" s="103">
        <v>16</v>
      </c>
      <c r="AF88" s="103">
        <v>12</v>
      </c>
      <c r="AG88" s="103">
        <v>17</v>
      </c>
      <c r="AH88" s="103">
        <v>14</v>
      </c>
      <c r="AI88" s="103">
        <v>16</v>
      </c>
      <c r="AJ88" s="103">
        <v>28</v>
      </c>
      <c r="AK88" s="103">
        <v>22</v>
      </c>
      <c r="AL88" s="103">
        <v>12</v>
      </c>
      <c r="AM88" s="103">
        <v>16</v>
      </c>
      <c r="AN88" s="103">
        <v>16</v>
      </c>
      <c r="AO88" s="103">
        <v>18</v>
      </c>
      <c r="AP88" s="103">
        <v>25</v>
      </c>
      <c r="AQ88" s="103">
        <v>26</v>
      </c>
      <c r="AR88" s="103">
        <v>24</v>
      </c>
      <c r="AS88" s="103">
        <v>28</v>
      </c>
      <c r="AT88" s="103">
        <v>22</v>
      </c>
      <c r="AU88" s="103">
        <v>23</v>
      </c>
      <c r="AV88" s="103">
        <v>24</v>
      </c>
      <c r="AW88" s="103">
        <v>17</v>
      </c>
      <c r="AX88" s="103">
        <v>16</v>
      </c>
      <c r="AY88" s="103">
        <v>14</v>
      </c>
      <c r="AZ88" s="103">
        <v>24</v>
      </c>
      <c r="BA88" s="103">
        <v>26</v>
      </c>
      <c r="BB88" s="103">
        <v>21</v>
      </c>
      <c r="BC88" s="103">
        <v>21</v>
      </c>
      <c r="BD88" s="150"/>
      <c r="BE88" s="204">
        <f t="shared" si="50"/>
        <v>747</v>
      </c>
      <c r="BF88" s="253">
        <f t="shared" ref="BF88:BF93" si="51">SUM(C88:BC88)</f>
        <v>1107</v>
      </c>
    </row>
    <row r="89" spans="1:58" x14ac:dyDescent="0.2">
      <c r="A89" s="320"/>
      <c r="B89" s="107" t="s">
        <v>91</v>
      </c>
      <c r="C89" s="102">
        <v>150</v>
      </c>
      <c r="D89" s="103">
        <v>198</v>
      </c>
      <c r="E89" s="103">
        <v>164</v>
      </c>
      <c r="F89" s="103">
        <v>150</v>
      </c>
      <c r="G89" s="103">
        <v>141</v>
      </c>
      <c r="H89" s="103">
        <v>174</v>
      </c>
      <c r="I89" s="103">
        <v>133</v>
      </c>
      <c r="J89" s="103">
        <v>142</v>
      </c>
      <c r="K89" s="103">
        <v>155</v>
      </c>
      <c r="L89" s="103">
        <v>154</v>
      </c>
      <c r="M89" s="103">
        <v>171</v>
      </c>
      <c r="N89" s="103">
        <v>147</v>
      </c>
      <c r="O89" s="103">
        <v>121</v>
      </c>
      <c r="P89" s="103">
        <v>158</v>
      </c>
      <c r="Q89" s="103">
        <v>121</v>
      </c>
      <c r="R89" s="103">
        <v>108</v>
      </c>
      <c r="S89" s="103">
        <v>106</v>
      </c>
      <c r="T89" s="103">
        <v>101</v>
      </c>
      <c r="U89" s="103">
        <v>99</v>
      </c>
      <c r="V89" s="103">
        <v>105</v>
      </c>
      <c r="W89" s="103">
        <v>97</v>
      </c>
      <c r="X89" s="103">
        <v>124</v>
      </c>
      <c r="Y89" s="103">
        <v>124</v>
      </c>
      <c r="Z89" s="103">
        <v>103</v>
      </c>
      <c r="AA89" s="103">
        <v>125</v>
      </c>
      <c r="AB89" s="103">
        <v>102</v>
      </c>
      <c r="AC89" s="103">
        <v>113</v>
      </c>
      <c r="AD89" s="103">
        <v>120</v>
      </c>
      <c r="AE89" s="103">
        <v>122</v>
      </c>
      <c r="AF89" s="103">
        <v>106</v>
      </c>
      <c r="AG89" s="103">
        <v>126</v>
      </c>
      <c r="AH89" s="103">
        <v>135</v>
      </c>
      <c r="AI89" s="103">
        <v>95</v>
      </c>
      <c r="AJ89" s="103">
        <v>118</v>
      </c>
      <c r="AK89" s="103">
        <v>110</v>
      </c>
      <c r="AL89" s="103">
        <v>114</v>
      </c>
      <c r="AM89" s="103">
        <v>150</v>
      </c>
      <c r="AN89" s="103">
        <v>115</v>
      </c>
      <c r="AO89" s="103">
        <v>121</v>
      </c>
      <c r="AP89" s="103">
        <v>140</v>
      </c>
      <c r="AQ89" s="103">
        <v>123</v>
      </c>
      <c r="AR89" s="103">
        <v>139</v>
      </c>
      <c r="AS89" s="103">
        <v>127</v>
      </c>
      <c r="AT89" s="103">
        <v>144</v>
      </c>
      <c r="AU89" s="103">
        <v>129</v>
      </c>
      <c r="AV89" s="103">
        <v>127</v>
      </c>
      <c r="AW89" s="103">
        <v>128</v>
      </c>
      <c r="AX89" s="103">
        <v>124</v>
      </c>
      <c r="AY89" s="103">
        <v>145</v>
      </c>
      <c r="AZ89" s="103">
        <v>147</v>
      </c>
      <c r="BA89" s="103">
        <v>145</v>
      </c>
      <c r="BB89" s="103">
        <v>139</v>
      </c>
      <c r="BC89" s="103">
        <v>125</v>
      </c>
      <c r="BD89" s="150"/>
      <c r="BE89" s="204">
        <f t="shared" si="50"/>
        <v>5168</v>
      </c>
      <c r="BF89" s="253">
        <f t="shared" si="51"/>
        <v>6900</v>
      </c>
    </row>
    <row r="90" spans="1:58" x14ac:dyDescent="0.2">
      <c r="A90" s="320"/>
      <c r="B90" s="107" t="s">
        <v>92</v>
      </c>
      <c r="C90" s="102">
        <v>102</v>
      </c>
      <c r="D90" s="103">
        <v>144</v>
      </c>
      <c r="E90" s="103">
        <v>119</v>
      </c>
      <c r="F90" s="103">
        <v>94</v>
      </c>
      <c r="G90" s="103">
        <v>93</v>
      </c>
      <c r="H90" s="103">
        <v>80</v>
      </c>
      <c r="I90" s="103">
        <v>88</v>
      </c>
      <c r="J90" s="103">
        <v>80</v>
      </c>
      <c r="K90" s="103">
        <v>83</v>
      </c>
      <c r="L90" s="103">
        <v>77</v>
      </c>
      <c r="M90" s="103">
        <v>77</v>
      </c>
      <c r="N90" s="103">
        <v>85</v>
      </c>
      <c r="O90" s="103">
        <v>70</v>
      </c>
      <c r="P90" s="103">
        <v>82</v>
      </c>
      <c r="Q90" s="103">
        <v>61</v>
      </c>
      <c r="R90" s="103">
        <v>43</v>
      </c>
      <c r="S90" s="103">
        <v>49</v>
      </c>
      <c r="T90" s="103">
        <v>48</v>
      </c>
      <c r="U90" s="103">
        <v>36</v>
      </c>
      <c r="V90" s="103">
        <v>36</v>
      </c>
      <c r="W90" s="103">
        <v>30</v>
      </c>
      <c r="X90" s="103">
        <v>41</v>
      </c>
      <c r="Y90" s="103">
        <v>42</v>
      </c>
      <c r="Z90" s="103">
        <v>43</v>
      </c>
      <c r="AA90" s="103">
        <v>59</v>
      </c>
      <c r="AB90" s="103">
        <v>44</v>
      </c>
      <c r="AC90" s="103">
        <v>49</v>
      </c>
      <c r="AD90" s="103">
        <v>46</v>
      </c>
      <c r="AE90" s="103">
        <v>45</v>
      </c>
      <c r="AF90" s="103">
        <v>38</v>
      </c>
      <c r="AG90" s="103">
        <v>53</v>
      </c>
      <c r="AH90" s="103">
        <v>40</v>
      </c>
      <c r="AI90" s="103">
        <v>44</v>
      </c>
      <c r="AJ90" s="103">
        <v>48</v>
      </c>
      <c r="AK90" s="103">
        <v>54</v>
      </c>
      <c r="AL90" s="103">
        <v>48</v>
      </c>
      <c r="AM90" s="103">
        <v>55</v>
      </c>
      <c r="AN90" s="103">
        <v>47</v>
      </c>
      <c r="AO90" s="103">
        <v>43</v>
      </c>
      <c r="AP90" s="103">
        <v>56</v>
      </c>
      <c r="AQ90" s="103">
        <v>54</v>
      </c>
      <c r="AR90" s="103">
        <v>65</v>
      </c>
      <c r="AS90" s="103">
        <v>42</v>
      </c>
      <c r="AT90" s="103">
        <v>56</v>
      </c>
      <c r="AU90" s="103">
        <v>42</v>
      </c>
      <c r="AV90" s="103">
        <v>49</v>
      </c>
      <c r="AW90" s="103">
        <v>54</v>
      </c>
      <c r="AX90" s="103">
        <v>61</v>
      </c>
      <c r="AY90" s="103">
        <v>45</v>
      </c>
      <c r="AZ90" s="103">
        <v>59</v>
      </c>
      <c r="BA90" s="103">
        <v>53</v>
      </c>
      <c r="BB90" s="103">
        <v>42</v>
      </c>
      <c r="BC90" s="103">
        <v>48</v>
      </c>
      <c r="BD90" s="150"/>
      <c r="BE90" s="204">
        <f t="shared" si="50"/>
        <v>2105</v>
      </c>
      <c r="BF90" s="253">
        <f t="shared" si="51"/>
        <v>3142</v>
      </c>
    </row>
    <row r="91" spans="1:58" x14ac:dyDescent="0.2">
      <c r="A91" s="320"/>
      <c r="B91" s="157" t="s">
        <v>5</v>
      </c>
      <c r="C91" s="103">
        <v>0</v>
      </c>
      <c r="D91" s="103">
        <v>0</v>
      </c>
      <c r="E91" s="103">
        <v>0</v>
      </c>
      <c r="F91" s="103">
        <v>0</v>
      </c>
      <c r="G91" s="103">
        <v>0</v>
      </c>
      <c r="H91" s="103">
        <v>0</v>
      </c>
      <c r="I91" s="103">
        <v>0</v>
      </c>
      <c r="J91" s="103">
        <v>0</v>
      </c>
      <c r="K91" s="103">
        <v>0</v>
      </c>
      <c r="L91" s="103">
        <v>0</v>
      </c>
      <c r="M91" s="103">
        <v>0</v>
      </c>
      <c r="N91" s="103">
        <v>8</v>
      </c>
      <c r="O91" s="103">
        <v>40</v>
      </c>
      <c r="P91" s="103">
        <v>179</v>
      </c>
      <c r="Q91" s="103">
        <v>346</v>
      </c>
      <c r="R91" s="103">
        <v>301</v>
      </c>
      <c r="S91" s="103">
        <v>263</v>
      </c>
      <c r="T91" s="103">
        <v>178</v>
      </c>
      <c r="U91" s="103">
        <v>137</v>
      </c>
      <c r="V91" s="103">
        <v>108</v>
      </c>
      <c r="W91" s="103">
        <v>83</v>
      </c>
      <c r="X91" s="103">
        <v>42</v>
      </c>
      <c r="Y91" s="103">
        <v>31</v>
      </c>
      <c r="Z91" s="103">
        <v>19</v>
      </c>
      <c r="AA91" s="103">
        <v>21</v>
      </c>
      <c r="AB91" s="103">
        <v>11</v>
      </c>
      <c r="AC91" s="103">
        <v>7</v>
      </c>
      <c r="AD91" s="103">
        <v>2</v>
      </c>
      <c r="AE91" s="103">
        <v>2</v>
      </c>
      <c r="AF91" s="103">
        <v>2</v>
      </c>
      <c r="AG91" s="103">
        <v>2</v>
      </c>
      <c r="AH91" s="103">
        <v>1</v>
      </c>
      <c r="AI91" s="103">
        <v>0</v>
      </c>
      <c r="AJ91" s="103">
        <v>1</v>
      </c>
      <c r="AK91" s="103">
        <v>1</v>
      </c>
      <c r="AL91" s="103">
        <v>2</v>
      </c>
      <c r="AM91" s="103">
        <v>2</v>
      </c>
      <c r="AN91" s="103">
        <v>5</v>
      </c>
      <c r="AO91" s="103">
        <v>4</v>
      </c>
      <c r="AP91" s="103">
        <v>12</v>
      </c>
      <c r="AQ91" s="103">
        <v>17</v>
      </c>
      <c r="AR91" s="103">
        <v>51</v>
      </c>
      <c r="AS91" s="103">
        <v>72</v>
      </c>
      <c r="AT91" s="103">
        <v>118</v>
      </c>
      <c r="AU91" s="103">
        <v>126</v>
      </c>
      <c r="AV91" s="103">
        <v>173</v>
      </c>
      <c r="AW91" s="103">
        <v>139</v>
      </c>
      <c r="AX91" s="103">
        <v>135</v>
      </c>
      <c r="AY91" s="103">
        <v>129</v>
      </c>
      <c r="AZ91" s="103">
        <v>132</v>
      </c>
      <c r="BA91" s="103">
        <v>103</v>
      </c>
      <c r="BB91" s="103">
        <v>101</v>
      </c>
      <c r="BC91" s="103">
        <v>93</v>
      </c>
      <c r="BD91" s="150"/>
      <c r="BE91" s="204">
        <f t="shared" si="50"/>
        <v>3199</v>
      </c>
      <c r="BF91" s="253">
        <f t="shared" si="51"/>
        <v>3199</v>
      </c>
    </row>
    <row r="92" spans="1:58" x14ac:dyDescent="0.2">
      <c r="A92" s="320"/>
      <c r="B92" s="107" t="s">
        <v>93</v>
      </c>
      <c r="C92" s="102">
        <v>130</v>
      </c>
      <c r="D92" s="103">
        <v>206</v>
      </c>
      <c r="E92" s="103">
        <v>169</v>
      </c>
      <c r="F92" s="103">
        <v>187</v>
      </c>
      <c r="G92" s="103">
        <v>165</v>
      </c>
      <c r="H92" s="103">
        <v>158</v>
      </c>
      <c r="I92" s="103">
        <v>165</v>
      </c>
      <c r="J92" s="103">
        <v>155</v>
      </c>
      <c r="K92" s="103">
        <v>152</v>
      </c>
      <c r="L92" s="103">
        <v>162</v>
      </c>
      <c r="M92" s="103">
        <v>158</v>
      </c>
      <c r="N92" s="103">
        <v>151</v>
      </c>
      <c r="O92" s="103">
        <v>110</v>
      </c>
      <c r="P92" s="103">
        <v>157</v>
      </c>
      <c r="Q92" s="103">
        <v>116</v>
      </c>
      <c r="R92" s="103">
        <v>139</v>
      </c>
      <c r="S92" s="103">
        <v>116</v>
      </c>
      <c r="T92" s="103">
        <v>100</v>
      </c>
      <c r="U92" s="103">
        <v>138</v>
      </c>
      <c r="V92" s="103">
        <v>136</v>
      </c>
      <c r="W92" s="103">
        <v>110</v>
      </c>
      <c r="X92" s="103">
        <v>118</v>
      </c>
      <c r="Y92" s="103">
        <v>119</v>
      </c>
      <c r="Z92" s="111">
        <v>115</v>
      </c>
      <c r="AA92" s="111">
        <v>108</v>
      </c>
      <c r="AB92" s="111">
        <v>117</v>
      </c>
      <c r="AC92" s="111">
        <v>119</v>
      </c>
      <c r="AD92" s="111">
        <v>109</v>
      </c>
      <c r="AE92" s="111">
        <v>140</v>
      </c>
      <c r="AF92" s="111">
        <v>115</v>
      </c>
      <c r="AG92" s="111">
        <v>144</v>
      </c>
      <c r="AH92" s="111">
        <v>104</v>
      </c>
      <c r="AI92" s="111">
        <v>102</v>
      </c>
      <c r="AJ92" s="111">
        <v>133</v>
      </c>
      <c r="AK92" s="111">
        <v>115</v>
      </c>
      <c r="AL92" s="111">
        <v>142</v>
      </c>
      <c r="AM92" s="111">
        <v>154</v>
      </c>
      <c r="AN92" s="111">
        <v>118</v>
      </c>
      <c r="AO92" s="111">
        <v>134</v>
      </c>
      <c r="AP92" s="111">
        <v>142</v>
      </c>
      <c r="AQ92" s="111">
        <v>134</v>
      </c>
      <c r="AR92" s="111">
        <v>144</v>
      </c>
      <c r="AS92" s="111">
        <v>143</v>
      </c>
      <c r="AT92" s="111">
        <v>126</v>
      </c>
      <c r="AU92" s="111">
        <v>133</v>
      </c>
      <c r="AV92" s="111">
        <v>156</v>
      </c>
      <c r="AW92" s="111">
        <v>162</v>
      </c>
      <c r="AX92" s="111">
        <v>134</v>
      </c>
      <c r="AY92" s="111">
        <v>141</v>
      </c>
      <c r="AZ92" s="111">
        <v>138</v>
      </c>
      <c r="BA92" s="111">
        <v>145</v>
      </c>
      <c r="BB92" s="111">
        <v>128</v>
      </c>
      <c r="BC92" s="111">
        <v>138</v>
      </c>
      <c r="BD92" s="150"/>
      <c r="BE92" s="204">
        <f t="shared" si="50"/>
        <v>5443</v>
      </c>
      <c r="BF92" s="253">
        <f t="shared" si="51"/>
        <v>7250</v>
      </c>
    </row>
    <row r="93" spans="1:58" x14ac:dyDescent="0.2">
      <c r="A93" s="320"/>
      <c r="B93" s="107" t="s">
        <v>94</v>
      </c>
      <c r="C93" s="102">
        <v>549</v>
      </c>
      <c r="D93" s="103">
        <v>794</v>
      </c>
      <c r="E93" s="103">
        <v>631</v>
      </c>
      <c r="F93" s="103">
        <v>596</v>
      </c>
      <c r="G93" s="103">
        <v>591</v>
      </c>
      <c r="H93" s="103">
        <v>603</v>
      </c>
      <c r="I93" s="103">
        <v>555</v>
      </c>
      <c r="J93" s="103">
        <v>551</v>
      </c>
      <c r="K93" s="103">
        <v>542</v>
      </c>
      <c r="L93" s="103">
        <v>570</v>
      </c>
      <c r="M93" s="103">
        <v>574</v>
      </c>
      <c r="N93" s="103">
        <v>547</v>
      </c>
      <c r="O93" s="103">
        <v>465</v>
      </c>
      <c r="P93" s="103">
        <v>729</v>
      </c>
      <c r="Q93" s="103">
        <v>772</v>
      </c>
      <c r="R93" s="103">
        <v>702</v>
      </c>
      <c r="S93" s="103">
        <v>635</v>
      </c>
      <c r="T93" s="103">
        <v>530</v>
      </c>
      <c r="U93" s="103">
        <v>508</v>
      </c>
      <c r="V93" s="111">
        <v>510</v>
      </c>
      <c r="W93" s="103">
        <v>428</v>
      </c>
      <c r="X93" s="103">
        <v>431</v>
      </c>
      <c r="Y93" s="103">
        <v>440</v>
      </c>
      <c r="Z93" s="103">
        <v>389</v>
      </c>
      <c r="AA93" s="103">
        <v>436</v>
      </c>
      <c r="AB93" s="103">
        <v>399</v>
      </c>
      <c r="AC93" s="103">
        <v>403</v>
      </c>
      <c r="AD93" s="103">
        <v>396</v>
      </c>
      <c r="AE93" s="103">
        <v>439</v>
      </c>
      <c r="AF93" s="103">
        <v>374</v>
      </c>
      <c r="AG93" s="103">
        <v>445</v>
      </c>
      <c r="AH93" s="103">
        <v>420</v>
      </c>
      <c r="AI93" s="103">
        <v>369</v>
      </c>
      <c r="AJ93" s="103">
        <v>442</v>
      </c>
      <c r="AK93" s="103">
        <v>438</v>
      </c>
      <c r="AL93" s="103">
        <v>457</v>
      </c>
      <c r="AM93" s="103">
        <v>491</v>
      </c>
      <c r="AN93" s="103">
        <v>397</v>
      </c>
      <c r="AO93" s="103">
        <v>419</v>
      </c>
      <c r="AP93" s="103">
        <v>521</v>
      </c>
      <c r="AQ93" s="103">
        <v>471</v>
      </c>
      <c r="AR93" s="103">
        <v>533</v>
      </c>
      <c r="AS93" s="103">
        <v>544</v>
      </c>
      <c r="AT93" s="103">
        <v>597</v>
      </c>
      <c r="AU93" s="103">
        <v>565</v>
      </c>
      <c r="AV93" s="103">
        <v>643</v>
      </c>
      <c r="AW93" s="103">
        <v>612</v>
      </c>
      <c r="AX93" s="103">
        <v>606</v>
      </c>
      <c r="AY93" s="103">
        <v>580</v>
      </c>
      <c r="AZ93" s="103">
        <v>626</v>
      </c>
      <c r="BA93" s="103">
        <v>586</v>
      </c>
      <c r="BB93" s="103">
        <v>564</v>
      </c>
      <c r="BC93" s="103">
        <v>550</v>
      </c>
      <c r="BD93" s="150"/>
      <c r="BE93" s="204">
        <f t="shared" si="50"/>
        <v>21409</v>
      </c>
      <c r="BF93" s="253">
        <f t="shared" si="51"/>
        <v>27965</v>
      </c>
    </row>
    <row r="94" spans="1:58" x14ac:dyDescent="0.2">
      <c r="A94" s="320"/>
      <c r="B94" s="142" t="s">
        <v>96</v>
      </c>
      <c r="C94" s="102"/>
      <c r="D94" s="103"/>
      <c r="E94" s="103"/>
      <c r="F94" s="103"/>
      <c r="G94" s="103"/>
      <c r="H94" s="103"/>
      <c r="I94" s="103"/>
      <c r="J94" s="103"/>
      <c r="K94" s="103"/>
      <c r="L94" s="103"/>
      <c r="M94" s="103"/>
      <c r="N94" s="103"/>
      <c r="O94" s="103"/>
      <c r="P94" s="111"/>
      <c r="Q94" s="111"/>
      <c r="R94" s="111"/>
      <c r="S94" s="111"/>
      <c r="T94" s="111"/>
      <c r="U94" s="111"/>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3"/>
      <c r="AU94" s="103"/>
      <c r="AV94" s="103"/>
      <c r="AW94" s="103"/>
      <c r="AX94" s="103"/>
      <c r="AY94" s="103"/>
      <c r="AZ94" s="103"/>
      <c r="BA94" s="103"/>
      <c r="BB94" s="103"/>
      <c r="BC94" s="103"/>
      <c r="BD94" s="150"/>
      <c r="BE94" s="204"/>
      <c r="BF94" s="253"/>
    </row>
    <row r="95" spans="1:58" x14ac:dyDescent="0.2">
      <c r="A95" s="320"/>
      <c r="B95" s="107" t="s">
        <v>89</v>
      </c>
      <c r="C95" s="102">
        <f>C87-C79</f>
        <v>-17</v>
      </c>
      <c r="D95" s="103">
        <f t="shared" ref="D95:BC95" si="52">D87-D79</f>
        <v>8</v>
      </c>
      <c r="E95" s="103">
        <f t="shared" si="52"/>
        <v>-10</v>
      </c>
      <c r="F95" s="103">
        <f t="shared" si="52"/>
        <v>-13</v>
      </c>
      <c r="G95" s="103">
        <f t="shared" si="52"/>
        <v>-3</v>
      </c>
      <c r="H95" s="103">
        <f t="shared" si="52"/>
        <v>17</v>
      </c>
      <c r="I95" s="103">
        <f t="shared" si="52"/>
        <v>-16</v>
      </c>
      <c r="J95" s="103">
        <f t="shared" si="52"/>
        <v>8</v>
      </c>
      <c r="K95" s="103">
        <f t="shared" si="52"/>
        <v>-13</v>
      </c>
      <c r="L95" s="103">
        <f t="shared" si="52"/>
        <v>-16</v>
      </c>
      <c r="M95" s="103">
        <f t="shared" si="52"/>
        <v>-21</v>
      </c>
      <c r="N95" s="103">
        <f t="shared" si="52"/>
        <v>4</v>
      </c>
      <c r="O95" s="103">
        <f t="shared" si="52"/>
        <v>-38</v>
      </c>
      <c r="P95" s="103">
        <f t="shared" si="52"/>
        <v>-12</v>
      </c>
      <c r="Q95" s="103">
        <f t="shared" si="52"/>
        <v>-31</v>
      </c>
      <c r="R95" s="103">
        <f t="shared" si="52"/>
        <v>-50</v>
      </c>
      <c r="S95" s="103">
        <f t="shared" si="52"/>
        <v>-47</v>
      </c>
      <c r="T95" s="103">
        <f t="shared" si="52"/>
        <v>-56</v>
      </c>
      <c r="U95" s="103">
        <f t="shared" si="52"/>
        <v>-46</v>
      </c>
      <c r="V95" s="103">
        <f t="shared" si="52"/>
        <v>-41</v>
      </c>
      <c r="W95" s="103">
        <f t="shared" si="52"/>
        <v>-42</v>
      </c>
      <c r="X95" s="103">
        <f t="shared" si="52"/>
        <v>-30</v>
      </c>
      <c r="Y95" s="103">
        <f t="shared" si="52"/>
        <v>-29</v>
      </c>
      <c r="Z95" s="103">
        <f t="shared" si="52"/>
        <v>-42</v>
      </c>
      <c r="AA95" s="103">
        <f t="shared" si="52"/>
        <v>-33</v>
      </c>
      <c r="AB95" s="103">
        <f t="shared" si="52"/>
        <v>-38</v>
      </c>
      <c r="AC95" s="103">
        <f t="shared" si="52"/>
        <v>-39</v>
      </c>
      <c r="AD95" s="103">
        <f t="shared" si="52"/>
        <v>-32</v>
      </c>
      <c r="AE95" s="103">
        <f t="shared" si="52"/>
        <v>-15</v>
      </c>
      <c r="AF95" s="103">
        <f t="shared" si="52"/>
        <v>-49</v>
      </c>
      <c r="AG95" s="103">
        <f t="shared" si="52"/>
        <v>-41</v>
      </c>
      <c r="AH95" s="103">
        <f t="shared" si="52"/>
        <v>-13</v>
      </c>
      <c r="AI95" s="103">
        <f t="shared" si="52"/>
        <v>-34</v>
      </c>
      <c r="AJ95" s="103">
        <f t="shared" si="52"/>
        <v>-25</v>
      </c>
      <c r="AK95" s="103">
        <f t="shared" si="52"/>
        <v>-7</v>
      </c>
      <c r="AL95" s="103">
        <f t="shared" si="52"/>
        <v>-11</v>
      </c>
      <c r="AM95" s="103">
        <f t="shared" si="52"/>
        <v>-40</v>
      </c>
      <c r="AN95" s="103">
        <f t="shared" si="52"/>
        <v>-49</v>
      </c>
      <c r="AO95" s="103">
        <f t="shared" si="52"/>
        <v>-42</v>
      </c>
      <c r="AP95" s="103">
        <f t="shared" si="52"/>
        <v>-7</v>
      </c>
      <c r="AQ95" s="103">
        <f t="shared" si="52"/>
        <v>-46</v>
      </c>
      <c r="AR95" s="103">
        <f t="shared" si="52"/>
        <v>-37</v>
      </c>
      <c r="AS95" s="103">
        <f t="shared" si="52"/>
        <v>-16</v>
      </c>
      <c r="AT95" s="103">
        <f t="shared" si="52"/>
        <v>-21</v>
      </c>
      <c r="AU95" s="103">
        <f t="shared" si="52"/>
        <v>-37</v>
      </c>
      <c r="AV95" s="103">
        <f t="shared" si="52"/>
        <v>-46</v>
      </c>
      <c r="AW95" s="103">
        <f t="shared" si="52"/>
        <v>-28</v>
      </c>
      <c r="AX95" s="103">
        <f t="shared" si="52"/>
        <v>-10</v>
      </c>
      <c r="AY95" s="103">
        <f t="shared" si="52"/>
        <v>-31</v>
      </c>
      <c r="AZ95" s="103">
        <f t="shared" si="52"/>
        <v>-46</v>
      </c>
      <c r="BA95" s="103">
        <f t="shared" si="52"/>
        <v>-42</v>
      </c>
      <c r="BB95" s="103">
        <f t="shared" si="52"/>
        <v>8</v>
      </c>
      <c r="BC95" s="103">
        <f t="shared" si="52"/>
        <v>-13</v>
      </c>
      <c r="BD95" s="150"/>
      <c r="BE95" s="253">
        <f>BE87-BE79</f>
        <v>-1189.6000000000004</v>
      </c>
      <c r="BF95" s="253">
        <f>BF87-BF79</f>
        <v>-1265.6000000000004</v>
      </c>
    </row>
    <row r="96" spans="1:58" x14ac:dyDescent="0.2">
      <c r="A96" s="320"/>
      <c r="B96" s="107" t="s">
        <v>90</v>
      </c>
      <c r="C96" s="102">
        <f t="shared" ref="C96:BC96" si="53">C88-C80</f>
        <v>-6</v>
      </c>
      <c r="D96" s="103">
        <f t="shared" si="53"/>
        <v>23</v>
      </c>
      <c r="E96" s="103">
        <f t="shared" si="53"/>
        <v>2</v>
      </c>
      <c r="F96" s="103">
        <f t="shared" si="53"/>
        <v>-15</v>
      </c>
      <c r="G96" s="103">
        <f t="shared" si="53"/>
        <v>3</v>
      </c>
      <c r="H96" s="103">
        <f t="shared" si="53"/>
        <v>-12</v>
      </c>
      <c r="I96" s="103">
        <f t="shared" si="53"/>
        <v>3</v>
      </c>
      <c r="J96" s="103">
        <f t="shared" si="53"/>
        <v>-10</v>
      </c>
      <c r="K96" s="103">
        <f t="shared" si="53"/>
        <v>-5</v>
      </c>
      <c r="L96" s="103">
        <f t="shared" si="53"/>
        <v>9</v>
      </c>
      <c r="M96" s="103">
        <f t="shared" si="53"/>
        <v>6</v>
      </c>
      <c r="N96" s="103">
        <f t="shared" si="53"/>
        <v>-4</v>
      </c>
      <c r="O96" s="103">
        <f t="shared" si="53"/>
        <v>-4</v>
      </c>
      <c r="P96" s="103">
        <f t="shared" si="53"/>
        <v>1</v>
      </c>
      <c r="Q96" s="103">
        <f t="shared" si="53"/>
        <v>-12</v>
      </c>
      <c r="R96" s="103">
        <f t="shared" si="53"/>
        <v>-5</v>
      </c>
      <c r="S96" s="103">
        <f t="shared" si="53"/>
        <v>-16</v>
      </c>
      <c r="T96" s="103">
        <f t="shared" si="53"/>
        <v>-16</v>
      </c>
      <c r="U96" s="103">
        <f t="shared" si="53"/>
        <v>-14</v>
      </c>
      <c r="V96" s="103">
        <f t="shared" si="53"/>
        <v>-1</v>
      </c>
      <c r="W96" s="103">
        <f t="shared" si="53"/>
        <v>-10</v>
      </c>
      <c r="X96" s="103">
        <f t="shared" si="53"/>
        <v>-14</v>
      </c>
      <c r="Y96" s="103">
        <f t="shared" si="53"/>
        <v>-6</v>
      </c>
      <c r="Z96" s="103">
        <f t="shared" si="53"/>
        <v>-9</v>
      </c>
      <c r="AA96" s="103">
        <f t="shared" si="53"/>
        <v>-6</v>
      </c>
      <c r="AB96" s="103">
        <f t="shared" si="53"/>
        <v>-5</v>
      </c>
      <c r="AC96" s="103">
        <f t="shared" si="53"/>
        <v>-12</v>
      </c>
      <c r="AD96" s="103">
        <f t="shared" si="53"/>
        <v>-8</v>
      </c>
      <c r="AE96" s="103">
        <f t="shared" si="53"/>
        <v>-4</v>
      </c>
      <c r="AF96" s="103">
        <f t="shared" si="53"/>
        <v>-6</v>
      </c>
      <c r="AG96" s="103">
        <f t="shared" si="53"/>
        <v>-9</v>
      </c>
      <c r="AH96" s="103">
        <f t="shared" si="53"/>
        <v>-7</v>
      </c>
      <c r="AI96" s="103">
        <f t="shared" si="53"/>
        <v>-7</v>
      </c>
      <c r="AJ96" s="103">
        <f t="shared" si="53"/>
        <v>11</v>
      </c>
      <c r="AK96" s="103">
        <f t="shared" si="53"/>
        <v>0</v>
      </c>
      <c r="AL96" s="103">
        <f t="shared" si="53"/>
        <v>-12</v>
      </c>
      <c r="AM96" s="103">
        <f t="shared" si="53"/>
        <v>-5</v>
      </c>
      <c r="AN96" s="103">
        <f t="shared" si="53"/>
        <v>-9</v>
      </c>
      <c r="AO96" s="103">
        <f t="shared" si="53"/>
        <v>-5</v>
      </c>
      <c r="AP96" s="103">
        <f t="shared" si="53"/>
        <v>3</v>
      </c>
      <c r="AQ96" s="103">
        <f t="shared" si="53"/>
        <v>1</v>
      </c>
      <c r="AR96" s="103">
        <f t="shared" si="53"/>
        <v>3</v>
      </c>
      <c r="AS96" s="103">
        <f t="shared" si="53"/>
        <v>3</v>
      </c>
      <c r="AT96" s="103">
        <f t="shared" si="53"/>
        <v>-2</v>
      </c>
      <c r="AU96" s="103">
        <f t="shared" si="53"/>
        <v>-3</v>
      </c>
      <c r="AV96" s="103">
        <f t="shared" si="53"/>
        <v>-5</v>
      </c>
      <c r="AW96" s="103">
        <f t="shared" si="53"/>
        <v>-12</v>
      </c>
      <c r="AX96" s="103">
        <f t="shared" si="53"/>
        <v>-11</v>
      </c>
      <c r="AY96" s="103">
        <f t="shared" si="53"/>
        <v>-13</v>
      </c>
      <c r="AZ96" s="103">
        <f t="shared" si="53"/>
        <v>-6</v>
      </c>
      <c r="BA96" s="103">
        <f t="shared" si="53"/>
        <v>-9</v>
      </c>
      <c r="BB96" s="103">
        <f t="shared" si="53"/>
        <v>-5</v>
      </c>
      <c r="BC96" s="103">
        <f t="shared" si="53"/>
        <v>-4</v>
      </c>
      <c r="BD96" s="150"/>
      <c r="BE96" s="253">
        <f t="shared" ref="BE96" si="54">BE88-BE80</f>
        <v>-234</v>
      </c>
      <c r="BF96" s="253">
        <f t="shared" ref="BF96:BF101" si="55">BF88-BF80</f>
        <v>-236</v>
      </c>
    </row>
    <row r="97" spans="1:59" x14ac:dyDescent="0.2">
      <c r="A97" s="320"/>
      <c r="B97" s="107" t="s">
        <v>91</v>
      </c>
      <c r="C97" s="102">
        <f t="shared" ref="C97:BC97" si="56">C89-C81</f>
        <v>-12</v>
      </c>
      <c r="D97" s="103">
        <f t="shared" si="56"/>
        <v>0</v>
      </c>
      <c r="E97" s="103">
        <f t="shared" si="56"/>
        <v>-21</v>
      </c>
      <c r="F97" s="103">
        <f t="shared" si="56"/>
        <v>-22</v>
      </c>
      <c r="G97" s="103">
        <f t="shared" si="56"/>
        <v>-32</v>
      </c>
      <c r="H97" s="103">
        <f t="shared" si="56"/>
        <v>9</v>
      </c>
      <c r="I97" s="103">
        <f t="shared" si="56"/>
        <v>-37</v>
      </c>
      <c r="J97" s="103">
        <f t="shared" si="56"/>
        <v>-24</v>
      </c>
      <c r="K97" s="103">
        <f t="shared" si="56"/>
        <v>1</v>
      </c>
      <c r="L97" s="103">
        <f t="shared" si="56"/>
        <v>-12</v>
      </c>
      <c r="M97" s="103">
        <f t="shared" si="56"/>
        <v>16</v>
      </c>
      <c r="N97" s="103">
        <f t="shared" si="56"/>
        <v>-9</v>
      </c>
      <c r="O97" s="103">
        <f t="shared" si="56"/>
        <v>-37</v>
      </c>
      <c r="P97" s="103">
        <f t="shared" si="56"/>
        <v>5</v>
      </c>
      <c r="Q97" s="103">
        <f t="shared" si="56"/>
        <v>-33</v>
      </c>
      <c r="R97" s="103">
        <f t="shared" si="56"/>
        <v>-42</v>
      </c>
      <c r="S97" s="103">
        <f t="shared" si="56"/>
        <v>-44</v>
      </c>
      <c r="T97" s="103">
        <f t="shared" si="56"/>
        <v>-40</v>
      </c>
      <c r="U97" s="103">
        <f t="shared" si="56"/>
        <v>-49</v>
      </c>
      <c r="V97" s="103">
        <f t="shared" si="56"/>
        <v>-38</v>
      </c>
      <c r="W97" s="103">
        <f t="shared" si="56"/>
        <v>-52</v>
      </c>
      <c r="X97" s="103">
        <f t="shared" si="56"/>
        <v>-22</v>
      </c>
      <c r="Y97" s="103">
        <f t="shared" si="56"/>
        <v>-14</v>
      </c>
      <c r="Z97" s="103">
        <f t="shared" si="56"/>
        <v>-27</v>
      </c>
      <c r="AA97" s="103">
        <f t="shared" si="56"/>
        <v>-16</v>
      </c>
      <c r="AB97" s="103">
        <f t="shared" si="56"/>
        <v>-36</v>
      </c>
      <c r="AC97" s="103">
        <f t="shared" si="56"/>
        <v>-20</v>
      </c>
      <c r="AD97" s="103">
        <f t="shared" si="56"/>
        <v>-24</v>
      </c>
      <c r="AE97" s="103">
        <f t="shared" si="56"/>
        <v>-14</v>
      </c>
      <c r="AF97" s="103">
        <f t="shared" si="56"/>
        <v>-14</v>
      </c>
      <c r="AG97" s="103">
        <f t="shared" si="56"/>
        <v>-3</v>
      </c>
      <c r="AH97" s="103">
        <f t="shared" si="56"/>
        <v>1</v>
      </c>
      <c r="AI97" s="103">
        <f t="shared" si="56"/>
        <v>-43</v>
      </c>
      <c r="AJ97" s="103">
        <f t="shared" si="56"/>
        <v>-22</v>
      </c>
      <c r="AK97" s="103">
        <f t="shared" si="56"/>
        <v>-23</v>
      </c>
      <c r="AL97" s="103">
        <f t="shared" si="56"/>
        <v>-7</v>
      </c>
      <c r="AM97" s="103">
        <f t="shared" si="56"/>
        <v>26</v>
      </c>
      <c r="AN97" s="103">
        <f t="shared" si="56"/>
        <v>-24</v>
      </c>
      <c r="AO97" s="103">
        <f t="shared" si="56"/>
        <v>-20</v>
      </c>
      <c r="AP97" s="103">
        <f t="shared" si="56"/>
        <v>5</v>
      </c>
      <c r="AQ97" s="103">
        <f t="shared" si="56"/>
        <v>-24</v>
      </c>
      <c r="AR97" s="103">
        <f t="shared" si="56"/>
        <v>-2</v>
      </c>
      <c r="AS97" s="103">
        <f t="shared" si="56"/>
        <v>-9</v>
      </c>
      <c r="AT97" s="103">
        <f t="shared" si="56"/>
        <v>-4</v>
      </c>
      <c r="AU97" s="103">
        <f t="shared" si="56"/>
        <v>-27</v>
      </c>
      <c r="AV97" s="103">
        <f t="shared" si="56"/>
        <v>-15</v>
      </c>
      <c r="AW97" s="103">
        <f t="shared" si="56"/>
        <v>-24</v>
      </c>
      <c r="AX97" s="103">
        <f t="shared" si="56"/>
        <v>-28</v>
      </c>
      <c r="AY97" s="103">
        <f t="shared" si="56"/>
        <v>-5</v>
      </c>
      <c r="AZ97" s="103">
        <f t="shared" si="56"/>
        <v>-13</v>
      </c>
      <c r="BA97" s="103">
        <f t="shared" si="56"/>
        <v>-24</v>
      </c>
      <c r="BB97" s="103">
        <f t="shared" si="56"/>
        <v>-12</v>
      </c>
      <c r="BC97" s="103">
        <f t="shared" si="56"/>
        <v>-14</v>
      </c>
      <c r="BD97" s="150"/>
      <c r="BE97" s="253">
        <f t="shared" ref="BE97" si="57">BE89-BE81</f>
        <v>-725.80000000000018</v>
      </c>
      <c r="BF97" s="253">
        <f t="shared" si="55"/>
        <v>-859.80000000000018</v>
      </c>
    </row>
    <row r="98" spans="1:59" x14ac:dyDescent="0.2">
      <c r="A98" s="320"/>
      <c r="B98" s="107" t="s">
        <v>92</v>
      </c>
      <c r="C98" s="102">
        <f t="shared" ref="C98:BC98" si="58">C90-C82</f>
        <v>-33</v>
      </c>
      <c r="D98" s="103">
        <f t="shared" si="58"/>
        <v>-33</v>
      </c>
      <c r="E98" s="103">
        <f t="shared" si="58"/>
        <v>-29</v>
      </c>
      <c r="F98" s="103">
        <f t="shared" si="58"/>
        <v>-33</v>
      </c>
      <c r="G98" s="103">
        <f t="shared" si="58"/>
        <v>-30</v>
      </c>
      <c r="H98" s="103">
        <f t="shared" si="58"/>
        <v>-38</v>
      </c>
      <c r="I98" s="103">
        <f t="shared" si="58"/>
        <v>-32</v>
      </c>
      <c r="J98" s="103">
        <f t="shared" si="58"/>
        <v>-41</v>
      </c>
      <c r="K98" s="103">
        <f t="shared" si="58"/>
        <v>-28</v>
      </c>
      <c r="L98" s="103">
        <f t="shared" si="58"/>
        <v>-23</v>
      </c>
      <c r="M98" s="103">
        <f t="shared" si="58"/>
        <v>-30</v>
      </c>
      <c r="N98" s="103">
        <f t="shared" si="58"/>
        <v>-17</v>
      </c>
      <c r="O98" s="103">
        <f t="shared" si="58"/>
        <v>-17</v>
      </c>
      <c r="P98" s="103">
        <f t="shared" si="58"/>
        <v>-12</v>
      </c>
      <c r="Q98" s="103">
        <f t="shared" si="58"/>
        <v>-29</v>
      </c>
      <c r="R98" s="103">
        <f t="shared" si="58"/>
        <v>-39</v>
      </c>
      <c r="S98" s="103">
        <f t="shared" si="58"/>
        <v>-34</v>
      </c>
      <c r="T98" s="103">
        <f t="shared" si="58"/>
        <v>-27</v>
      </c>
      <c r="U98" s="103">
        <f t="shared" si="58"/>
        <v>-40</v>
      </c>
      <c r="V98" s="103">
        <f t="shared" si="58"/>
        <v>-47</v>
      </c>
      <c r="W98" s="103">
        <f t="shared" si="58"/>
        <v>-48</v>
      </c>
      <c r="X98" s="103">
        <f t="shared" si="58"/>
        <v>-30</v>
      </c>
      <c r="Y98" s="103">
        <f t="shared" si="58"/>
        <v>-31</v>
      </c>
      <c r="Z98" s="103">
        <f t="shared" si="58"/>
        <v>-25</v>
      </c>
      <c r="AA98" s="103">
        <f t="shared" si="58"/>
        <v>-16</v>
      </c>
      <c r="AB98" s="103">
        <f t="shared" si="58"/>
        <v>-25</v>
      </c>
      <c r="AC98" s="103">
        <f t="shared" si="58"/>
        <v>-22</v>
      </c>
      <c r="AD98" s="103">
        <f t="shared" si="58"/>
        <v>-19</v>
      </c>
      <c r="AE98" s="103">
        <f t="shared" si="58"/>
        <v>-18</v>
      </c>
      <c r="AF98" s="103">
        <f t="shared" si="58"/>
        <v>-28</v>
      </c>
      <c r="AG98" s="103">
        <f t="shared" si="58"/>
        <v>-11</v>
      </c>
      <c r="AH98" s="103">
        <f t="shared" si="58"/>
        <v>-30</v>
      </c>
      <c r="AI98" s="103">
        <f t="shared" si="58"/>
        <v>-20</v>
      </c>
      <c r="AJ98" s="103">
        <f t="shared" si="58"/>
        <v>-12</v>
      </c>
      <c r="AK98" s="103">
        <f t="shared" si="58"/>
        <v>-8</v>
      </c>
      <c r="AL98" s="103">
        <f t="shared" si="58"/>
        <v>-10</v>
      </c>
      <c r="AM98" s="103">
        <f t="shared" si="58"/>
        <v>-5</v>
      </c>
      <c r="AN98" s="103">
        <f t="shared" si="58"/>
        <v>-18</v>
      </c>
      <c r="AO98" s="103">
        <f t="shared" si="58"/>
        <v>-27</v>
      </c>
      <c r="AP98" s="103">
        <f t="shared" si="58"/>
        <v>-18</v>
      </c>
      <c r="AQ98" s="103">
        <f t="shared" si="58"/>
        <v>-24</v>
      </c>
      <c r="AR98" s="103">
        <f t="shared" si="58"/>
        <v>-12</v>
      </c>
      <c r="AS98" s="103">
        <f t="shared" si="58"/>
        <v>-33</v>
      </c>
      <c r="AT98" s="103">
        <f t="shared" si="58"/>
        <v>-16</v>
      </c>
      <c r="AU98" s="103">
        <f t="shared" si="58"/>
        <v>-31</v>
      </c>
      <c r="AV98" s="103">
        <f t="shared" si="58"/>
        <v>-32</v>
      </c>
      <c r="AW98" s="103">
        <f t="shared" si="58"/>
        <v>-28</v>
      </c>
      <c r="AX98" s="103">
        <f t="shared" si="58"/>
        <v>-24</v>
      </c>
      <c r="AY98" s="103">
        <f t="shared" si="58"/>
        <v>-47</v>
      </c>
      <c r="AZ98" s="103">
        <f t="shared" si="58"/>
        <v>-42</v>
      </c>
      <c r="BA98" s="103">
        <f t="shared" si="58"/>
        <v>-54</v>
      </c>
      <c r="BB98" s="103">
        <f t="shared" si="58"/>
        <v>-59</v>
      </c>
      <c r="BC98" s="103">
        <f t="shared" si="58"/>
        <v>-55</v>
      </c>
      <c r="BD98" s="150"/>
      <c r="BE98" s="253">
        <f t="shared" ref="BE98" si="59">BE90-BE82</f>
        <v>-1057.5999999999999</v>
      </c>
      <c r="BF98" s="253">
        <f t="shared" si="55"/>
        <v>-1407.6000000000004</v>
      </c>
    </row>
    <row r="99" spans="1:59" x14ac:dyDescent="0.2">
      <c r="A99" s="320"/>
      <c r="B99" s="107" t="s">
        <v>5</v>
      </c>
      <c r="C99" s="102">
        <f t="shared" ref="C99:BC99" si="60">C91-C83</f>
        <v>0</v>
      </c>
      <c r="D99" s="103">
        <f t="shared" si="60"/>
        <v>0</v>
      </c>
      <c r="E99" s="103">
        <f t="shared" si="60"/>
        <v>0</v>
      </c>
      <c r="F99" s="103">
        <f t="shared" si="60"/>
        <v>0</v>
      </c>
      <c r="G99" s="103">
        <f t="shared" si="60"/>
        <v>0</v>
      </c>
      <c r="H99" s="103">
        <f t="shared" si="60"/>
        <v>0</v>
      </c>
      <c r="I99" s="103">
        <f t="shared" si="60"/>
        <v>0</v>
      </c>
      <c r="J99" s="103">
        <f t="shared" si="60"/>
        <v>0</v>
      </c>
      <c r="K99" s="103">
        <f t="shared" si="60"/>
        <v>0</v>
      </c>
      <c r="L99" s="103">
        <f t="shared" si="60"/>
        <v>0</v>
      </c>
      <c r="M99" s="103">
        <f t="shared" si="60"/>
        <v>0</v>
      </c>
      <c r="N99" s="103">
        <f t="shared" si="60"/>
        <v>8</v>
      </c>
      <c r="O99" s="103">
        <f t="shared" si="60"/>
        <v>40</v>
      </c>
      <c r="P99" s="103">
        <f t="shared" si="60"/>
        <v>179</v>
      </c>
      <c r="Q99" s="103">
        <f t="shared" si="60"/>
        <v>346</v>
      </c>
      <c r="R99" s="103">
        <f t="shared" si="60"/>
        <v>301</v>
      </c>
      <c r="S99" s="103">
        <f t="shared" si="60"/>
        <v>263</v>
      </c>
      <c r="T99" s="103">
        <f t="shared" si="60"/>
        <v>178</v>
      </c>
      <c r="U99" s="103">
        <f t="shared" si="60"/>
        <v>137</v>
      </c>
      <c r="V99" s="103">
        <f t="shared" si="60"/>
        <v>108</v>
      </c>
      <c r="W99" s="103">
        <f t="shared" si="60"/>
        <v>83</v>
      </c>
      <c r="X99" s="103">
        <f t="shared" si="60"/>
        <v>42</v>
      </c>
      <c r="Y99" s="103">
        <f t="shared" si="60"/>
        <v>31</v>
      </c>
      <c r="Z99" s="103">
        <f t="shared" si="60"/>
        <v>19</v>
      </c>
      <c r="AA99" s="103">
        <f t="shared" si="60"/>
        <v>21</v>
      </c>
      <c r="AB99" s="103">
        <f t="shared" si="60"/>
        <v>11</v>
      </c>
      <c r="AC99" s="103">
        <f t="shared" si="60"/>
        <v>7</v>
      </c>
      <c r="AD99" s="103">
        <f t="shared" si="60"/>
        <v>2</v>
      </c>
      <c r="AE99" s="103">
        <f t="shared" si="60"/>
        <v>2</v>
      </c>
      <c r="AF99" s="103">
        <f t="shared" si="60"/>
        <v>2</v>
      </c>
      <c r="AG99" s="103">
        <f t="shared" si="60"/>
        <v>2</v>
      </c>
      <c r="AH99" s="103">
        <f t="shared" si="60"/>
        <v>1</v>
      </c>
      <c r="AI99" s="103">
        <f t="shared" si="60"/>
        <v>0</v>
      </c>
      <c r="AJ99" s="103">
        <f t="shared" si="60"/>
        <v>1</v>
      </c>
      <c r="AK99" s="103">
        <f t="shared" si="60"/>
        <v>1</v>
      </c>
      <c r="AL99" s="103">
        <f t="shared" si="60"/>
        <v>2</v>
      </c>
      <c r="AM99" s="103">
        <f t="shared" si="60"/>
        <v>2</v>
      </c>
      <c r="AN99" s="103">
        <f t="shared" si="60"/>
        <v>5</v>
      </c>
      <c r="AO99" s="103">
        <f t="shared" si="60"/>
        <v>4</v>
      </c>
      <c r="AP99" s="103">
        <f t="shared" si="60"/>
        <v>12</v>
      </c>
      <c r="AQ99" s="103">
        <f t="shared" si="60"/>
        <v>17</v>
      </c>
      <c r="AR99" s="103">
        <f t="shared" si="60"/>
        <v>51</v>
      </c>
      <c r="AS99" s="103">
        <f t="shared" si="60"/>
        <v>72</v>
      </c>
      <c r="AT99" s="103">
        <f t="shared" si="60"/>
        <v>118</v>
      </c>
      <c r="AU99" s="103">
        <f t="shared" si="60"/>
        <v>126</v>
      </c>
      <c r="AV99" s="103">
        <f t="shared" si="60"/>
        <v>173</v>
      </c>
      <c r="AW99" s="103">
        <f t="shared" si="60"/>
        <v>139</v>
      </c>
      <c r="AX99" s="103">
        <f t="shared" si="60"/>
        <v>135</v>
      </c>
      <c r="AY99" s="103">
        <f t="shared" si="60"/>
        <v>129</v>
      </c>
      <c r="AZ99" s="103">
        <f t="shared" si="60"/>
        <v>132</v>
      </c>
      <c r="BA99" s="103">
        <f t="shared" si="60"/>
        <v>103</v>
      </c>
      <c r="BB99" s="103">
        <f t="shared" si="60"/>
        <v>101</v>
      </c>
      <c r="BC99" s="103">
        <f t="shared" si="60"/>
        <v>93</v>
      </c>
      <c r="BD99" s="150"/>
      <c r="BE99" s="253">
        <f t="shared" ref="BE99" si="61">BE91-BE83</f>
        <v>3199</v>
      </c>
      <c r="BF99" s="253">
        <f t="shared" si="55"/>
        <v>3199</v>
      </c>
    </row>
    <row r="100" spans="1:59" x14ac:dyDescent="0.2">
      <c r="A100" s="320"/>
      <c r="B100" s="107" t="s">
        <v>93</v>
      </c>
      <c r="C100" s="102">
        <f t="shared" ref="C100:BC100" si="62">C92-C84</f>
        <v>-24</v>
      </c>
      <c r="D100" s="103">
        <f t="shared" si="62"/>
        <v>11</v>
      </c>
      <c r="E100" s="103">
        <f t="shared" si="62"/>
        <v>-5</v>
      </c>
      <c r="F100" s="103">
        <f t="shared" si="62"/>
        <v>27</v>
      </c>
      <c r="G100" s="103">
        <f t="shared" si="62"/>
        <v>5</v>
      </c>
      <c r="H100" s="103">
        <f t="shared" si="62"/>
        <v>-7</v>
      </c>
      <c r="I100" s="103">
        <f t="shared" si="62"/>
        <v>-6</v>
      </c>
      <c r="J100" s="103">
        <f t="shared" si="62"/>
        <v>1</v>
      </c>
      <c r="K100" s="103">
        <f t="shared" si="62"/>
        <v>10</v>
      </c>
      <c r="L100" s="103">
        <f t="shared" si="62"/>
        <v>8</v>
      </c>
      <c r="M100" s="103">
        <f t="shared" si="62"/>
        <v>16</v>
      </c>
      <c r="N100" s="103">
        <f t="shared" si="62"/>
        <v>15</v>
      </c>
      <c r="O100" s="103">
        <f t="shared" si="62"/>
        <v>-27</v>
      </c>
      <c r="P100" s="103">
        <f t="shared" si="62"/>
        <v>9</v>
      </c>
      <c r="Q100" s="103">
        <f t="shared" si="62"/>
        <v>-22</v>
      </c>
      <c r="R100" s="103">
        <f t="shared" si="62"/>
        <v>2</v>
      </c>
      <c r="S100" s="103">
        <f t="shared" si="62"/>
        <v>-26</v>
      </c>
      <c r="T100" s="103">
        <f t="shared" si="62"/>
        <v>-37</v>
      </c>
      <c r="U100" s="103">
        <f t="shared" si="62"/>
        <v>11</v>
      </c>
      <c r="V100" s="103">
        <f t="shared" si="62"/>
        <v>-3</v>
      </c>
      <c r="W100" s="103">
        <f t="shared" si="62"/>
        <v>-19</v>
      </c>
      <c r="X100" s="103">
        <f t="shared" si="62"/>
        <v>-13</v>
      </c>
      <c r="Y100" s="103">
        <f t="shared" si="62"/>
        <v>-16</v>
      </c>
      <c r="Z100" s="103">
        <f t="shared" si="62"/>
        <v>-9</v>
      </c>
      <c r="AA100" s="103">
        <f t="shared" si="62"/>
        <v>-28</v>
      </c>
      <c r="AB100" s="103">
        <f t="shared" si="62"/>
        <v>-12</v>
      </c>
      <c r="AC100" s="103">
        <f t="shared" si="62"/>
        <v>-18</v>
      </c>
      <c r="AD100" s="103">
        <f t="shared" si="62"/>
        <v>-33</v>
      </c>
      <c r="AE100" s="103">
        <f t="shared" si="62"/>
        <v>7</v>
      </c>
      <c r="AF100" s="103">
        <f t="shared" si="62"/>
        <v>-15</v>
      </c>
      <c r="AG100" s="103">
        <f t="shared" si="62"/>
        <v>9</v>
      </c>
      <c r="AH100" s="103">
        <f t="shared" si="62"/>
        <v>-20</v>
      </c>
      <c r="AI100" s="103">
        <f t="shared" si="62"/>
        <v>-20</v>
      </c>
      <c r="AJ100" s="103">
        <f t="shared" si="62"/>
        <v>1</v>
      </c>
      <c r="AK100" s="103">
        <f t="shared" si="62"/>
        <v>-11</v>
      </c>
      <c r="AL100" s="103">
        <f t="shared" si="62"/>
        <v>17</v>
      </c>
      <c r="AM100" s="103">
        <f t="shared" si="62"/>
        <v>23</v>
      </c>
      <c r="AN100" s="103">
        <f t="shared" si="62"/>
        <v>-2</v>
      </c>
      <c r="AO100" s="103">
        <f t="shared" si="62"/>
        <v>-4</v>
      </c>
      <c r="AP100" s="103">
        <f t="shared" si="62"/>
        <v>10</v>
      </c>
      <c r="AQ100" s="103">
        <f t="shared" si="62"/>
        <v>-9</v>
      </c>
      <c r="AR100" s="103">
        <f t="shared" si="62"/>
        <v>13</v>
      </c>
      <c r="AS100" s="103">
        <f t="shared" si="62"/>
        <v>5</v>
      </c>
      <c r="AT100" s="103">
        <f t="shared" si="62"/>
        <v>-13</v>
      </c>
      <c r="AU100" s="103">
        <f t="shared" si="62"/>
        <v>-4</v>
      </c>
      <c r="AV100" s="103">
        <f t="shared" si="62"/>
        <v>4</v>
      </c>
      <c r="AW100" s="103">
        <f t="shared" si="62"/>
        <v>19</v>
      </c>
      <c r="AX100" s="103">
        <f t="shared" si="62"/>
        <v>-4</v>
      </c>
      <c r="AY100" s="103">
        <f t="shared" si="62"/>
        <v>-11</v>
      </c>
      <c r="AZ100" s="103">
        <f t="shared" si="62"/>
        <v>-4</v>
      </c>
      <c r="BA100" s="103">
        <f t="shared" si="62"/>
        <v>-8</v>
      </c>
      <c r="BB100" s="103">
        <f t="shared" si="62"/>
        <v>-2</v>
      </c>
      <c r="BC100" s="103">
        <f t="shared" si="62"/>
        <v>22</v>
      </c>
      <c r="BD100" s="150"/>
      <c r="BE100" s="253">
        <f t="shared" ref="BE100" si="63">BE92-BE84</f>
        <v>-130.19999999999982</v>
      </c>
      <c r="BF100" s="253">
        <f t="shared" si="55"/>
        <v>-94.199999999999818</v>
      </c>
    </row>
    <row r="101" spans="1:59" x14ac:dyDescent="0.2">
      <c r="A101" s="321"/>
      <c r="B101" s="107" t="s">
        <v>94</v>
      </c>
      <c r="C101" s="112">
        <f t="shared" ref="C101:BC101" si="64">C93-C85</f>
        <v>-93</v>
      </c>
      <c r="D101" s="104">
        <f t="shared" si="64"/>
        <v>9</v>
      </c>
      <c r="E101" s="104">
        <f t="shared" si="64"/>
        <v>-63</v>
      </c>
      <c r="F101" s="104">
        <f t="shared" si="64"/>
        <v>-55</v>
      </c>
      <c r="G101" s="104">
        <f t="shared" si="64"/>
        <v>-58</v>
      </c>
      <c r="H101" s="104">
        <f t="shared" si="64"/>
        <v>-30</v>
      </c>
      <c r="I101" s="104">
        <f t="shared" si="64"/>
        <v>-87</v>
      </c>
      <c r="J101" s="104">
        <f t="shared" si="64"/>
        <v>-65</v>
      </c>
      <c r="K101" s="104">
        <f t="shared" si="64"/>
        <v>-35</v>
      </c>
      <c r="L101" s="104">
        <f t="shared" si="64"/>
        <v>-34</v>
      </c>
      <c r="M101" s="104">
        <f t="shared" si="64"/>
        <v>-13</v>
      </c>
      <c r="N101" s="104">
        <f t="shared" si="64"/>
        <v>-4</v>
      </c>
      <c r="O101" s="104">
        <f t="shared" si="64"/>
        <v>-83</v>
      </c>
      <c r="P101" s="104">
        <f t="shared" si="64"/>
        <v>171</v>
      </c>
      <c r="Q101" s="104">
        <f t="shared" si="64"/>
        <v>218</v>
      </c>
      <c r="R101" s="104">
        <f t="shared" si="64"/>
        <v>166</v>
      </c>
      <c r="S101" s="104">
        <f t="shared" si="64"/>
        <v>96</v>
      </c>
      <c r="T101" s="104">
        <f t="shared" si="64"/>
        <v>2</v>
      </c>
      <c r="U101" s="104">
        <f t="shared" si="64"/>
        <v>-2</v>
      </c>
      <c r="V101" s="104">
        <f t="shared" si="64"/>
        <v>-22</v>
      </c>
      <c r="W101" s="104">
        <f t="shared" si="64"/>
        <v>-88</v>
      </c>
      <c r="X101" s="104">
        <f t="shared" si="64"/>
        <v>-67</v>
      </c>
      <c r="Y101" s="104">
        <f t="shared" si="64"/>
        <v>-65</v>
      </c>
      <c r="Z101" s="104">
        <f t="shared" si="64"/>
        <v>-92</v>
      </c>
      <c r="AA101" s="104">
        <f t="shared" si="64"/>
        <v>-78</v>
      </c>
      <c r="AB101" s="104">
        <f t="shared" si="64"/>
        <v>-106</v>
      </c>
      <c r="AC101" s="104">
        <f t="shared" si="64"/>
        <v>-105</v>
      </c>
      <c r="AD101" s="104">
        <f t="shared" si="64"/>
        <v>-114</v>
      </c>
      <c r="AE101" s="104">
        <f t="shared" si="64"/>
        <v>-42</v>
      </c>
      <c r="AF101" s="104">
        <f t="shared" si="64"/>
        <v>-110</v>
      </c>
      <c r="AG101" s="104">
        <f t="shared" si="64"/>
        <v>-53</v>
      </c>
      <c r="AH101" s="104">
        <f t="shared" si="64"/>
        <v>-68</v>
      </c>
      <c r="AI101" s="104">
        <f t="shared" si="64"/>
        <v>-124</v>
      </c>
      <c r="AJ101" s="104">
        <f t="shared" si="64"/>
        <v>-47</v>
      </c>
      <c r="AK101" s="104">
        <f t="shared" si="64"/>
        <v>-47</v>
      </c>
      <c r="AL101" s="104">
        <f t="shared" si="64"/>
        <v>-22</v>
      </c>
      <c r="AM101" s="104">
        <f t="shared" si="64"/>
        <v>0</v>
      </c>
      <c r="AN101" s="104">
        <f t="shared" si="64"/>
        <v>-97</v>
      </c>
      <c r="AO101" s="104">
        <f t="shared" si="64"/>
        <v>-94</v>
      </c>
      <c r="AP101" s="104">
        <f t="shared" si="64"/>
        <v>5</v>
      </c>
      <c r="AQ101" s="104">
        <f t="shared" si="64"/>
        <v>-84</v>
      </c>
      <c r="AR101" s="104">
        <f t="shared" si="64"/>
        <v>16</v>
      </c>
      <c r="AS101" s="104">
        <f t="shared" si="64"/>
        <v>22</v>
      </c>
      <c r="AT101" s="104">
        <f t="shared" si="64"/>
        <v>62</v>
      </c>
      <c r="AU101" s="104">
        <f t="shared" si="64"/>
        <v>24</v>
      </c>
      <c r="AV101" s="104">
        <f t="shared" si="64"/>
        <v>80</v>
      </c>
      <c r="AW101" s="104">
        <f t="shared" si="64"/>
        <v>66</v>
      </c>
      <c r="AX101" s="104">
        <f t="shared" si="64"/>
        <v>58</v>
      </c>
      <c r="AY101" s="104">
        <f t="shared" si="64"/>
        <v>22</v>
      </c>
      <c r="AZ101" s="104">
        <f t="shared" si="64"/>
        <v>21</v>
      </c>
      <c r="BA101" s="104">
        <f t="shared" si="64"/>
        <v>-35</v>
      </c>
      <c r="BB101" s="104">
        <f t="shared" si="64"/>
        <v>30</v>
      </c>
      <c r="BC101" s="104">
        <f t="shared" si="64"/>
        <v>29</v>
      </c>
      <c r="BD101" s="207"/>
      <c r="BE101" s="254">
        <f t="shared" ref="BE101" si="65">BE93-BE85</f>
        <v>-144.20000000000073</v>
      </c>
      <c r="BF101" s="254">
        <f t="shared" si="55"/>
        <v>-668.20000000000073</v>
      </c>
      <c r="BG101" s="110"/>
    </row>
    <row r="102" spans="1:59" ht="13.15" customHeight="1" x14ac:dyDescent="0.2">
      <c r="A102" s="322" t="s">
        <v>100</v>
      </c>
      <c r="B102" s="141" t="s">
        <v>88</v>
      </c>
      <c r="C102" s="105"/>
      <c r="D102" s="106"/>
      <c r="E102" s="106"/>
      <c r="F102" s="106"/>
      <c r="G102" s="106"/>
      <c r="H102" s="106"/>
      <c r="I102" s="106"/>
      <c r="J102" s="106"/>
      <c r="K102" s="106"/>
      <c r="L102" s="106"/>
      <c r="M102" s="106"/>
      <c r="N102" s="106"/>
      <c r="O102" s="106"/>
      <c r="P102" s="106"/>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103"/>
      <c r="AP102" s="103"/>
      <c r="AQ102" s="103"/>
      <c r="AR102" s="103"/>
      <c r="AS102" s="103"/>
      <c r="AT102" s="103"/>
      <c r="AU102" s="103"/>
      <c r="AV102" s="103"/>
      <c r="AW102" s="103"/>
      <c r="AX102" s="103"/>
      <c r="AY102" s="103"/>
      <c r="AZ102" s="103"/>
      <c r="BA102" s="103"/>
      <c r="BB102" s="103"/>
      <c r="BC102" s="103"/>
      <c r="BD102" s="203"/>
      <c r="BE102" s="202"/>
      <c r="BF102" s="255"/>
    </row>
    <row r="103" spans="1:59" x14ac:dyDescent="0.2">
      <c r="A103" s="320"/>
      <c r="B103" s="107" t="s">
        <v>89</v>
      </c>
      <c r="C103" s="102">
        <v>2</v>
      </c>
      <c r="D103" s="103">
        <v>2</v>
      </c>
      <c r="E103" s="103">
        <v>1</v>
      </c>
      <c r="F103" s="103">
        <v>1</v>
      </c>
      <c r="G103" s="103">
        <v>2</v>
      </c>
      <c r="H103" s="103">
        <v>1</v>
      </c>
      <c r="I103" s="103">
        <v>2</v>
      </c>
      <c r="J103" s="103">
        <v>2</v>
      </c>
      <c r="K103" s="103">
        <v>3</v>
      </c>
      <c r="L103" s="103">
        <v>1</v>
      </c>
      <c r="M103" s="103">
        <v>2</v>
      </c>
      <c r="N103" s="103">
        <v>2</v>
      </c>
      <c r="O103" s="103">
        <v>2</v>
      </c>
      <c r="P103" s="103">
        <v>2</v>
      </c>
      <c r="Q103" s="103">
        <v>1</v>
      </c>
      <c r="R103" s="103">
        <v>2</v>
      </c>
      <c r="S103" s="103">
        <v>2</v>
      </c>
      <c r="T103" s="103">
        <v>2</v>
      </c>
      <c r="U103" s="103">
        <v>3</v>
      </c>
      <c r="V103" s="103">
        <v>1</v>
      </c>
      <c r="W103" s="103">
        <v>3</v>
      </c>
      <c r="X103" s="103">
        <v>2</v>
      </c>
      <c r="Y103" s="103">
        <v>2</v>
      </c>
      <c r="Z103" s="103">
        <v>2</v>
      </c>
      <c r="AA103" s="103">
        <v>2</v>
      </c>
      <c r="AB103" s="103">
        <v>2</v>
      </c>
      <c r="AC103" s="103">
        <v>2</v>
      </c>
      <c r="AD103" s="103">
        <v>2</v>
      </c>
      <c r="AE103" s="103">
        <v>1</v>
      </c>
      <c r="AF103" s="103">
        <v>1</v>
      </c>
      <c r="AG103" s="103">
        <v>3</v>
      </c>
      <c r="AH103" s="103">
        <v>2</v>
      </c>
      <c r="AI103" s="103">
        <v>3</v>
      </c>
      <c r="AJ103" s="103">
        <v>2</v>
      </c>
      <c r="AK103" s="103">
        <v>2</v>
      </c>
      <c r="AL103" s="103">
        <v>3</v>
      </c>
      <c r="AM103" s="103">
        <v>2</v>
      </c>
      <c r="AN103" s="103">
        <v>2</v>
      </c>
      <c r="AO103" s="103">
        <v>1</v>
      </c>
      <c r="AP103" s="103">
        <v>1</v>
      </c>
      <c r="AQ103" s="103">
        <v>2</v>
      </c>
      <c r="AR103" s="103">
        <v>1</v>
      </c>
      <c r="AS103" s="103">
        <v>3</v>
      </c>
      <c r="AT103" s="103">
        <v>2</v>
      </c>
      <c r="AU103" s="103">
        <v>1</v>
      </c>
      <c r="AV103" s="103">
        <v>3</v>
      </c>
      <c r="AW103" s="103">
        <v>2</v>
      </c>
      <c r="AX103" s="103">
        <v>2</v>
      </c>
      <c r="AY103" s="103">
        <v>2</v>
      </c>
      <c r="AZ103" s="103">
        <v>3</v>
      </c>
      <c r="BA103" s="103">
        <v>2</v>
      </c>
      <c r="BB103" s="103">
        <v>2</v>
      </c>
      <c r="BC103" s="103">
        <v>1</v>
      </c>
      <c r="BD103" s="203"/>
      <c r="BE103" s="204">
        <f>SUM(N103:BB103)+(BC103/5)</f>
        <v>82.2</v>
      </c>
      <c r="BF103" s="253">
        <f>SUM(C103:BB103)+(BC103/5)</f>
        <v>101.2</v>
      </c>
    </row>
    <row r="104" spans="1:59" x14ac:dyDescent="0.2">
      <c r="A104" s="320"/>
      <c r="B104" s="107" t="s">
        <v>90</v>
      </c>
      <c r="C104" s="102">
        <v>0</v>
      </c>
      <c r="D104" s="103">
        <v>1</v>
      </c>
      <c r="E104" s="103">
        <v>1</v>
      </c>
      <c r="F104" s="103">
        <v>1</v>
      </c>
      <c r="G104" s="103">
        <v>1</v>
      </c>
      <c r="H104" s="103">
        <v>1</v>
      </c>
      <c r="I104" s="103">
        <v>1</v>
      </c>
      <c r="J104" s="103">
        <v>1</v>
      </c>
      <c r="K104" s="103">
        <v>1</v>
      </c>
      <c r="L104" s="103">
        <v>1</v>
      </c>
      <c r="M104" s="103">
        <v>1</v>
      </c>
      <c r="N104" s="103">
        <v>1</v>
      </c>
      <c r="O104" s="103">
        <v>1</v>
      </c>
      <c r="P104" s="103">
        <v>1</v>
      </c>
      <c r="Q104" s="103">
        <v>2</v>
      </c>
      <c r="R104" s="103">
        <v>1</v>
      </c>
      <c r="S104" s="103">
        <v>1</v>
      </c>
      <c r="T104" s="103">
        <v>1</v>
      </c>
      <c r="U104" s="103">
        <v>1</v>
      </c>
      <c r="V104" s="103">
        <v>1</v>
      </c>
      <c r="W104" s="103">
        <v>0</v>
      </c>
      <c r="X104" s="103">
        <v>1</v>
      </c>
      <c r="Y104" s="103">
        <v>1</v>
      </c>
      <c r="Z104" s="103">
        <v>0</v>
      </c>
      <c r="AA104" s="103">
        <v>0</v>
      </c>
      <c r="AB104" s="103">
        <v>1</v>
      </c>
      <c r="AC104" s="103">
        <v>1</v>
      </c>
      <c r="AD104" s="103">
        <v>1</v>
      </c>
      <c r="AE104" s="103">
        <v>0</v>
      </c>
      <c r="AF104" s="103">
        <v>1</v>
      </c>
      <c r="AG104" s="103">
        <v>0</v>
      </c>
      <c r="AH104" s="103">
        <v>0</v>
      </c>
      <c r="AI104" s="103">
        <v>2</v>
      </c>
      <c r="AJ104" s="103">
        <v>0</v>
      </c>
      <c r="AK104" s="103">
        <v>1</v>
      </c>
      <c r="AL104" s="103">
        <v>1</v>
      </c>
      <c r="AM104" s="103">
        <v>1</v>
      </c>
      <c r="AN104" s="103">
        <v>1</v>
      </c>
      <c r="AO104" s="103">
        <v>1</v>
      </c>
      <c r="AP104" s="103">
        <v>1</v>
      </c>
      <c r="AQ104" s="103">
        <v>0</v>
      </c>
      <c r="AR104" s="103">
        <v>1</v>
      </c>
      <c r="AS104" s="103">
        <v>1</v>
      </c>
      <c r="AT104" s="103">
        <v>1</v>
      </c>
      <c r="AU104" s="103">
        <v>1</v>
      </c>
      <c r="AV104" s="103">
        <v>2</v>
      </c>
      <c r="AW104" s="103">
        <v>2</v>
      </c>
      <c r="AX104" s="103">
        <v>2</v>
      </c>
      <c r="AY104" s="103">
        <v>1</v>
      </c>
      <c r="AZ104" s="103">
        <v>1</v>
      </c>
      <c r="BA104" s="103">
        <v>1</v>
      </c>
      <c r="BB104" s="103">
        <v>1</v>
      </c>
      <c r="BC104" s="103">
        <v>0</v>
      </c>
      <c r="BD104" s="203"/>
      <c r="BE104" s="204">
        <f t="shared" ref="BE104:BE109" si="66">SUM(N104:BB104)+(BC104/5)</f>
        <v>38</v>
      </c>
      <c r="BF104" s="253">
        <f t="shared" ref="BF104:BF109" si="67">SUM(C104:BB104)+(BC104/5)</f>
        <v>48</v>
      </c>
    </row>
    <row r="105" spans="1:59" x14ac:dyDescent="0.2">
      <c r="A105" s="320"/>
      <c r="B105" s="107" t="s">
        <v>91</v>
      </c>
      <c r="C105" s="102">
        <v>2</v>
      </c>
      <c r="D105" s="103">
        <v>1</v>
      </c>
      <c r="E105" s="103">
        <v>1</v>
      </c>
      <c r="F105" s="103">
        <v>2</v>
      </c>
      <c r="G105" s="103">
        <v>0</v>
      </c>
      <c r="H105" s="103">
        <v>1</v>
      </c>
      <c r="I105" s="103">
        <v>1</v>
      </c>
      <c r="J105" s="103">
        <v>1</v>
      </c>
      <c r="K105" s="103">
        <v>0</v>
      </c>
      <c r="L105" s="103">
        <v>1</v>
      </c>
      <c r="M105" s="103">
        <v>1</v>
      </c>
      <c r="N105" s="103">
        <v>2</v>
      </c>
      <c r="O105" s="103">
        <v>1</v>
      </c>
      <c r="P105" s="103">
        <v>0</v>
      </c>
      <c r="Q105" s="103">
        <v>0</v>
      </c>
      <c r="R105" s="103">
        <v>0</v>
      </c>
      <c r="S105" s="103">
        <v>1</v>
      </c>
      <c r="T105" s="103">
        <v>0</v>
      </c>
      <c r="U105" s="103">
        <v>0</v>
      </c>
      <c r="V105" s="103">
        <v>0</v>
      </c>
      <c r="W105" s="103">
        <v>0</v>
      </c>
      <c r="X105" s="103">
        <v>1</v>
      </c>
      <c r="Y105" s="103">
        <v>0</v>
      </c>
      <c r="Z105" s="103">
        <v>0</v>
      </c>
      <c r="AA105" s="103">
        <v>1</v>
      </c>
      <c r="AB105" s="103">
        <v>1</v>
      </c>
      <c r="AC105" s="103">
        <v>1</v>
      </c>
      <c r="AD105" s="103">
        <v>1</v>
      </c>
      <c r="AE105" s="103">
        <v>1</v>
      </c>
      <c r="AF105" s="103">
        <v>1</v>
      </c>
      <c r="AG105" s="103">
        <v>1</v>
      </c>
      <c r="AH105" s="103">
        <v>0</v>
      </c>
      <c r="AI105" s="103">
        <v>1</v>
      </c>
      <c r="AJ105" s="103">
        <v>0</v>
      </c>
      <c r="AK105" s="103">
        <v>0</v>
      </c>
      <c r="AL105" s="103">
        <v>1</v>
      </c>
      <c r="AM105" s="103">
        <v>1</v>
      </c>
      <c r="AN105" s="103">
        <v>1</v>
      </c>
      <c r="AO105" s="103">
        <v>1</v>
      </c>
      <c r="AP105" s="103">
        <v>1</v>
      </c>
      <c r="AQ105" s="103">
        <v>1</v>
      </c>
      <c r="AR105" s="103">
        <v>1</v>
      </c>
      <c r="AS105" s="103">
        <v>1</v>
      </c>
      <c r="AT105" s="103">
        <v>0</v>
      </c>
      <c r="AU105" s="103">
        <v>1</v>
      </c>
      <c r="AV105" s="103">
        <v>1</v>
      </c>
      <c r="AW105" s="103">
        <v>2</v>
      </c>
      <c r="AX105" s="103">
        <v>0</v>
      </c>
      <c r="AY105" s="103">
        <v>1</v>
      </c>
      <c r="AZ105" s="103">
        <v>1</v>
      </c>
      <c r="BA105" s="103">
        <v>1</v>
      </c>
      <c r="BB105" s="103">
        <v>1</v>
      </c>
      <c r="BC105" s="103">
        <v>2</v>
      </c>
      <c r="BD105" s="203"/>
      <c r="BE105" s="204">
        <f t="shared" si="66"/>
        <v>29.4</v>
      </c>
      <c r="BF105" s="253">
        <f t="shared" si="67"/>
        <v>40.4</v>
      </c>
    </row>
    <row r="106" spans="1:59" x14ac:dyDescent="0.2">
      <c r="A106" s="320"/>
      <c r="B106" s="107" t="s">
        <v>92</v>
      </c>
      <c r="C106" s="102">
        <v>1</v>
      </c>
      <c r="D106" s="103">
        <v>1</v>
      </c>
      <c r="E106" s="103">
        <v>1</v>
      </c>
      <c r="F106" s="103">
        <v>0</v>
      </c>
      <c r="G106" s="103">
        <v>0</v>
      </c>
      <c r="H106" s="103">
        <v>0</v>
      </c>
      <c r="I106" s="103">
        <v>0</v>
      </c>
      <c r="J106" s="103">
        <v>0</v>
      </c>
      <c r="K106" s="103">
        <v>0</v>
      </c>
      <c r="L106" s="103">
        <v>1</v>
      </c>
      <c r="M106" s="103">
        <v>0</v>
      </c>
      <c r="N106" s="103">
        <v>1</v>
      </c>
      <c r="O106" s="103">
        <v>0</v>
      </c>
      <c r="P106" s="103">
        <v>0</v>
      </c>
      <c r="Q106" s="103">
        <v>0</v>
      </c>
      <c r="R106" s="103">
        <v>0</v>
      </c>
      <c r="S106" s="103">
        <v>0</v>
      </c>
      <c r="T106" s="103">
        <v>0</v>
      </c>
      <c r="U106" s="103">
        <v>0</v>
      </c>
      <c r="V106" s="103">
        <v>0</v>
      </c>
      <c r="W106" s="103">
        <v>0</v>
      </c>
      <c r="X106" s="103">
        <v>1</v>
      </c>
      <c r="Y106" s="103">
        <v>0</v>
      </c>
      <c r="Z106" s="103">
        <v>1</v>
      </c>
      <c r="AA106" s="103">
        <v>0</v>
      </c>
      <c r="AB106" s="103">
        <v>0</v>
      </c>
      <c r="AC106" s="103">
        <v>0</v>
      </c>
      <c r="AD106" s="103">
        <v>0</v>
      </c>
      <c r="AE106" s="103">
        <v>0</v>
      </c>
      <c r="AF106" s="103">
        <v>0</v>
      </c>
      <c r="AG106" s="103">
        <v>0</v>
      </c>
      <c r="AH106" s="103">
        <v>0</v>
      </c>
      <c r="AI106" s="103">
        <v>0</v>
      </c>
      <c r="AJ106" s="103">
        <v>0</v>
      </c>
      <c r="AK106" s="103">
        <v>0</v>
      </c>
      <c r="AL106" s="103">
        <v>0</v>
      </c>
      <c r="AM106" s="103">
        <v>0</v>
      </c>
      <c r="AN106" s="103">
        <v>1</v>
      </c>
      <c r="AO106" s="103">
        <v>1</v>
      </c>
      <c r="AP106" s="103">
        <v>0</v>
      </c>
      <c r="AQ106" s="103">
        <v>0</v>
      </c>
      <c r="AR106" s="103">
        <v>0</v>
      </c>
      <c r="AS106" s="103">
        <v>0</v>
      </c>
      <c r="AT106" s="103">
        <v>1</v>
      </c>
      <c r="AU106" s="103">
        <v>1</v>
      </c>
      <c r="AV106" s="103">
        <v>1</v>
      </c>
      <c r="AW106" s="103">
        <v>0</v>
      </c>
      <c r="AX106" s="103">
        <v>0</v>
      </c>
      <c r="AY106" s="103">
        <v>0</v>
      </c>
      <c r="AZ106" s="103">
        <v>1</v>
      </c>
      <c r="BA106" s="103">
        <v>0</v>
      </c>
      <c r="BB106" s="103">
        <v>0</v>
      </c>
      <c r="BC106" s="103">
        <v>0</v>
      </c>
      <c r="BD106" s="203"/>
      <c r="BE106" s="204">
        <f t="shared" si="66"/>
        <v>9</v>
      </c>
      <c r="BF106" s="253">
        <f t="shared" si="67"/>
        <v>13</v>
      </c>
    </row>
    <row r="107" spans="1:59" x14ac:dyDescent="0.2">
      <c r="A107" s="320"/>
      <c r="B107" s="107" t="s">
        <v>5</v>
      </c>
      <c r="C107" s="102">
        <v>0</v>
      </c>
      <c r="D107" s="103">
        <v>0</v>
      </c>
      <c r="E107" s="103">
        <v>0</v>
      </c>
      <c r="F107" s="103">
        <v>0</v>
      </c>
      <c r="G107" s="103">
        <v>0</v>
      </c>
      <c r="H107" s="103">
        <v>0</v>
      </c>
      <c r="I107" s="103">
        <v>0</v>
      </c>
      <c r="J107" s="103">
        <v>0</v>
      </c>
      <c r="K107" s="103">
        <v>0</v>
      </c>
      <c r="L107" s="103">
        <v>0</v>
      </c>
      <c r="M107" s="103">
        <v>0</v>
      </c>
      <c r="N107" s="103">
        <v>0</v>
      </c>
      <c r="O107" s="103">
        <v>0</v>
      </c>
      <c r="P107" s="103">
        <v>0</v>
      </c>
      <c r="Q107" s="103">
        <v>0</v>
      </c>
      <c r="R107" s="103">
        <v>0</v>
      </c>
      <c r="S107" s="103">
        <v>0</v>
      </c>
      <c r="T107" s="103">
        <v>0</v>
      </c>
      <c r="U107" s="103">
        <v>0</v>
      </c>
      <c r="V107" s="103">
        <v>0</v>
      </c>
      <c r="W107" s="103">
        <v>0</v>
      </c>
      <c r="X107" s="103">
        <v>0</v>
      </c>
      <c r="Y107" s="103">
        <v>0</v>
      </c>
      <c r="Z107" s="103">
        <v>0</v>
      </c>
      <c r="AA107" s="103">
        <v>0</v>
      </c>
      <c r="AB107" s="103">
        <v>0</v>
      </c>
      <c r="AC107" s="103">
        <v>0</v>
      </c>
      <c r="AD107" s="103">
        <v>0</v>
      </c>
      <c r="AE107" s="103">
        <v>0</v>
      </c>
      <c r="AF107" s="103">
        <v>0</v>
      </c>
      <c r="AG107" s="103">
        <v>0</v>
      </c>
      <c r="AH107" s="103">
        <v>0</v>
      </c>
      <c r="AI107" s="103">
        <v>0</v>
      </c>
      <c r="AJ107" s="103">
        <v>0</v>
      </c>
      <c r="AK107" s="103">
        <v>0</v>
      </c>
      <c r="AL107" s="103">
        <v>0</v>
      </c>
      <c r="AM107" s="103">
        <v>0</v>
      </c>
      <c r="AN107" s="103">
        <v>0</v>
      </c>
      <c r="AO107" s="103">
        <v>0</v>
      </c>
      <c r="AP107" s="103">
        <v>0</v>
      </c>
      <c r="AQ107" s="103">
        <v>0</v>
      </c>
      <c r="AR107" s="103">
        <v>0</v>
      </c>
      <c r="AS107" s="103">
        <v>0</v>
      </c>
      <c r="AT107" s="103">
        <v>0</v>
      </c>
      <c r="AU107" s="103">
        <v>0</v>
      </c>
      <c r="AV107" s="103">
        <v>0</v>
      </c>
      <c r="AW107" s="103">
        <v>0</v>
      </c>
      <c r="AX107" s="103">
        <v>0</v>
      </c>
      <c r="AY107" s="103">
        <v>0</v>
      </c>
      <c r="AZ107" s="103">
        <v>0</v>
      </c>
      <c r="BA107" s="103">
        <v>0</v>
      </c>
      <c r="BB107" s="103">
        <v>0</v>
      </c>
      <c r="BC107" s="103">
        <v>0</v>
      </c>
      <c r="BD107" s="203"/>
      <c r="BE107" s="204">
        <f t="shared" si="66"/>
        <v>0</v>
      </c>
      <c r="BF107" s="253">
        <f t="shared" si="67"/>
        <v>0</v>
      </c>
    </row>
    <row r="108" spans="1:59" x14ac:dyDescent="0.2">
      <c r="A108" s="320"/>
      <c r="B108" s="107" t="s">
        <v>93</v>
      </c>
      <c r="C108" s="102">
        <v>1</v>
      </c>
      <c r="D108" s="103">
        <v>1</v>
      </c>
      <c r="E108" s="103">
        <v>1</v>
      </c>
      <c r="F108" s="103">
        <v>1</v>
      </c>
      <c r="G108" s="103">
        <v>1</v>
      </c>
      <c r="H108" s="103">
        <v>2</v>
      </c>
      <c r="I108" s="103">
        <v>1</v>
      </c>
      <c r="J108" s="103">
        <v>1</v>
      </c>
      <c r="K108" s="103">
        <v>1</v>
      </c>
      <c r="L108" s="103">
        <v>1</v>
      </c>
      <c r="M108" s="103">
        <v>0</v>
      </c>
      <c r="N108" s="103">
        <v>1</v>
      </c>
      <c r="O108" s="103">
        <v>1</v>
      </c>
      <c r="P108" s="103">
        <v>1</v>
      </c>
      <c r="Q108" s="103">
        <v>1</v>
      </c>
      <c r="R108" s="103">
        <v>0</v>
      </c>
      <c r="S108" s="103">
        <v>1</v>
      </c>
      <c r="T108" s="103">
        <v>1</v>
      </c>
      <c r="U108" s="103">
        <v>0</v>
      </c>
      <c r="V108" s="103">
        <v>1</v>
      </c>
      <c r="W108" s="103">
        <v>1</v>
      </c>
      <c r="X108" s="103">
        <v>1</v>
      </c>
      <c r="Y108" s="103">
        <v>1</v>
      </c>
      <c r="Z108" s="103">
        <v>1</v>
      </c>
      <c r="AA108" s="103">
        <v>1</v>
      </c>
      <c r="AB108" s="103">
        <v>1</v>
      </c>
      <c r="AC108" s="103">
        <v>1</v>
      </c>
      <c r="AD108" s="103">
        <v>0</v>
      </c>
      <c r="AE108" s="103">
        <v>1</v>
      </c>
      <c r="AF108" s="103">
        <v>0</v>
      </c>
      <c r="AG108" s="103">
        <v>1</v>
      </c>
      <c r="AH108" s="103">
        <v>2</v>
      </c>
      <c r="AI108" s="103">
        <v>1</v>
      </c>
      <c r="AJ108" s="103">
        <v>1</v>
      </c>
      <c r="AK108" s="103">
        <v>1</v>
      </c>
      <c r="AL108" s="103">
        <v>0</v>
      </c>
      <c r="AM108" s="103">
        <v>1</v>
      </c>
      <c r="AN108" s="103">
        <v>1</v>
      </c>
      <c r="AO108" s="103">
        <v>1</v>
      </c>
      <c r="AP108" s="103">
        <v>0</v>
      </c>
      <c r="AQ108" s="103">
        <v>1</v>
      </c>
      <c r="AR108" s="103">
        <v>1</v>
      </c>
      <c r="AS108" s="103">
        <v>1</v>
      </c>
      <c r="AT108" s="103">
        <v>1</v>
      </c>
      <c r="AU108" s="103">
        <v>1</v>
      </c>
      <c r="AV108" s="103">
        <v>1</v>
      </c>
      <c r="AW108" s="103">
        <v>1</v>
      </c>
      <c r="AX108" s="103">
        <v>1</v>
      </c>
      <c r="AY108" s="103">
        <v>1</v>
      </c>
      <c r="AZ108" s="103">
        <v>1</v>
      </c>
      <c r="BA108" s="103">
        <v>1</v>
      </c>
      <c r="BB108" s="103">
        <v>1</v>
      </c>
      <c r="BC108" s="103">
        <v>1</v>
      </c>
      <c r="BD108" s="203"/>
      <c r="BE108" s="204">
        <f t="shared" si="66"/>
        <v>36.200000000000003</v>
      </c>
      <c r="BF108" s="253">
        <f t="shared" si="67"/>
        <v>47.2</v>
      </c>
    </row>
    <row r="109" spans="1:59" x14ac:dyDescent="0.2">
      <c r="A109" s="320"/>
      <c r="B109" s="107" t="s">
        <v>94</v>
      </c>
      <c r="C109" s="102">
        <v>6</v>
      </c>
      <c r="D109" s="103">
        <v>6</v>
      </c>
      <c r="E109" s="103">
        <v>5</v>
      </c>
      <c r="F109" s="103">
        <v>5</v>
      </c>
      <c r="G109" s="103">
        <v>5</v>
      </c>
      <c r="H109" s="103">
        <v>5</v>
      </c>
      <c r="I109" s="103">
        <v>5</v>
      </c>
      <c r="J109" s="103">
        <v>4</v>
      </c>
      <c r="K109" s="103">
        <v>5</v>
      </c>
      <c r="L109" s="103">
        <v>4</v>
      </c>
      <c r="M109" s="103">
        <v>5</v>
      </c>
      <c r="N109" s="103">
        <v>6</v>
      </c>
      <c r="O109" s="103">
        <v>5</v>
      </c>
      <c r="P109" s="103">
        <v>4</v>
      </c>
      <c r="Q109" s="103">
        <v>4</v>
      </c>
      <c r="R109" s="103">
        <v>4</v>
      </c>
      <c r="S109" s="103">
        <v>4</v>
      </c>
      <c r="T109" s="103">
        <v>4</v>
      </c>
      <c r="U109" s="103">
        <v>5</v>
      </c>
      <c r="V109" s="103">
        <v>3</v>
      </c>
      <c r="W109" s="103">
        <v>5</v>
      </c>
      <c r="X109" s="103">
        <v>5</v>
      </c>
      <c r="Y109" s="103">
        <v>5</v>
      </c>
      <c r="Z109" s="103">
        <v>4</v>
      </c>
      <c r="AA109" s="103">
        <v>4</v>
      </c>
      <c r="AB109" s="103">
        <v>5</v>
      </c>
      <c r="AC109" s="103">
        <v>4</v>
      </c>
      <c r="AD109" s="103">
        <v>4</v>
      </c>
      <c r="AE109" s="103">
        <v>3</v>
      </c>
      <c r="AF109" s="103">
        <v>3</v>
      </c>
      <c r="AG109" s="103">
        <v>5</v>
      </c>
      <c r="AH109" s="103">
        <v>4</v>
      </c>
      <c r="AI109" s="103">
        <v>6</v>
      </c>
      <c r="AJ109" s="103">
        <v>4</v>
      </c>
      <c r="AK109" s="103">
        <v>5</v>
      </c>
      <c r="AL109" s="103">
        <v>5</v>
      </c>
      <c r="AM109" s="103">
        <v>5</v>
      </c>
      <c r="AN109" s="103">
        <v>4</v>
      </c>
      <c r="AO109" s="103">
        <v>5</v>
      </c>
      <c r="AP109" s="103">
        <v>4</v>
      </c>
      <c r="AQ109" s="103">
        <v>4</v>
      </c>
      <c r="AR109" s="103">
        <v>5</v>
      </c>
      <c r="AS109" s="103">
        <v>5</v>
      </c>
      <c r="AT109" s="103">
        <v>4</v>
      </c>
      <c r="AU109" s="103">
        <v>5</v>
      </c>
      <c r="AV109" s="103">
        <v>8</v>
      </c>
      <c r="AW109" s="103">
        <v>6</v>
      </c>
      <c r="AX109" s="103">
        <v>5</v>
      </c>
      <c r="AY109" s="103">
        <v>6</v>
      </c>
      <c r="AZ109" s="103">
        <v>6</v>
      </c>
      <c r="BA109" s="103">
        <v>5</v>
      </c>
      <c r="BB109" s="103">
        <v>5</v>
      </c>
      <c r="BC109" s="103">
        <v>4</v>
      </c>
      <c r="BD109" s="203"/>
      <c r="BE109" s="204">
        <f t="shared" si="66"/>
        <v>192.8</v>
      </c>
      <c r="BF109" s="253">
        <f t="shared" si="67"/>
        <v>247.8</v>
      </c>
    </row>
    <row r="110" spans="1:59" x14ac:dyDescent="0.2">
      <c r="A110" s="320"/>
      <c r="B110" s="142" t="s">
        <v>95</v>
      </c>
      <c r="C110" s="211" t="s">
        <v>175</v>
      </c>
      <c r="D110" s="212" t="s">
        <v>176</v>
      </c>
      <c r="E110" s="212" t="s">
        <v>177</v>
      </c>
      <c r="F110" s="212" t="s">
        <v>178</v>
      </c>
      <c r="G110" s="212" t="s">
        <v>179</v>
      </c>
      <c r="H110" s="212" t="s">
        <v>180</v>
      </c>
      <c r="I110" s="212" t="s">
        <v>181</v>
      </c>
      <c r="J110" s="212" t="s">
        <v>182</v>
      </c>
      <c r="K110" s="212" t="s">
        <v>183</v>
      </c>
      <c r="L110" s="212" t="s">
        <v>184</v>
      </c>
      <c r="M110" s="212" t="s">
        <v>185</v>
      </c>
      <c r="N110" s="212" t="s">
        <v>186</v>
      </c>
      <c r="O110" s="212" t="s">
        <v>187</v>
      </c>
      <c r="P110" s="212" t="s">
        <v>188</v>
      </c>
      <c r="Q110" s="212" t="s">
        <v>189</v>
      </c>
      <c r="R110" s="212" t="s">
        <v>190</v>
      </c>
      <c r="S110" s="212" t="s">
        <v>191</v>
      </c>
      <c r="T110" s="212" t="s">
        <v>192</v>
      </c>
      <c r="U110" s="212" t="s">
        <v>193</v>
      </c>
      <c r="V110" s="212" t="s">
        <v>194</v>
      </c>
      <c r="W110" s="212" t="s">
        <v>195</v>
      </c>
      <c r="X110" s="212" t="s">
        <v>196</v>
      </c>
      <c r="Y110" s="212" t="s">
        <v>197</v>
      </c>
      <c r="Z110" s="212" t="s">
        <v>198</v>
      </c>
      <c r="AA110" s="212" t="s">
        <v>199</v>
      </c>
      <c r="AB110" s="212" t="s">
        <v>200</v>
      </c>
      <c r="AC110" s="212" t="s">
        <v>201</v>
      </c>
      <c r="AD110" s="212" t="s">
        <v>202</v>
      </c>
      <c r="AE110" s="212" t="s">
        <v>203</v>
      </c>
      <c r="AF110" s="212" t="s">
        <v>204</v>
      </c>
      <c r="AG110" s="212" t="s">
        <v>205</v>
      </c>
      <c r="AH110" s="212" t="s">
        <v>206</v>
      </c>
      <c r="AI110" s="212" t="s">
        <v>207</v>
      </c>
      <c r="AJ110" s="212" t="s">
        <v>208</v>
      </c>
      <c r="AK110" s="212" t="s">
        <v>209</v>
      </c>
      <c r="AL110" s="212" t="s">
        <v>210</v>
      </c>
      <c r="AM110" s="212" t="s">
        <v>211</v>
      </c>
      <c r="AN110" s="212" t="s">
        <v>212</v>
      </c>
      <c r="AO110" s="212" t="s">
        <v>213</v>
      </c>
      <c r="AP110" s="212" t="s">
        <v>214</v>
      </c>
      <c r="AQ110" s="212" t="s">
        <v>215</v>
      </c>
      <c r="AR110" s="212" t="s">
        <v>216</v>
      </c>
      <c r="AS110" s="212" t="s">
        <v>217</v>
      </c>
      <c r="AT110" s="212" t="s">
        <v>218</v>
      </c>
      <c r="AU110" s="212" t="s">
        <v>219</v>
      </c>
      <c r="AV110" s="212" t="s">
        <v>220</v>
      </c>
      <c r="AW110" s="212" t="s">
        <v>221</v>
      </c>
      <c r="AX110" s="212" t="s">
        <v>222</v>
      </c>
      <c r="AY110" s="212" t="s">
        <v>223</v>
      </c>
      <c r="AZ110" s="212" t="s">
        <v>224</v>
      </c>
      <c r="BA110" s="212" t="s">
        <v>225</v>
      </c>
      <c r="BB110" s="212" t="s">
        <v>226</v>
      </c>
      <c r="BC110" s="212" t="s">
        <v>227</v>
      </c>
      <c r="BD110" s="214"/>
      <c r="BE110" s="204"/>
      <c r="BF110" s="253"/>
    </row>
    <row r="111" spans="1:59" x14ac:dyDescent="0.2">
      <c r="A111" s="320"/>
      <c r="B111" s="107" t="s">
        <v>89</v>
      </c>
      <c r="C111" s="102">
        <v>1</v>
      </c>
      <c r="D111" s="103">
        <v>1</v>
      </c>
      <c r="E111" s="103">
        <v>4</v>
      </c>
      <c r="F111" s="103">
        <v>4</v>
      </c>
      <c r="G111" s="103">
        <v>3</v>
      </c>
      <c r="H111" s="103">
        <v>3</v>
      </c>
      <c r="I111" s="103">
        <v>2</v>
      </c>
      <c r="J111" s="103">
        <v>1</v>
      </c>
      <c r="K111" s="103">
        <v>2</v>
      </c>
      <c r="L111" s="103">
        <v>5</v>
      </c>
      <c r="M111" s="103">
        <v>3</v>
      </c>
      <c r="N111" s="103">
        <v>5</v>
      </c>
      <c r="O111" s="103">
        <v>0</v>
      </c>
      <c r="P111" s="103">
        <v>1</v>
      </c>
      <c r="Q111" s="103">
        <v>3</v>
      </c>
      <c r="R111" s="103">
        <v>1</v>
      </c>
      <c r="S111" s="103">
        <v>0</v>
      </c>
      <c r="T111" s="103">
        <v>0</v>
      </c>
      <c r="U111" s="103">
        <v>0</v>
      </c>
      <c r="V111" s="103">
        <v>0</v>
      </c>
      <c r="W111" s="103">
        <v>0</v>
      </c>
      <c r="X111" s="103">
        <v>0</v>
      </c>
      <c r="Y111" s="103">
        <v>0</v>
      </c>
      <c r="Z111" s="103">
        <v>1</v>
      </c>
      <c r="AA111" s="103">
        <v>0</v>
      </c>
      <c r="AB111" s="103">
        <v>0</v>
      </c>
      <c r="AC111" s="103">
        <v>3</v>
      </c>
      <c r="AD111" s="103">
        <v>2</v>
      </c>
      <c r="AE111" s="103">
        <v>0</v>
      </c>
      <c r="AF111" s="103">
        <v>3</v>
      </c>
      <c r="AG111" s="103">
        <v>1</v>
      </c>
      <c r="AH111" s="103">
        <v>4</v>
      </c>
      <c r="AI111" s="103">
        <v>1</v>
      </c>
      <c r="AJ111" s="103">
        <v>2</v>
      </c>
      <c r="AK111" s="103">
        <v>1</v>
      </c>
      <c r="AL111" s="103">
        <v>4</v>
      </c>
      <c r="AM111" s="103">
        <v>1</v>
      </c>
      <c r="AN111" s="103">
        <v>3</v>
      </c>
      <c r="AO111" s="103">
        <v>3</v>
      </c>
      <c r="AP111" s="103">
        <v>2</v>
      </c>
      <c r="AQ111" s="103">
        <v>3</v>
      </c>
      <c r="AR111" s="103">
        <v>3</v>
      </c>
      <c r="AS111" s="103">
        <v>0</v>
      </c>
      <c r="AT111" s="103">
        <v>0</v>
      </c>
      <c r="AU111" s="103">
        <v>0</v>
      </c>
      <c r="AV111" s="103">
        <v>0</v>
      </c>
      <c r="AW111" s="103">
        <v>0</v>
      </c>
      <c r="AX111" s="103">
        <v>2</v>
      </c>
      <c r="AY111" s="103">
        <v>1</v>
      </c>
      <c r="AZ111" s="103">
        <v>0</v>
      </c>
      <c r="BA111" s="103">
        <v>0</v>
      </c>
      <c r="BB111" s="103">
        <v>0</v>
      </c>
      <c r="BC111" s="103">
        <v>0</v>
      </c>
      <c r="BD111" s="203"/>
      <c r="BE111" s="204">
        <f t="shared" ref="BE111:BE117" si="68">SUM(N111:BC111)</f>
        <v>50</v>
      </c>
      <c r="BF111" s="253">
        <f>SUM(C111:BC111)</f>
        <v>79</v>
      </c>
    </row>
    <row r="112" spans="1:59" x14ac:dyDescent="0.2">
      <c r="A112" s="320"/>
      <c r="B112" s="107" t="s">
        <v>90</v>
      </c>
      <c r="C112" s="102">
        <v>0</v>
      </c>
      <c r="D112" s="103">
        <v>4</v>
      </c>
      <c r="E112" s="103">
        <v>2</v>
      </c>
      <c r="F112" s="103">
        <v>0</v>
      </c>
      <c r="G112" s="103">
        <v>2</v>
      </c>
      <c r="H112" s="103">
        <v>0</v>
      </c>
      <c r="I112" s="103">
        <v>0</v>
      </c>
      <c r="J112" s="103">
        <v>0</v>
      </c>
      <c r="K112" s="103">
        <v>0</v>
      </c>
      <c r="L112" s="103">
        <v>0</v>
      </c>
      <c r="M112" s="103">
        <v>2</v>
      </c>
      <c r="N112" s="103">
        <v>2</v>
      </c>
      <c r="O112" s="103">
        <v>0</v>
      </c>
      <c r="P112" s="103">
        <v>2</v>
      </c>
      <c r="Q112" s="103">
        <v>3</v>
      </c>
      <c r="R112" s="103">
        <v>1</v>
      </c>
      <c r="S112" s="103">
        <v>2</v>
      </c>
      <c r="T112" s="103">
        <v>2</v>
      </c>
      <c r="U112" s="103">
        <v>0</v>
      </c>
      <c r="V112" s="103">
        <v>2</v>
      </c>
      <c r="W112" s="103">
        <v>1</v>
      </c>
      <c r="X112" s="103">
        <v>0</v>
      </c>
      <c r="Y112" s="103">
        <v>0</v>
      </c>
      <c r="Z112" s="103">
        <v>1</v>
      </c>
      <c r="AA112" s="103">
        <v>0</v>
      </c>
      <c r="AB112" s="103">
        <v>0</v>
      </c>
      <c r="AC112" s="103">
        <v>1</v>
      </c>
      <c r="AD112" s="103">
        <v>1</v>
      </c>
      <c r="AE112" s="103">
        <v>0</v>
      </c>
      <c r="AF112" s="103">
        <v>0</v>
      </c>
      <c r="AG112" s="103">
        <v>0</v>
      </c>
      <c r="AH112" s="103">
        <v>1</v>
      </c>
      <c r="AI112" s="103">
        <v>1</v>
      </c>
      <c r="AJ112" s="103">
        <v>1</v>
      </c>
      <c r="AK112" s="103">
        <v>0</v>
      </c>
      <c r="AL112" s="103">
        <v>0</v>
      </c>
      <c r="AM112" s="103">
        <v>0</v>
      </c>
      <c r="AN112" s="103">
        <v>1</v>
      </c>
      <c r="AO112" s="103">
        <v>1</v>
      </c>
      <c r="AP112" s="103">
        <v>3</v>
      </c>
      <c r="AQ112" s="103">
        <v>1</v>
      </c>
      <c r="AR112" s="103">
        <v>0</v>
      </c>
      <c r="AS112" s="103">
        <v>0</v>
      </c>
      <c r="AT112" s="103">
        <v>0</v>
      </c>
      <c r="AU112" s="103">
        <v>2</v>
      </c>
      <c r="AV112" s="103">
        <v>3</v>
      </c>
      <c r="AW112" s="103">
        <v>1</v>
      </c>
      <c r="AX112" s="103">
        <v>2</v>
      </c>
      <c r="AY112" s="103">
        <v>2</v>
      </c>
      <c r="AZ112" s="103">
        <v>1</v>
      </c>
      <c r="BA112" s="103">
        <v>1</v>
      </c>
      <c r="BB112" s="103">
        <v>0</v>
      </c>
      <c r="BC112" s="103">
        <v>2</v>
      </c>
      <c r="BD112" s="203"/>
      <c r="BE112" s="204">
        <f t="shared" si="68"/>
        <v>41</v>
      </c>
      <c r="BF112" s="253">
        <f t="shared" ref="BF112:BF117" si="69">SUM(C112:BC112)</f>
        <v>51</v>
      </c>
    </row>
    <row r="113" spans="1:111" x14ac:dyDescent="0.2">
      <c r="A113" s="320"/>
      <c r="B113" s="107" t="s">
        <v>91</v>
      </c>
      <c r="C113" s="102">
        <v>1</v>
      </c>
      <c r="D113" s="103">
        <v>2</v>
      </c>
      <c r="E113" s="103">
        <v>0</v>
      </c>
      <c r="F113" s="103">
        <v>0</v>
      </c>
      <c r="G113" s="103">
        <v>2</v>
      </c>
      <c r="H113" s="103">
        <v>3</v>
      </c>
      <c r="I113" s="103">
        <v>0</v>
      </c>
      <c r="J113" s="103">
        <v>3</v>
      </c>
      <c r="K113" s="103">
        <v>2</v>
      </c>
      <c r="L113" s="103">
        <v>1</v>
      </c>
      <c r="M113" s="103">
        <v>0</v>
      </c>
      <c r="N113" s="103">
        <v>0</v>
      </c>
      <c r="O113" s="103">
        <v>0</v>
      </c>
      <c r="P113" s="103">
        <v>1</v>
      </c>
      <c r="Q113" s="103">
        <v>3</v>
      </c>
      <c r="R113" s="103">
        <v>0</v>
      </c>
      <c r="S113" s="103">
        <v>0</v>
      </c>
      <c r="T113" s="103">
        <v>2</v>
      </c>
      <c r="U113" s="103">
        <v>0</v>
      </c>
      <c r="V113" s="103">
        <v>0</v>
      </c>
      <c r="W113" s="103">
        <v>1</v>
      </c>
      <c r="X113" s="103">
        <v>0</v>
      </c>
      <c r="Y113" s="103">
        <v>0</v>
      </c>
      <c r="Z113" s="103">
        <v>0</v>
      </c>
      <c r="AA113" s="103">
        <v>2</v>
      </c>
      <c r="AB113" s="103">
        <v>2</v>
      </c>
      <c r="AC113" s="103">
        <v>3</v>
      </c>
      <c r="AD113" s="103">
        <v>1</v>
      </c>
      <c r="AE113" s="103">
        <v>2</v>
      </c>
      <c r="AF113" s="103">
        <v>2</v>
      </c>
      <c r="AG113" s="103">
        <v>0</v>
      </c>
      <c r="AH113" s="103">
        <v>1</v>
      </c>
      <c r="AI113" s="103">
        <v>0</v>
      </c>
      <c r="AJ113" s="103">
        <v>0</v>
      </c>
      <c r="AK113" s="103">
        <v>1</v>
      </c>
      <c r="AL113" s="103">
        <v>4</v>
      </c>
      <c r="AM113" s="103">
        <v>0</v>
      </c>
      <c r="AN113" s="103">
        <v>1</v>
      </c>
      <c r="AO113" s="103">
        <v>0</v>
      </c>
      <c r="AP113" s="103">
        <v>1</v>
      </c>
      <c r="AQ113" s="103">
        <v>1</v>
      </c>
      <c r="AR113" s="103">
        <v>1</v>
      </c>
      <c r="AS113" s="103">
        <v>0</v>
      </c>
      <c r="AT113" s="103">
        <v>1</v>
      </c>
      <c r="AU113" s="103">
        <v>0</v>
      </c>
      <c r="AV113" s="103">
        <v>0</v>
      </c>
      <c r="AW113" s="103">
        <v>1</v>
      </c>
      <c r="AX113" s="103">
        <v>1</v>
      </c>
      <c r="AY113" s="103">
        <v>1</v>
      </c>
      <c r="AZ113" s="103">
        <v>1</v>
      </c>
      <c r="BA113" s="103">
        <v>0</v>
      </c>
      <c r="BB113" s="103">
        <v>1</v>
      </c>
      <c r="BC113" s="103">
        <v>0</v>
      </c>
      <c r="BD113" s="203"/>
      <c r="BE113" s="204">
        <f t="shared" si="68"/>
        <v>35</v>
      </c>
      <c r="BF113" s="253">
        <f t="shared" si="69"/>
        <v>49</v>
      </c>
    </row>
    <row r="114" spans="1:111" x14ac:dyDescent="0.2">
      <c r="A114" s="320"/>
      <c r="B114" s="107" t="s">
        <v>92</v>
      </c>
      <c r="C114" s="102">
        <v>0</v>
      </c>
      <c r="D114" s="103">
        <v>0</v>
      </c>
      <c r="E114" s="103">
        <v>0</v>
      </c>
      <c r="F114" s="103">
        <v>0</v>
      </c>
      <c r="G114" s="103">
        <v>0</v>
      </c>
      <c r="H114" s="103">
        <v>0</v>
      </c>
      <c r="I114" s="103">
        <v>0</v>
      </c>
      <c r="J114" s="103">
        <v>2</v>
      </c>
      <c r="K114" s="103">
        <v>0</v>
      </c>
      <c r="L114" s="103">
        <v>0</v>
      </c>
      <c r="M114" s="103">
        <v>0</v>
      </c>
      <c r="N114" s="103">
        <v>1</v>
      </c>
      <c r="O114" s="103">
        <v>0</v>
      </c>
      <c r="P114" s="103">
        <v>0</v>
      </c>
      <c r="Q114" s="103">
        <v>0</v>
      </c>
      <c r="R114" s="103">
        <v>1</v>
      </c>
      <c r="S114" s="103">
        <v>1</v>
      </c>
      <c r="T114" s="103">
        <v>0</v>
      </c>
      <c r="U114" s="103">
        <v>0</v>
      </c>
      <c r="V114" s="103">
        <v>0</v>
      </c>
      <c r="W114" s="103">
        <v>0</v>
      </c>
      <c r="X114" s="103">
        <v>0</v>
      </c>
      <c r="Y114" s="103">
        <v>0</v>
      </c>
      <c r="Z114" s="103">
        <v>0</v>
      </c>
      <c r="AA114" s="103">
        <v>0</v>
      </c>
      <c r="AB114" s="103">
        <v>0</v>
      </c>
      <c r="AC114" s="103">
        <v>1</v>
      </c>
      <c r="AD114" s="103">
        <v>0</v>
      </c>
      <c r="AE114" s="103">
        <v>0</v>
      </c>
      <c r="AF114" s="103">
        <v>0</v>
      </c>
      <c r="AG114" s="103">
        <v>1</v>
      </c>
      <c r="AH114" s="103">
        <v>0</v>
      </c>
      <c r="AI114" s="103">
        <v>0</v>
      </c>
      <c r="AJ114" s="103">
        <v>2</v>
      </c>
      <c r="AK114" s="103">
        <v>0</v>
      </c>
      <c r="AL114" s="103">
        <v>0</v>
      </c>
      <c r="AM114" s="103">
        <v>1</v>
      </c>
      <c r="AN114" s="103">
        <v>1</v>
      </c>
      <c r="AO114" s="103">
        <v>1</v>
      </c>
      <c r="AP114" s="103">
        <v>0</v>
      </c>
      <c r="AQ114" s="103">
        <v>0</v>
      </c>
      <c r="AR114" s="103">
        <v>0</v>
      </c>
      <c r="AS114" s="103">
        <v>0</v>
      </c>
      <c r="AT114" s="103">
        <v>0</v>
      </c>
      <c r="AU114" s="103">
        <v>0</v>
      </c>
      <c r="AV114" s="103">
        <v>0</v>
      </c>
      <c r="AW114" s="103">
        <v>0</v>
      </c>
      <c r="AX114" s="103">
        <v>0</v>
      </c>
      <c r="AY114" s="103">
        <v>1</v>
      </c>
      <c r="AZ114" s="103">
        <v>0</v>
      </c>
      <c r="BA114" s="103">
        <v>0</v>
      </c>
      <c r="BB114" s="103">
        <v>1</v>
      </c>
      <c r="BC114" s="103">
        <v>0</v>
      </c>
      <c r="BD114" s="203"/>
      <c r="BE114" s="204">
        <f t="shared" si="68"/>
        <v>12</v>
      </c>
      <c r="BF114" s="253">
        <f t="shared" si="69"/>
        <v>14</v>
      </c>
    </row>
    <row r="115" spans="1:111" x14ac:dyDescent="0.2">
      <c r="A115" s="320"/>
      <c r="B115" s="157" t="s">
        <v>5</v>
      </c>
      <c r="C115" s="103">
        <v>0</v>
      </c>
      <c r="D115" s="103">
        <v>0</v>
      </c>
      <c r="E115" s="103">
        <v>0</v>
      </c>
      <c r="F115" s="103">
        <v>0</v>
      </c>
      <c r="G115" s="103">
        <v>0</v>
      </c>
      <c r="H115" s="103">
        <v>0</v>
      </c>
      <c r="I115" s="103">
        <v>0</v>
      </c>
      <c r="J115" s="103">
        <v>0</v>
      </c>
      <c r="K115" s="103">
        <v>0</v>
      </c>
      <c r="L115" s="103">
        <v>0</v>
      </c>
      <c r="M115" s="103">
        <v>0</v>
      </c>
      <c r="N115" s="103">
        <v>0</v>
      </c>
      <c r="O115" s="103">
        <v>0</v>
      </c>
      <c r="P115" s="103">
        <v>1</v>
      </c>
      <c r="Q115" s="103">
        <v>0</v>
      </c>
      <c r="R115" s="103">
        <v>0</v>
      </c>
      <c r="S115" s="103">
        <v>0</v>
      </c>
      <c r="T115" s="103">
        <v>0</v>
      </c>
      <c r="U115" s="103">
        <v>1</v>
      </c>
      <c r="V115" s="103">
        <v>2</v>
      </c>
      <c r="W115" s="103">
        <v>2</v>
      </c>
      <c r="X115" s="103">
        <v>0</v>
      </c>
      <c r="Y115" s="103">
        <v>1</v>
      </c>
      <c r="Z115" s="103">
        <v>0</v>
      </c>
      <c r="AA115" s="103">
        <v>0</v>
      </c>
      <c r="AB115" s="103">
        <v>0</v>
      </c>
      <c r="AC115" s="103">
        <v>0</v>
      </c>
      <c r="AD115" s="103">
        <v>0</v>
      </c>
      <c r="AE115" s="103">
        <v>0</v>
      </c>
      <c r="AF115" s="103">
        <v>0</v>
      </c>
      <c r="AG115" s="103">
        <v>0</v>
      </c>
      <c r="AH115" s="103">
        <v>0</v>
      </c>
      <c r="AI115" s="103">
        <v>0</v>
      </c>
      <c r="AJ115" s="103">
        <v>0</v>
      </c>
      <c r="AK115" s="103">
        <v>0</v>
      </c>
      <c r="AL115" s="103">
        <v>0</v>
      </c>
      <c r="AM115" s="103">
        <v>0</v>
      </c>
      <c r="AN115" s="103">
        <v>0</v>
      </c>
      <c r="AO115" s="103">
        <v>0</v>
      </c>
      <c r="AP115" s="103">
        <v>1</v>
      </c>
      <c r="AQ115" s="103">
        <v>0</v>
      </c>
      <c r="AR115" s="103">
        <v>0</v>
      </c>
      <c r="AS115" s="103">
        <v>0</v>
      </c>
      <c r="AT115" s="103">
        <v>0</v>
      </c>
      <c r="AU115" s="103">
        <v>1</v>
      </c>
      <c r="AV115" s="103">
        <v>0</v>
      </c>
      <c r="AW115" s="103">
        <v>0</v>
      </c>
      <c r="AX115" s="103">
        <v>1</v>
      </c>
      <c r="AY115" s="103">
        <v>0</v>
      </c>
      <c r="AZ115" s="103">
        <v>0</v>
      </c>
      <c r="BA115" s="103">
        <v>0</v>
      </c>
      <c r="BB115" s="103">
        <v>1</v>
      </c>
      <c r="BC115" s="103">
        <v>0</v>
      </c>
      <c r="BD115" s="203"/>
      <c r="BE115" s="204">
        <f t="shared" si="68"/>
        <v>11</v>
      </c>
      <c r="BF115" s="253">
        <f t="shared" si="69"/>
        <v>11</v>
      </c>
    </row>
    <row r="116" spans="1:111" x14ac:dyDescent="0.2">
      <c r="A116" s="320"/>
      <c r="B116" s="107" t="s">
        <v>93</v>
      </c>
      <c r="C116" s="102">
        <v>0</v>
      </c>
      <c r="D116" s="103">
        <v>2</v>
      </c>
      <c r="E116" s="103">
        <v>1</v>
      </c>
      <c r="F116" s="103">
        <v>1</v>
      </c>
      <c r="G116" s="103">
        <v>0</v>
      </c>
      <c r="H116" s="103">
        <v>0</v>
      </c>
      <c r="I116" s="103">
        <v>0</v>
      </c>
      <c r="J116" s="103">
        <v>2</v>
      </c>
      <c r="K116" s="103">
        <v>0</v>
      </c>
      <c r="L116" s="103">
        <v>0</v>
      </c>
      <c r="M116" s="103">
        <v>0</v>
      </c>
      <c r="N116" s="103">
        <v>3</v>
      </c>
      <c r="O116" s="103">
        <v>1</v>
      </c>
      <c r="P116" s="103">
        <v>2</v>
      </c>
      <c r="Q116" s="103">
        <v>0</v>
      </c>
      <c r="R116" s="103">
        <v>2</v>
      </c>
      <c r="S116" s="103">
        <v>0</v>
      </c>
      <c r="T116" s="103">
        <v>2</v>
      </c>
      <c r="U116" s="103">
        <v>0</v>
      </c>
      <c r="V116" s="103">
        <v>0</v>
      </c>
      <c r="W116" s="103">
        <v>0</v>
      </c>
      <c r="X116" s="103">
        <v>0</v>
      </c>
      <c r="Y116" s="103">
        <v>0</v>
      </c>
      <c r="Z116" s="103">
        <v>0</v>
      </c>
      <c r="AA116" s="103">
        <v>0</v>
      </c>
      <c r="AB116" s="111">
        <v>2</v>
      </c>
      <c r="AC116" s="111">
        <v>5</v>
      </c>
      <c r="AD116" s="111">
        <v>3</v>
      </c>
      <c r="AE116" s="111">
        <v>0</v>
      </c>
      <c r="AF116" s="111">
        <v>2</v>
      </c>
      <c r="AG116" s="111">
        <v>2</v>
      </c>
      <c r="AH116" s="111">
        <v>2</v>
      </c>
      <c r="AI116" s="111">
        <v>0</v>
      </c>
      <c r="AJ116" s="111">
        <v>1</v>
      </c>
      <c r="AK116" s="111">
        <v>3</v>
      </c>
      <c r="AL116" s="111">
        <v>0</v>
      </c>
      <c r="AM116" s="111">
        <v>1</v>
      </c>
      <c r="AN116" s="111">
        <v>2</v>
      </c>
      <c r="AO116" s="111">
        <v>1</v>
      </c>
      <c r="AP116" s="111">
        <v>2</v>
      </c>
      <c r="AQ116" s="111">
        <v>0</v>
      </c>
      <c r="AR116" s="111">
        <v>3</v>
      </c>
      <c r="AS116" s="111">
        <v>2</v>
      </c>
      <c r="AT116" s="111">
        <v>0</v>
      </c>
      <c r="AU116" s="111">
        <v>1</v>
      </c>
      <c r="AV116" s="111">
        <v>0</v>
      </c>
      <c r="AW116" s="111">
        <v>1</v>
      </c>
      <c r="AX116" s="111">
        <v>1</v>
      </c>
      <c r="AY116" s="111">
        <v>0</v>
      </c>
      <c r="AZ116" s="111">
        <v>0</v>
      </c>
      <c r="BA116" s="111">
        <v>1</v>
      </c>
      <c r="BB116" s="111">
        <v>2</v>
      </c>
      <c r="BC116" s="111">
        <v>0</v>
      </c>
      <c r="BD116" s="203"/>
      <c r="BE116" s="204">
        <f t="shared" si="68"/>
        <v>47</v>
      </c>
      <c r="BF116" s="253">
        <f t="shared" si="69"/>
        <v>53</v>
      </c>
    </row>
    <row r="117" spans="1:111" x14ac:dyDescent="0.2">
      <c r="A117" s="320"/>
      <c r="B117" s="107" t="s">
        <v>94</v>
      </c>
      <c r="C117" s="102">
        <v>2</v>
      </c>
      <c r="D117" s="103">
        <v>9</v>
      </c>
      <c r="E117" s="103">
        <v>7</v>
      </c>
      <c r="F117" s="103">
        <v>5</v>
      </c>
      <c r="G117" s="103">
        <v>7</v>
      </c>
      <c r="H117" s="103">
        <v>6</v>
      </c>
      <c r="I117" s="103">
        <v>2</v>
      </c>
      <c r="J117" s="103">
        <v>8</v>
      </c>
      <c r="K117" s="103">
        <v>4</v>
      </c>
      <c r="L117" s="103">
        <v>6</v>
      </c>
      <c r="M117" s="103">
        <v>5</v>
      </c>
      <c r="N117" s="103">
        <v>11</v>
      </c>
      <c r="O117" s="103">
        <v>1</v>
      </c>
      <c r="P117" s="103">
        <v>7</v>
      </c>
      <c r="Q117" s="103">
        <v>9</v>
      </c>
      <c r="R117" s="103">
        <v>5</v>
      </c>
      <c r="S117" s="103">
        <v>3</v>
      </c>
      <c r="T117" s="103">
        <v>6</v>
      </c>
      <c r="U117" s="103">
        <v>1</v>
      </c>
      <c r="V117" s="111">
        <v>4</v>
      </c>
      <c r="W117" s="103">
        <v>4</v>
      </c>
      <c r="X117" s="103">
        <v>0</v>
      </c>
      <c r="Y117" s="103">
        <v>1</v>
      </c>
      <c r="Z117" s="103">
        <v>2</v>
      </c>
      <c r="AA117" s="103">
        <v>2</v>
      </c>
      <c r="AB117" s="103">
        <v>4</v>
      </c>
      <c r="AC117" s="103">
        <v>13</v>
      </c>
      <c r="AD117" s="103">
        <v>7</v>
      </c>
      <c r="AE117" s="103">
        <v>2</v>
      </c>
      <c r="AF117" s="103">
        <v>7</v>
      </c>
      <c r="AG117" s="103">
        <v>4</v>
      </c>
      <c r="AH117" s="103">
        <v>8</v>
      </c>
      <c r="AI117" s="103">
        <v>2</v>
      </c>
      <c r="AJ117" s="103">
        <v>6</v>
      </c>
      <c r="AK117" s="103">
        <v>5</v>
      </c>
      <c r="AL117" s="103">
        <v>8</v>
      </c>
      <c r="AM117" s="103">
        <v>3</v>
      </c>
      <c r="AN117" s="103">
        <v>8</v>
      </c>
      <c r="AO117" s="103">
        <v>6</v>
      </c>
      <c r="AP117" s="103">
        <v>9</v>
      </c>
      <c r="AQ117" s="103">
        <v>5</v>
      </c>
      <c r="AR117" s="103">
        <v>7</v>
      </c>
      <c r="AS117" s="103">
        <v>2</v>
      </c>
      <c r="AT117" s="103">
        <v>1</v>
      </c>
      <c r="AU117" s="103">
        <v>4</v>
      </c>
      <c r="AV117" s="103">
        <v>3</v>
      </c>
      <c r="AW117" s="103">
        <v>3</v>
      </c>
      <c r="AX117" s="103">
        <v>7</v>
      </c>
      <c r="AY117" s="103">
        <v>5</v>
      </c>
      <c r="AZ117" s="103">
        <v>2</v>
      </c>
      <c r="BA117" s="103">
        <v>2</v>
      </c>
      <c r="BB117" s="103">
        <v>5</v>
      </c>
      <c r="BC117" s="103">
        <v>2</v>
      </c>
      <c r="BD117" s="203"/>
      <c r="BE117" s="204">
        <f t="shared" si="68"/>
        <v>196</v>
      </c>
      <c r="BF117" s="253">
        <f t="shared" si="69"/>
        <v>257</v>
      </c>
    </row>
    <row r="118" spans="1:111" x14ac:dyDescent="0.2">
      <c r="A118" s="320"/>
      <c r="B118" s="142" t="s">
        <v>96</v>
      </c>
      <c r="C118" s="102"/>
      <c r="D118" s="103"/>
      <c r="E118" s="103"/>
      <c r="F118" s="103"/>
      <c r="G118" s="103"/>
      <c r="H118" s="103"/>
      <c r="I118" s="103"/>
      <c r="J118" s="103"/>
      <c r="K118" s="103"/>
      <c r="L118" s="103"/>
      <c r="M118" s="103"/>
      <c r="N118" s="103"/>
      <c r="O118" s="103"/>
      <c r="P118" s="111"/>
      <c r="Q118" s="111"/>
      <c r="R118" s="111"/>
      <c r="S118" s="111"/>
      <c r="T118" s="111"/>
      <c r="U118" s="111"/>
      <c r="V118" s="103"/>
      <c r="W118" s="103"/>
      <c r="X118" s="103"/>
      <c r="Y118" s="103"/>
      <c r="Z118" s="103"/>
      <c r="AA118" s="103"/>
      <c r="AB118" s="103"/>
      <c r="AC118" s="103"/>
      <c r="AD118" s="103"/>
      <c r="AE118" s="103"/>
      <c r="AF118" s="103"/>
      <c r="AG118" s="103"/>
      <c r="AH118" s="103"/>
      <c r="AI118" s="103"/>
      <c r="AJ118" s="103"/>
      <c r="AK118" s="103"/>
      <c r="AL118" s="103"/>
      <c r="AM118" s="103"/>
      <c r="AN118" s="103"/>
      <c r="AO118" s="103"/>
      <c r="AP118" s="103"/>
      <c r="AQ118" s="103"/>
      <c r="AR118" s="103"/>
      <c r="AS118" s="103"/>
      <c r="AT118" s="103"/>
      <c r="AU118" s="103"/>
      <c r="AV118" s="103"/>
      <c r="AW118" s="103"/>
      <c r="AX118" s="103"/>
      <c r="AY118" s="103"/>
      <c r="AZ118" s="103"/>
      <c r="BA118" s="103"/>
      <c r="BB118" s="103"/>
      <c r="BC118" s="103"/>
      <c r="BD118" s="203"/>
      <c r="BE118" s="204"/>
      <c r="BF118" s="253"/>
    </row>
    <row r="119" spans="1:111" x14ac:dyDescent="0.2">
      <c r="A119" s="320"/>
      <c r="B119" s="107" t="s">
        <v>89</v>
      </c>
      <c r="C119" s="102">
        <f>C111-C103</f>
        <v>-1</v>
      </c>
      <c r="D119" s="103">
        <f t="shared" ref="D119:BC119" si="70">D111-D103</f>
        <v>-1</v>
      </c>
      <c r="E119" s="103">
        <f t="shared" si="70"/>
        <v>3</v>
      </c>
      <c r="F119" s="103">
        <f t="shared" si="70"/>
        <v>3</v>
      </c>
      <c r="G119" s="103">
        <f t="shared" si="70"/>
        <v>1</v>
      </c>
      <c r="H119" s="103">
        <f t="shared" si="70"/>
        <v>2</v>
      </c>
      <c r="I119" s="103">
        <f t="shared" si="70"/>
        <v>0</v>
      </c>
      <c r="J119" s="103">
        <f t="shared" si="70"/>
        <v>-1</v>
      </c>
      <c r="K119" s="103">
        <f t="shared" si="70"/>
        <v>-1</v>
      </c>
      <c r="L119" s="103">
        <f t="shared" si="70"/>
        <v>4</v>
      </c>
      <c r="M119" s="103">
        <f t="shared" si="70"/>
        <v>1</v>
      </c>
      <c r="N119" s="103">
        <f t="shared" si="70"/>
        <v>3</v>
      </c>
      <c r="O119" s="103">
        <f t="shared" si="70"/>
        <v>-2</v>
      </c>
      <c r="P119" s="103">
        <f t="shared" si="70"/>
        <v>-1</v>
      </c>
      <c r="Q119" s="103">
        <f t="shared" si="70"/>
        <v>2</v>
      </c>
      <c r="R119" s="103">
        <f t="shared" si="70"/>
        <v>-1</v>
      </c>
      <c r="S119" s="103">
        <f t="shared" si="70"/>
        <v>-2</v>
      </c>
      <c r="T119" s="103">
        <f t="shared" si="70"/>
        <v>-2</v>
      </c>
      <c r="U119" s="103">
        <f t="shared" si="70"/>
        <v>-3</v>
      </c>
      <c r="V119" s="103">
        <f t="shared" si="70"/>
        <v>-1</v>
      </c>
      <c r="W119" s="103">
        <f t="shared" si="70"/>
        <v>-3</v>
      </c>
      <c r="X119" s="103">
        <f t="shared" si="70"/>
        <v>-2</v>
      </c>
      <c r="Y119" s="103">
        <f t="shared" si="70"/>
        <v>-2</v>
      </c>
      <c r="Z119" s="103">
        <f t="shared" si="70"/>
        <v>-1</v>
      </c>
      <c r="AA119" s="103">
        <f t="shared" si="70"/>
        <v>-2</v>
      </c>
      <c r="AB119" s="103">
        <f t="shared" si="70"/>
        <v>-2</v>
      </c>
      <c r="AC119" s="103">
        <f t="shared" si="70"/>
        <v>1</v>
      </c>
      <c r="AD119" s="103">
        <f t="shared" si="70"/>
        <v>0</v>
      </c>
      <c r="AE119" s="103">
        <f t="shared" si="70"/>
        <v>-1</v>
      </c>
      <c r="AF119" s="103">
        <f t="shared" si="70"/>
        <v>2</v>
      </c>
      <c r="AG119" s="103">
        <f t="shared" si="70"/>
        <v>-2</v>
      </c>
      <c r="AH119" s="103">
        <f t="shared" si="70"/>
        <v>2</v>
      </c>
      <c r="AI119" s="103">
        <f t="shared" si="70"/>
        <v>-2</v>
      </c>
      <c r="AJ119" s="103">
        <f t="shared" si="70"/>
        <v>0</v>
      </c>
      <c r="AK119" s="103">
        <f t="shared" si="70"/>
        <v>-1</v>
      </c>
      <c r="AL119" s="103">
        <f t="shared" si="70"/>
        <v>1</v>
      </c>
      <c r="AM119" s="103">
        <f t="shared" si="70"/>
        <v>-1</v>
      </c>
      <c r="AN119" s="103">
        <f t="shared" si="70"/>
        <v>1</v>
      </c>
      <c r="AO119" s="103">
        <f t="shared" si="70"/>
        <v>2</v>
      </c>
      <c r="AP119" s="103">
        <f t="shared" si="70"/>
        <v>1</v>
      </c>
      <c r="AQ119" s="103">
        <f t="shared" si="70"/>
        <v>1</v>
      </c>
      <c r="AR119" s="103">
        <f t="shared" si="70"/>
        <v>2</v>
      </c>
      <c r="AS119" s="103">
        <f t="shared" si="70"/>
        <v>-3</v>
      </c>
      <c r="AT119" s="103">
        <f t="shared" si="70"/>
        <v>-2</v>
      </c>
      <c r="AU119" s="103">
        <f t="shared" si="70"/>
        <v>-1</v>
      </c>
      <c r="AV119" s="103">
        <f t="shared" si="70"/>
        <v>-3</v>
      </c>
      <c r="AW119" s="103">
        <f t="shared" si="70"/>
        <v>-2</v>
      </c>
      <c r="AX119" s="103">
        <f t="shared" si="70"/>
        <v>0</v>
      </c>
      <c r="AY119" s="103">
        <f t="shared" si="70"/>
        <v>-1</v>
      </c>
      <c r="AZ119" s="103">
        <f t="shared" si="70"/>
        <v>-3</v>
      </c>
      <c r="BA119" s="103">
        <f t="shared" si="70"/>
        <v>-2</v>
      </c>
      <c r="BB119" s="103">
        <f t="shared" si="70"/>
        <v>-2</v>
      </c>
      <c r="BC119" s="103">
        <f t="shared" si="70"/>
        <v>-1</v>
      </c>
      <c r="BD119" s="203"/>
      <c r="BE119" s="253">
        <f>BE111-BE103</f>
        <v>-32.200000000000003</v>
      </c>
      <c r="BF119" s="253">
        <f>BF111-BF103</f>
        <v>-22.200000000000003</v>
      </c>
    </row>
    <row r="120" spans="1:111" x14ac:dyDescent="0.2">
      <c r="A120" s="320"/>
      <c r="B120" s="107" t="s">
        <v>90</v>
      </c>
      <c r="C120" s="102">
        <f t="shared" ref="C120:BC120" si="71">C112-C104</f>
        <v>0</v>
      </c>
      <c r="D120" s="103">
        <f t="shared" si="71"/>
        <v>3</v>
      </c>
      <c r="E120" s="103">
        <f t="shared" si="71"/>
        <v>1</v>
      </c>
      <c r="F120" s="103">
        <f t="shared" si="71"/>
        <v>-1</v>
      </c>
      <c r="G120" s="103">
        <f t="shared" si="71"/>
        <v>1</v>
      </c>
      <c r="H120" s="103">
        <f t="shared" si="71"/>
        <v>-1</v>
      </c>
      <c r="I120" s="103">
        <f t="shared" si="71"/>
        <v>-1</v>
      </c>
      <c r="J120" s="103">
        <f t="shared" si="71"/>
        <v>-1</v>
      </c>
      <c r="K120" s="103">
        <f t="shared" si="71"/>
        <v>-1</v>
      </c>
      <c r="L120" s="103">
        <f t="shared" si="71"/>
        <v>-1</v>
      </c>
      <c r="M120" s="103">
        <f t="shared" si="71"/>
        <v>1</v>
      </c>
      <c r="N120" s="103">
        <f t="shared" si="71"/>
        <v>1</v>
      </c>
      <c r="O120" s="103">
        <f t="shared" si="71"/>
        <v>-1</v>
      </c>
      <c r="P120" s="103">
        <f t="shared" si="71"/>
        <v>1</v>
      </c>
      <c r="Q120" s="103">
        <f t="shared" si="71"/>
        <v>1</v>
      </c>
      <c r="R120" s="103">
        <f t="shared" si="71"/>
        <v>0</v>
      </c>
      <c r="S120" s="103">
        <f t="shared" si="71"/>
        <v>1</v>
      </c>
      <c r="T120" s="103">
        <f t="shared" si="71"/>
        <v>1</v>
      </c>
      <c r="U120" s="103">
        <f t="shared" si="71"/>
        <v>-1</v>
      </c>
      <c r="V120" s="103">
        <f t="shared" si="71"/>
        <v>1</v>
      </c>
      <c r="W120" s="103">
        <f t="shared" si="71"/>
        <v>1</v>
      </c>
      <c r="X120" s="103">
        <f t="shared" si="71"/>
        <v>-1</v>
      </c>
      <c r="Y120" s="103">
        <f t="shared" si="71"/>
        <v>-1</v>
      </c>
      <c r="Z120" s="103">
        <f t="shared" si="71"/>
        <v>1</v>
      </c>
      <c r="AA120" s="103">
        <f t="shared" si="71"/>
        <v>0</v>
      </c>
      <c r="AB120" s="103">
        <f t="shared" si="71"/>
        <v>-1</v>
      </c>
      <c r="AC120" s="103">
        <f t="shared" si="71"/>
        <v>0</v>
      </c>
      <c r="AD120" s="103">
        <f t="shared" si="71"/>
        <v>0</v>
      </c>
      <c r="AE120" s="103">
        <f t="shared" si="71"/>
        <v>0</v>
      </c>
      <c r="AF120" s="103">
        <f t="shared" si="71"/>
        <v>-1</v>
      </c>
      <c r="AG120" s="103">
        <f t="shared" si="71"/>
        <v>0</v>
      </c>
      <c r="AH120" s="103">
        <f t="shared" si="71"/>
        <v>1</v>
      </c>
      <c r="AI120" s="103">
        <f t="shared" si="71"/>
        <v>-1</v>
      </c>
      <c r="AJ120" s="103">
        <f t="shared" si="71"/>
        <v>1</v>
      </c>
      <c r="AK120" s="103">
        <f t="shared" si="71"/>
        <v>-1</v>
      </c>
      <c r="AL120" s="103">
        <f t="shared" si="71"/>
        <v>-1</v>
      </c>
      <c r="AM120" s="103">
        <f t="shared" si="71"/>
        <v>-1</v>
      </c>
      <c r="AN120" s="103">
        <f t="shared" si="71"/>
        <v>0</v>
      </c>
      <c r="AO120" s="103">
        <f t="shared" si="71"/>
        <v>0</v>
      </c>
      <c r="AP120" s="103">
        <f t="shared" si="71"/>
        <v>2</v>
      </c>
      <c r="AQ120" s="103">
        <f t="shared" si="71"/>
        <v>1</v>
      </c>
      <c r="AR120" s="103">
        <f t="shared" si="71"/>
        <v>-1</v>
      </c>
      <c r="AS120" s="103">
        <f t="shared" si="71"/>
        <v>-1</v>
      </c>
      <c r="AT120" s="103">
        <f t="shared" si="71"/>
        <v>-1</v>
      </c>
      <c r="AU120" s="103">
        <f t="shared" si="71"/>
        <v>1</v>
      </c>
      <c r="AV120" s="103">
        <f t="shared" si="71"/>
        <v>1</v>
      </c>
      <c r="AW120" s="103">
        <f t="shared" si="71"/>
        <v>-1</v>
      </c>
      <c r="AX120" s="103">
        <f t="shared" si="71"/>
        <v>0</v>
      </c>
      <c r="AY120" s="103">
        <f t="shared" si="71"/>
        <v>1</v>
      </c>
      <c r="AZ120" s="103">
        <f t="shared" si="71"/>
        <v>0</v>
      </c>
      <c r="BA120" s="103">
        <f t="shared" si="71"/>
        <v>0</v>
      </c>
      <c r="BB120" s="103">
        <f t="shared" si="71"/>
        <v>-1</v>
      </c>
      <c r="BC120" s="103">
        <f t="shared" si="71"/>
        <v>2</v>
      </c>
      <c r="BD120" s="203"/>
      <c r="BE120" s="253">
        <f t="shared" ref="BE120" si="72">BE112-BE104</f>
        <v>3</v>
      </c>
      <c r="BF120" s="253">
        <f t="shared" ref="BF120:BF125" si="73">BF112-BF104</f>
        <v>3</v>
      </c>
    </row>
    <row r="121" spans="1:111" x14ac:dyDescent="0.2">
      <c r="A121" s="320"/>
      <c r="B121" s="107" t="s">
        <v>91</v>
      </c>
      <c r="C121" s="102">
        <f t="shared" ref="C121:BC121" si="74">C113-C105</f>
        <v>-1</v>
      </c>
      <c r="D121" s="103">
        <f t="shared" si="74"/>
        <v>1</v>
      </c>
      <c r="E121" s="103">
        <f t="shared" si="74"/>
        <v>-1</v>
      </c>
      <c r="F121" s="103">
        <f t="shared" si="74"/>
        <v>-2</v>
      </c>
      <c r="G121" s="103">
        <f t="shared" si="74"/>
        <v>2</v>
      </c>
      <c r="H121" s="103">
        <f t="shared" si="74"/>
        <v>2</v>
      </c>
      <c r="I121" s="103">
        <f t="shared" si="74"/>
        <v>-1</v>
      </c>
      <c r="J121" s="103">
        <f t="shared" si="74"/>
        <v>2</v>
      </c>
      <c r="K121" s="103">
        <f t="shared" si="74"/>
        <v>2</v>
      </c>
      <c r="L121" s="103">
        <f t="shared" si="74"/>
        <v>0</v>
      </c>
      <c r="M121" s="103">
        <f t="shared" si="74"/>
        <v>-1</v>
      </c>
      <c r="N121" s="103">
        <f t="shared" si="74"/>
        <v>-2</v>
      </c>
      <c r="O121" s="103">
        <f t="shared" si="74"/>
        <v>-1</v>
      </c>
      <c r="P121" s="103">
        <f t="shared" si="74"/>
        <v>1</v>
      </c>
      <c r="Q121" s="103">
        <f t="shared" si="74"/>
        <v>3</v>
      </c>
      <c r="R121" s="103">
        <f t="shared" si="74"/>
        <v>0</v>
      </c>
      <c r="S121" s="103">
        <f t="shared" si="74"/>
        <v>-1</v>
      </c>
      <c r="T121" s="103">
        <f t="shared" si="74"/>
        <v>2</v>
      </c>
      <c r="U121" s="103">
        <f t="shared" si="74"/>
        <v>0</v>
      </c>
      <c r="V121" s="103">
        <f t="shared" si="74"/>
        <v>0</v>
      </c>
      <c r="W121" s="103">
        <f t="shared" si="74"/>
        <v>1</v>
      </c>
      <c r="X121" s="103">
        <f t="shared" si="74"/>
        <v>-1</v>
      </c>
      <c r="Y121" s="103">
        <f t="shared" si="74"/>
        <v>0</v>
      </c>
      <c r="Z121" s="103">
        <f t="shared" si="74"/>
        <v>0</v>
      </c>
      <c r="AA121" s="103">
        <f t="shared" si="74"/>
        <v>1</v>
      </c>
      <c r="AB121" s="103">
        <f t="shared" si="74"/>
        <v>1</v>
      </c>
      <c r="AC121" s="103">
        <f t="shared" si="74"/>
        <v>2</v>
      </c>
      <c r="AD121" s="103">
        <f t="shared" si="74"/>
        <v>0</v>
      </c>
      <c r="AE121" s="103">
        <f t="shared" si="74"/>
        <v>1</v>
      </c>
      <c r="AF121" s="103">
        <f t="shared" si="74"/>
        <v>1</v>
      </c>
      <c r="AG121" s="103">
        <f t="shared" si="74"/>
        <v>-1</v>
      </c>
      <c r="AH121" s="103">
        <f t="shared" si="74"/>
        <v>1</v>
      </c>
      <c r="AI121" s="103">
        <f t="shared" si="74"/>
        <v>-1</v>
      </c>
      <c r="AJ121" s="103">
        <f t="shared" si="74"/>
        <v>0</v>
      </c>
      <c r="AK121" s="103">
        <f t="shared" si="74"/>
        <v>1</v>
      </c>
      <c r="AL121" s="103">
        <f t="shared" si="74"/>
        <v>3</v>
      </c>
      <c r="AM121" s="103">
        <f t="shared" si="74"/>
        <v>-1</v>
      </c>
      <c r="AN121" s="103">
        <f t="shared" si="74"/>
        <v>0</v>
      </c>
      <c r="AO121" s="103">
        <f t="shared" si="74"/>
        <v>-1</v>
      </c>
      <c r="AP121" s="103">
        <f t="shared" si="74"/>
        <v>0</v>
      </c>
      <c r="AQ121" s="103">
        <f t="shared" si="74"/>
        <v>0</v>
      </c>
      <c r="AR121" s="103">
        <f t="shared" si="74"/>
        <v>0</v>
      </c>
      <c r="AS121" s="103">
        <f t="shared" si="74"/>
        <v>-1</v>
      </c>
      <c r="AT121" s="103">
        <f t="shared" si="74"/>
        <v>1</v>
      </c>
      <c r="AU121" s="103">
        <f t="shared" si="74"/>
        <v>-1</v>
      </c>
      <c r="AV121" s="103">
        <f t="shared" si="74"/>
        <v>-1</v>
      </c>
      <c r="AW121" s="103">
        <f t="shared" si="74"/>
        <v>-1</v>
      </c>
      <c r="AX121" s="103">
        <f t="shared" si="74"/>
        <v>1</v>
      </c>
      <c r="AY121" s="103">
        <f t="shared" si="74"/>
        <v>0</v>
      </c>
      <c r="AZ121" s="103">
        <f t="shared" si="74"/>
        <v>0</v>
      </c>
      <c r="BA121" s="103">
        <f t="shared" si="74"/>
        <v>-1</v>
      </c>
      <c r="BB121" s="103">
        <f t="shared" si="74"/>
        <v>0</v>
      </c>
      <c r="BC121" s="103">
        <f t="shared" si="74"/>
        <v>-2</v>
      </c>
      <c r="BD121" s="203"/>
      <c r="BE121" s="253">
        <f t="shared" ref="BE121" si="75">BE113-BE105</f>
        <v>5.6000000000000014</v>
      </c>
      <c r="BF121" s="253">
        <f t="shared" si="73"/>
        <v>8.6000000000000014</v>
      </c>
    </row>
    <row r="122" spans="1:111" x14ac:dyDescent="0.2">
      <c r="A122" s="320"/>
      <c r="B122" s="107" t="s">
        <v>92</v>
      </c>
      <c r="C122" s="102">
        <f t="shared" ref="C122:BC122" si="76">C114-C106</f>
        <v>-1</v>
      </c>
      <c r="D122" s="103">
        <f t="shared" si="76"/>
        <v>-1</v>
      </c>
      <c r="E122" s="103">
        <f t="shared" si="76"/>
        <v>-1</v>
      </c>
      <c r="F122" s="103">
        <f t="shared" si="76"/>
        <v>0</v>
      </c>
      <c r="G122" s="103">
        <f t="shared" si="76"/>
        <v>0</v>
      </c>
      <c r="H122" s="103">
        <f t="shared" si="76"/>
        <v>0</v>
      </c>
      <c r="I122" s="103">
        <f t="shared" si="76"/>
        <v>0</v>
      </c>
      <c r="J122" s="103">
        <f t="shared" si="76"/>
        <v>2</v>
      </c>
      <c r="K122" s="103">
        <f t="shared" si="76"/>
        <v>0</v>
      </c>
      <c r="L122" s="103">
        <f t="shared" si="76"/>
        <v>-1</v>
      </c>
      <c r="M122" s="103">
        <f t="shared" si="76"/>
        <v>0</v>
      </c>
      <c r="N122" s="103">
        <f t="shared" si="76"/>
        <v>0</v>
      </c>
      <c r="O122" s="103">
        <f t="shared" si="76"/>
        <v>0</v>
      </c>
      <c r="P122" s="103">
        <f t="shared" si="76"/>
        <v>0</v>
      </c>
      <c r="Q122" s="103">
        <f t="shared" si="76"/>
        <v>0</v>
      </c>
      <c r="R122" s="103">
        <f t="shared" si="76"/>
        <v>1</v>
      </c>
      <c r="S122" s="103">
        <f t="shared" si="76"/>
        <v>1</v>
      </c>
      <c r="T122" s="103">
        <f t="shared" si="76"/>
        <v>0</v>
      </c>
      <c r="U122" s="103">
        <f t="shared" si="76"/>
        <v>0</v>
      </c>
      <c r="V122" s="103">
        <f t="shared" si="76"/>
        <v>0</v>
      </c>
      <c r="W122" s="103">
        <f t="shared" si="76"/>
        <v>0</v>
      </c>
      <c r="X122" s="103">
        <f t="shared" si="76"/>
        <v>-1</v>
      </c>
      <c r="Y122" s="103">
        <f t="shared" si="76"/>
        <v>0</v>
      </c>
      <c r="Z122" s="103">
        <f t="shared" si="76"/>
        <v>-1</v>
      </c>
      <c r="AA122" s="103">
        <f t="shared" si="76"/>
        <v>0</v>
      </c>
      <c r="AB122" s="103">
        <f t="shared" si="76"/>
        <v>0</v>
      </c>
      <c r="AC122" s="103">
        <f t="shared" si="76"/>
        <v>1</v>
      </c>
      <c r="AD122" s="103">
        <f t="shared" si="76"/>
        <v>0</v>
      </c>
      <c r="AE122" s="103">
        <f t="shared" si="76"/>
        <v>0</v>
      </c>
      <c r="AF122" s="103">
        <f t="shared" si="76"/>
        <v>0</v>
      </c>
      <c r="AG122" s="103">
        <f t="shared" si="76"/>
        <v>1</v>
      </c>
      <c r="AH122" s="103">
        <f t="shared" si="76"/>
        <v>0</v>
      </c>
      <c r="AI122" s="103">
        <f t="shared" si="76"/>
        <v>0</v>
      </c>
      <c r="AJ122" s="103">
        <f t="shared" si="76"/>
        <v>2</v>
      </c>
      <c r="AK122" s="103">
        <f t="shared" si="76"/>
        <v>0</v>
      </c>
      <c r="AL122" s="103">
        <f t="shared" si="76"/>
        <v>0</v>
      </c>
      <c r="AM122" s="103">
        <f t="shared" si="76"/>
        <v>1</v>
      </c>
      <c r="AN122" s="103">
        <f t="shared" si="76"/>
        <v>0</v>
      </c>
      <c r="AO122" s="103">
        <f t="shared" si="76"/>
        <v>0</v>
      </c>
      <c r="AP122" s="103">
        <f t="shared" si="76"/>
        <v>0</v>
      </c>
      <c r="AQ122" s="103">
        <f t="shared" si="76"/>
        <v>0</v>
      </c>
      <c r="AR122" s="103">
        <f t="shared" si="76"/>
        <v>0</v>
      </c>
      <c r="AS122" s="103">
        <f t="shared" si="76"/>
        <v>0</v>
      </c>
      <c r="AT122" s="103">
        <f t="shared" si="76"/>
        <v>-1</v>
      </c>
      <c r="AU122" s="103">
        <f t="shared" si="76"/>
        <v>-1</v>
      </c>
      <c r="AV122" s="103">
        <f t="shared" si="76"/>
        <v>-1</v>
      </c>
      <c r="AW122" s="103">
        <f t="shared" si="76"/>
        <v>0</v>
      </c>
      <c r="AX122" s="103">
        <f t="shared" si="76"/>
        <v>0</v>
      </c>
      <c r="AY122" s="103">
        <f t="shared" si="76"/>
        <v>1</v>
      </c>
      <c r="AZ122" s="103">
        <f t="shared" si="76"/>
        <v>-1</v>
      </c>
      <c r="BA122" s="103">
        <f t="shared" si="76"/>
        <v>0</v>
      </c>
      <c r="BB122" s="103">
        <f t="shared" si="76"/>
        <v>1</v>
      </c>
      <c r="BC122" s="103">
        <f t="shared" si="76"/>
        <v>0</v>
      </c>
      <c r="BD122" s="203"/>
      <c r="BE122" s="253">
        <f t="shared" ref="BE122" si="77">BE114-BE106</f>
        <v>3</v>
      </c>
      <c r="BF122" s="253">
        <f t="shared" si="73"/>
        <v>1</v>
      </c>
    </row>
    <row r="123" spans="1:111" x14ac:dyDescent="0.2">
      <c r="A123" s="320"/>
      <c r="B123" s="107" t="s">
        <v>5</v>
      </c>
      <c r="C123" s="102">
        <f t="shared" ref="C123:BC123" si="78">C115-C107</f>
        <v>0</v>
      </c>
      <c r="D123" s="103">
        <f t="shared" si="78"/>
        <v>0</v>
      </c>
      <c r="E123" s="103">
        <f t="shared" si="78"/>
        <v>0</v>
      </c>
      <c r="F123" s="103">
        <f t="shared" si="78"/>
        <v>0</v>
      </c>
      <c r="G123" s="103">
        <f t="shared" si="78"/>
        <v>0</v>
      </c>
      <c r="H123" s="103">
        <f t="shared" si="78"/>
        <v>0</v>
      </c>
      <c r="I123" s="103">
        <f t="shared" si="78"/>
        <v>0</v>
      </c>
      <c r="J123" s="103">
        <f t="shared" si="78"/>
        <v>0</v>
      </c>
      <c r="K123" s="103">
        <f t="shared" si="78"/>
        <v>0</v>
      </c>
      <c r="L123" s="103">
        <f t="shared" si="78"/>
        <v>0</v>
      </c>
      <c r="M123" s="103">
        <f t="shared" si="78"/>
        <v>0</v>
      </c>
      <c r="N123" s="103">
        <f t="shared" si="78"/>
        <v>0</v>
      </c>
      <c r="O123" s="103">
        <f t="shared" si="78"/>
        <v>0</v>
      </c>
      <c r="P123" s="103">
        <f t="shared" si="78"/>
        <v>1</v>
      </c>
      <c r="Q123" s="103">
        <f t="shared" si="78"/>
        <v>0</v>
      </c>
      <c r="R123" s="103">
        <f t="shared" si="78"/>
        <v>0</v>
      </c>
      <c r="S123" s="103">
        <f t="shared" si="78"/>
        <v>0</v>
      </c>
      <c r="T123" s="103">
        <f t="shared" si="78"/>
        <v>0</v>
      </c>
      <c r="U123" s="103">
        <f t="shared" si="78"/>
        <v>1</v>
      </c>
      <c r="V123" s="103">
        <f t="shared" si="78"/>
        <v>2</v>
      </c>
      <c r="W123" s="103">
        <f t="shared" si="78"/>
        <v>2</v>
      </c>
      <c r="X123" s="103">
        <f t="shared" si="78"/>
        <v>0</v>
      </c>
      <c r="Y123" s="103">
        <f t="shared" si="78"/>
        <v>1</v>
      </c>
      <c r="Z123" s="103">
        <f t="shared" si="78"/>
        <v>0</v>
      </c>
      <c r="AA123" s="103">
        <f t="shared" si="78"/>
        <v>0</v>
      </c>
      <c r="AB123" s="103">
        <f t="shared" si="78"/>
        <v>0</v>
      </c>
      <c r="AC123" s="103">
        <f t="shared" si="78"/>
        <v>0</v>
      </c>
      <c r="AD123" s="103">
        <f t="shared" si="78"/>
        <v>0</v>
      </c>
      <c r="AE123" s="103">
        <f t="shared" si="78"/>
        <v>0</v>
      </c>
      <c r="AF123" s="103">
        <f t="shared" si="78"/>
        <v>0</v>
      </c>
      <c r="AG123" s="103">
        <f t="shared" si="78"/>
        <v>0</v>
      </c>
      <c r="AH123" s="103">
        <f t="shared" si="78"/>
        <v>0</v>
      </c>
      <c r="AI123" s="103">
        <f t="shared" si="78"/>
        <v>0</v>
      </c>
      <c r="AJ123" s="103">
        <f t="shared" si="78"/>
        <v>0</v>
      </c>
      <c r="AK123" s="103">
        <f t="shared" si="78"/>
        <v>0</v>
      </c>
      <c r="AL123" s="103">
        <f t="shared" si="78"/>
        <v>0</v>
      </c>
      <c r="AM123" s="103">
        <f t="shared" si="78"/>
        <v>0</v>
      </c>
      <c r="AN123" s="103">
        <f t="shared" si="78"/>
        <v>0</v>
      </c>
      <c r="AO123" s="103">
        <f t="shared" si="78"/>
        <v>0</v>
      </c>
      <c r="AP123" s="103">
        <f t="shared" si="78"/>
        <v>1</v>
      </c>
      <c r="AQ123" s="103">
        <f t="shared" si="78"/>
        <v>0</v>
      </c>
      <c r="AR123" s="103">
        <f t="shared" si="78"/>
        <v>0</v>
      </c>
      <c r="AS123" s="103">
        <f t="shared" si="78"/>
        <v>0</v>
      </c>
      <c r="AT123" s="103">
        <f t="shared" si="78"/>
        <v>0</v>
      </c>
      <c r="AU123" s="103">
        <f t="shared" si="78"/>
        <v>1</v>
      </c>
      <c r="AV123" s="103">
        <f t="shared" si="78"/>
        <v>0</v>
      </c>
      <c r="AW123" s="103">
        <f t="shared" si="78"/>
        <v>0</v>
      </c>
      <c r="AX123" s="103">
        <f t="shared" si="78"/>
        <v>1</v>
      </c>
      <c r="AY123" s="103">
        <f t="shared" si="78"/>
        <v>0</v>
      </c>
      <c r="AZ123" s="103">
        <f t="shared" si="78"/>
        <v>0</v>
      </c>
      <c r="BA123" s="103">
        <f t="shared" si="78"/>
        <v>0</v>
      </c>
      <c r="BB123" s="103">
        <f t="shared" si="78"/>
        <v>1</v>
      </c>
      <c r="BC123" s="103">
        <f t="shared" si="78"/>
        <v>0</v>
      </c>
      <c r="BD123" s="203"/>
      <c r="BE123" s="253">
        <f t="shared" ref="BE123" si="79">BE115-BE107</f>
        <v>11</v>
      </c>
      <c r="BF123" s="253">
        <f t="shared" si="73"/>
        <v>11</v>
      </c>
    </row>
    <row r="124" spans="1:111" x14ac:dyDescent="0.2">
      <c r="A124" s="320"/>
      <c r="B124" s="107" t="s">
        <v>93</v>
      </c>
      <c r="C124" s="102">
        <f t="shared" ref="C124:BC124" si="80">C116-C108</f>
        <v>-1</v>
      </c>
      <c r="D124" s="103">
        <f t="shared" si="80"/>
        <v>1</v>
      </c>
      <c r="E124" s="103">
        <f t="shared" si="80"/>
        <v>0</v>
      </c>
      <c r="F124" s="103">
        <f t="shared" si="80"/>
        <v>0</v>
      </c>
      <c r="G124" s="103">
        <f t="shared" si="80"/>
        <v>-1</v>
      </c>
      <c r="H124" s="103">
        <f t="shared" si="80"/>
        <v>-2</v>
      </c>
      <c r="I124" s="103">
        <f t="shared" si="80"/>
        <v>-1</v>
      </c>
      <c r="J124" s="103">
        <f t="shared" si="80"/>
        <v>1</v>
      </c>
      <c r="K124" s="103">
        <f t="shared" si="80"/>
        <v>-1</v>
      </c>
      <c r="L124" s="103">
        <f t="shared" si="80"/>
        <v>-1</v>
      </c>
      <c r="M124" s="103">
        <f t="shared" si="80"/>
        <v>0</v>
      </c>
      <c r="N124" s="103">
        <f t="shared" si="80"/>
        <v>2</v>
      </c>
      <c r="O124" s="103">
        <f t="shared" si="80"/>
        <v>0</v>
      </c>
      <c r="P124" s="103">
        <f t="shared" si="80"/>
        <v>1</v>
      </c>
      <c r="Q124" s="103">
        <f t="shared" si="80"/>
        <v>-1</v>
      </c>
      <c r="R124" s="103">
        <f t="shared" si="80"/>
        <v>2</v>
      </c>
      <c r="S124" s="103">
        <f t="shared" si="80"/>
        <v>-1</v>
      </c>
      <c r="T124" s="103">
        <f t="shared" si="80"/>
        <v>1</v>
      </c>
      <c r="U124" s="103">
        <f t="shared" si="80"/>
        <v>0</v>
      </c>
      <c r="V124" s="103">
        <f t="shared" si="80"/>
        <v>-1</v>
      </c>
      <c r="W124" s="103">
        <f t="shared" si="80"/>
        <v>-1</v>
      </c>
      <c r="X124" s="103">
        <f t="shared" si="80"/>
        <v>-1</v>
      </c>
      <c r="Y124" s="103">
        <f t="shared" si="80"/>
        <v>-1</v>
      </c>
      <c r="Z124" s="103">
        <f t="shared" si="80"/>
        <v>-1</v>
      </c>
      <c r="AA124" s="103">
        <f t="shared" si="80"/>
        <v>-1</v>
      </c>
      <c r="AB124" s="103">
        <f t="shared" si="80"/>
        <v>1</v>
      </c>
      <c r="AC124" s="103">
        <f t="shared" si="80"/>
        <v>4</v>
      </c>
      <c r="AD124" s="103">
        <f t="shared" si="80"/>
        <v>3</v>
      </c>
      <c r="AE124" s="103">
        <f t="shared" si="80"/>
        <v>-1</v>
      </c>
      <c r="AF124" s="103">
        <f t="shared" si="80"/>
        <v>2</v>
      </c>
      <c r="AG124" s="103">
        <f t="shared" si="80"/>
        <v>1</v>
      </c>
      <c r="AH124" s="103">
        <f t="shared" si="80"/>
        <v>0</v>
      </c>
      <c r="AI124" s="103">
        <f t="shared" si="80"/>
        <v>-1</v>
      </c>
      <c r="AJ124" s="103">
        <f t="shared" si="80"/>
        <v>0</v>
      </c>
      <c r="AK124" s="103">
        <f t="shared" si="80"/>
        <v>2</v>
      </c>
      <c r="AL124" s="103">
        <f t="shared" si="80"/>
        <v>0</v>
      </c>
      <c r="AM124" s="103">
        <f t="shared" si="80"/>
        <v>0</v>
      </c>
      <c r="AN124" s="103">
        <f t="shared" si="80"/>
        <v>1</v>
      </c>
      <c r="AO124" s="103">
        <f t="shared" si="80"/>
        <v>0</v>
      </c>
      <c r="AP124" s="103">
        <f t="shared" si="80"/>
        <v>2</v>
      </c>
      <c r="AQ124" s="103">
        <f t="shared" si="80"/>
        <v>-1</v>
      </c>
      <c r="AR124" s="103">
        <f t="shared" si="80"/>
        <v>2</v>
      </c>
      <c r="AS124" s="103">
        <f t="shared" si="80"/>
        <v>1</v>
      </c>
      <c r="AT124" s="103">
        <f t="shared" si="80"/>
        <v>-1</v>
      </c>
      <c r="AU124" s="103">
        <f t="shared" si="80"/>
        <v>0</v>
      </c>
      <c r="AV124" s="103">
        <f t="shared" si="80"/>
        <v>-1</v>
      </c>
      <c r="AW124" s="103">
        <f t="shared" si="80"/>
        <v>0</v>
      </c>
      <c r="AX124" s="103">
        <f t="shared" si="80"/>
        <v>0</v>
      </c>
      <c r="AY124" s="103">
        <f t="shared" si="80"/>
        <v>-1</v>
      </c>
      <c r="AZ124" s="103">
        <f t="shared" si="80"/>
        <v>-1</v>
      </c>
      <c r="BA124" s="103">
        <f t="shared" si="80"/>
        <v>0</v>
      </c>
      <c r="BB124" s="103">
        <f t="shared" si="80"/>
        <v>1</v>
      </c>
      <c r="BC124" s="103">
        <f t="shared" si="80"/>
        <v>-1</v>
      </c>
      <c r="BD124" s="203"/>
      <c r="BE124" s="253">
        <f t="shared" ref="BE124" si="81">BE116-BE108</f>
        <v>10.799999999999997</v>
      </c>
      <c r="BF124" s="253">
        <f t="shared" si="73"/>
        <v>5.7999999999999972</v>
      </c>
    </row>
    <row r="125" spans="1:111" x14ac:dyDescent="0.2">
      <c r="A125" s="321"/>
      <c r="B125" s="158" t="s">
        <v>94</v>
      </c>
      <c r="C125" s="104">
        <f t="shared" ref="C125:BC125" si="82">C117-C109</f>
        <v>-4</v>
      </c>
      <c r="D125" s="104">
        <f t="shared" si="82"/>
        <v>3</v>
      </c>
      <c r="E125" s="104">
        <f t="shared" si="82"/>
        <v>2</v>
      </c>
      <c r="F125" s="104">
        <f t="shared" si="82"/>
        <v>0</v>
      </c>
      <c r="G125" s="104">
        <f t="shared" si="82"/>
        <v>2</v>
      </c>
      <c r="H125" s="104">
        <f t="shared" si="82"/>
        <v>1</v>
      </c>
      <c r="I125" s="104">
        <f t="shared" si="82"/>
        <v>-3</v>
      </c>
      <c r="J125" s="104">
        <f t="shared" si="82"/>
        <v>4</v>
      </c>
      <c r="K125" s="104">
        <f t="shared" si="82"/>
        <v>-1</v>
      </c>
      <c r="L125" s="104">
        <f t="shared" si="82"/>
        <v>2</v>
      </c>
      <c r="M125" s="104">
        <f t="shared" si="82"/>
        <v>0</v>
      </c>
      <c r="N125" s="104">
        <f t="shared" si="82"/>
        <v>5</v>
      </c>
      <c r="O125" s="104">
        <f t="shared" si="82"/>
        <v>-4</v>
      </c>
      <c r="P125" s="104">
        <f t="shared" si="82"/>
        <v>3</v>
      </c>
      <c r="Q125" s="104">
        <f t="shared" si="82"/>
        <v>5</v>
      </c>
      <c r="R125" s="104">
        <f t="shared" si="82"/>
        <v>1</v>
      </c>
      <c r="S125" s="104">
        <f t="shared" si="82"/>
        <v>-1</v>
      </c>
      <c r="T125" s="104">
        <f t="shared" si="82"/>
        <v>2</v>
      </c>
      <c r="U125" s="104">
        <f t="shared" si="82"/>
        <v>-4</v>
      </c>
      <c r="V125" s="104">
        <f t="shared" si="82"/>
        <v>1</v>
      </c>
      <c r="W125" s="104">
        <f t="shared" si="82"/>
        <v>-1</v>
      </c>
      <c r="X125" s="104">
        <f t="shared" si="82"/>
        <v>-5</v>
      </c>
      <c r="Y125" s="104">
        <f t="shared" si="82"/>
        <v>-4</v>
      </c>
      <c r="Z125" s="104">
        <f t="shared" si="82"/>
        <v>-2</v>
      </c>
      <c r="AA125" s="104">
        <f t="shared" si="82"/>
        <v>-2</v>
      </c>
      <c r="AB125" s="104">
        <f t="shared" si="82"/>
        <v>-1</v>
      </c>
      <c r="AC125" s="104">
        <f t="shared" si="82"/>
        <v>9</v>
      </c>
      <c r="AD125" s="104">
        <f t="shared" si="82"/>
        <v>3</v>
      </c>
      <c r="AE125" s="104">
        <f t="shared" si="82"/>
        <v>-1</v>
      </c>
      <c r="AF125" s="104">
        <f t="shared" si="82"/>
        <v>4</v>
      </c>
      <c r="AG125" s="104">
        <f t="shared" si="82"/>
        <v>-1</v>
      </c>
      <c r="AH125" s="104">
        <f t="shared" si="82"/>
        <v>4</v>
      </c>
      <c r="AI125" s="104">
        <f t="shared" si="82"/>
        <v>-4</v>
      </c>
      <c r="AJ125" s="104">
        <f t="shared" si="82"/>
        <v>2</v>
      </c>
      <c r="AK125" s="104">
        <f t="shared" si="82"/>
        <v>0</v>
      </c>
      <c r="AL125" s="104">
        <f t="shared" si="82"/>
        <v>3</v>
      </c>
      <c r="AM125" s="104">
        <f t="shared" si="82"/>
        <v>-2</v>
      </c>
      <c r="AN125" s="104">
        <f t="shared" si="82"/>
        <v>4</v>
      </c>
      <c r="AO125" s="104">
        <f t="shared" si="82"/>
        <v>1</v>
      </c>
      <c r="AP125" s="104">
        <f t="shared" si="82"/>
        <v>5</v>
      </c>
      <c r="AQ125" s="104">
        <f t="shared" si="82"/>
        <v>1</v>
      </c>
      <c r="AR125" s="104">
        <f t="shared" si="82"/>
        <v>2</v>
      </c>
      <c r="AS125" s="104">
        <f t="shared" si="82"/>
        <v>-3</v>
      </c>
      <c r="AT125" s="104">
        <f t="shared" si="82"/>
        <v>-3</v>
      </c>
      <c r="AU125" s="104">
        <f t="shared" si="82"/>
        <v>-1</v>
      </c>
      <c r="AV125" s="104">
        <f t="shared" si="82"/>
        <v>-5</v>
      </c>
      <c r="AW125" s="104">
        <f t="shared" si="82"/>
        <v>-3</v>
      </c>
      <c r="AX125" s="104">
        <f t="shared" si="82"/>
        <v>2</v>
      </c>
      <c r="AY125" s="104">
        <f t="shared" si="82"/>
        <v>-1</v>
      </c>
      <c r="AZ125" s="104">
        <f t="shared" si="82"/>
        <v>-4</v>
      </c>
      <c r="BA125" s="104">
        <f t="shared" si="82"/>
        <v>-3</v>
      </c>
      <c r="BB125" s="104">
        <f t="shared" si="82"/>
        <v>0</v>
      </c>
      <c r="BC125" s="104">
        <f t="shared" si="82"/>
        <v>-2</v>
      </c>
      <c r="BD125" s="207"/>
      <c r="BE125" s="254">
        <f t="shared" ref="BE125" si="83">BE117-BE109</f>
        <v>3.1999999999999886</v>
      </c>
      <c r="BF125" s="254">
        <f t="shared" si="73"/>
        <v>9.1999999999999886</v>
      </c>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15"/>
      <c r="CC125" s="115"/>
      <c r="CD125" s="115"/>
      <c r="CE125" s="115"/>
      <c r="CF125" s="115"/>
      <c r="CG125" s="115"/>
      <c r="CH125" s="115"/>
      <c r="CI125" s="115"/>
      <c r="CJ125" s="115"/>
      <c r="CK125" s="115"/>
      <c r="CL125" s="115"/>
      <c r="CM125" s="115"/>
      <c r="CN125" s="115"/>
      <c r="CO125" s="115"/>
      <c r="CP125" s="115"/>
      <c r="CQ125" s="115"/>
      <c r="CR125" s="115"/>
      <c r="CS125" s="115"/>
      <c r="CT125" s="115"/>
      <c r="CU125" s="115"/>
      <c r="CV125" s="115"/>
      <c r="CW125" s="115"/>
      <c r="CX125" s="115"/>
      <c r="CY125" s="115"/>
      <c r="CZ125" s="115"/>
      <c r="DA125" s="115"/>
      <c r="DB125" s="115"/>
      <c r="DC125" s="115"/>
      <c r="DD125" s="115"/>
      <c r="DE125" s="115"/>
      <c r="DF125" s="115"/>
      <c r="DG125" s="115"/>
    </row>
    <row r="126" spans="1:111" x14ac:dyDescent="0.2">
      <c r="A126" s="115"/>
      <c r="B126" s="101"/>
      <c r="C126" s="150"/>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c r="AA126" s="150"/>
      <c r="AB126" s="150"/>
      <c r="AC126" s="150"/>
      <c r="AD126" s="150"/>
      <c r="AE126" s="150"/>
      <c r="AF126" s="150"/>
      <c r="AG126" s="150"/>
      <c r="AH126" s="150"/>
      <c r="AI126" s="150"/>
      <c r="AJ126" s="150"/>
      <c r="AK126" s="150"/>
      <c r="AL126" s="150"/>
      <c r="AM126" s="150"/>
      <c r="AN126" s="150"/>
      <c r="AO126" s="150"/>
      <c r="AP126" s="150"/>
      <c r="AQ126" s="150"/>
      <c r="AR126" s="150"/>
      <c r="AS126" s="150"/>
      <c r="AT126" s="150"/>
      <c r="AU126" s="150"/>
      <c r="AV126" s="150"/>
      <c r="AW126" s="150"/>
      <c r="AX126" s="150"/>
      <c r="AY126" s="150"/>
      <c r="AZ126" s="150"/>
      <c r="BA126" s="150"/>
      <c r="BB126" s="150"/>
      <c r="BC126" s="150"/>
      <c r="BD126" s="150"/>
      <c r="BE126" s="150"/>
      <c r="BF126" s="150"/>
    </row>
    <row r="127" spans="1:111" x14ac:dyDescent="0.2">
      <c r="A127" s="116" t="s">
        <v>6</v>
      </c>
      <c r="B127" s="117"/>
      <c r="C127" s="101"/>
    </row>
    <row r="128" spans="1:111" x14ac:dyDescent="0.2">
      <c r="A128" s="323" t="s">
        <v>72</v>
      </c>
      <c r="B128" s="323"/>
      <c r="C128" s="219"/>
      <c r="D128" s="219"/>
      <c r="E128" s="219"/>
      <c r="F128" s="219"/>
      <c r="G128" s="219"/>
      <c r="H128" s="219"/>
      <c r="I128" s="219"/>
    </row>
    <row r="129" spans="1:56" ht="15" customHeight="1" x14ac:dyDescent="0.2">
      <c r="A129" s="324" t="s">
        <v>101</v>
      </c>
      <c r="B129" s="324"/>
      <c r="C129" s="279"/>
      <c r="D129" s="279"/>
      <c r="E129" s="279"/>
      <c r="F129" s="279"/>
      <c r="G129" s="279"/>
      <c r="H129" s="279"/>
      <c r="I129" s="279"/>
    </row>
    <row r="130" spans="1:56" x14ac:dyDescent="0.2">
      <c r="A130" s="324"/>
      <c r="B130" s="324"/>
      <c r="C130" s="279"/>
      <c r="D130" s="279"/>
      <c r="E130" s="279"/>
      <c r="F130" s="279"/>
      <c r="G130" s="279"/>
      <c r="H130" s="279"/>
      <c r="I130" s="279"/>
    </row>
    <row r="131" spans="1:56" x14ac:dyDescent="0.2">
      <c r="A131" s="324"/>
      <c r="B131" s="324"/>
      <c r="C131" s="221"/>
      <c r="D131" s="221"/>
      <c r="E131" s="221"/>
      <c r="F131" s="221"/>
      <c r="G131" s="221"/>
      <c r="H131" s="221"/>
      <c r="I131" s="221"/>
    </row>
    <row r="132" spans="1:56" x14ac:dyDescent="0.2">
      <c r="A132" s="318" t="s">
        <v>102</v>
      </c>
      <c r="B132" s="318"/>
      <c r="C132" s="220"/>
      <c r="D132" s="220"/>
      <c r="E132" s="220"/>
      <c r="F132" s="220"/>
      <c r="G132" s="220"/>
      <c r="H132" s="220"/>
      <c r="I132" s="220"/>
    </row>
    <row r="133" spans="1:56" x14ac:dyDescent="0.2">
      <c r="A133" s="318" t="s">
        <v>103</v>
      </c>
      <c r="B133" s="318"/>
      <c r="C133" s="220"/>
      <c r="D133" s="220"/>
      <c r="E133" s="220"/>
      <c r="F133" s="220"/>
      <c r="G133" s="220"/>
      <c r="H133" s="220"/>
      <c r="I133" s="220"/>
      <c r="P133" s="115"/>
    </row>
    <row r="134" spans="1:56" x14ac:dyDescent="0.2">
      <c r="A134" s="318" t="s">
        <v>104</v>
      </c>
      <c r="B134" s="318"/>
      <c r="C134" s="220"/>
      <c r="D134" s="220"/>
      <c r="E134" s="220"/>
      <c r="F134" s="220"/>
      <c r="G134" s="220"/>
      <c r="H134" s="220"/>
      <c r="I134" s="220"/>
    </row>
    <row r="135" spans="1:56" x14ac:dyDescent="0.2">
      <c r="A135" s="318" t="s">
        <v>105</v>
      </c>
      <c r="B135" s="318"/>
      <c r="C135" s="220"/>
      <c r="D135" s="220"/>
      <c r="E135" s="220"/>
      <c r="F135" s="220"/>
      <c r="G135" s="220"/>
      <c r="H135" s="220"/>
      <c r="I135" s="220"/>
    </row>
    <row r="136" spans="1:56" ht="12.75" customHeight="1" x14ac:dyDescent="0.2">
      <c r="A136" s="318" t="s">
        <v>106</v>
      </c>
      <c r="B136" s="318"/>
      <c r="C136" s="220"/>
      <c r="D136" s="220"/>
      <c r="E136" s="220"/>
      <c r="F136" s="220"/>
      <c r="G136" s="220"/>
      <c r="H136" s="220"/>
      <c r="I136" s="220"/>
      <c r="J136" s="118"/>
      <c r="K136" s="118"/>
      <c r="L136" s="118"/>
      <c r="M136" s="118"/>
      <c r="N136" s="118"/>
      <c r="O136" s="118"/>
      <c r="P136" s="118"/>
      <c r="Q136" s="118"/>
      <c r="R136" s="118"/>
      <c r="S136" s="118"/>
      <c r="T136" s="118"/>
      <c r="U136" s="118"/>
      <c r="V136" s="118"/>
      <c r="W136" s="118"/>
      <c r="X136" s="118"/>
      <c r="Y136" s="118"/>
      <c r="Z136" s="118"/>
      <c r="AA136" s="118"/>
      <c r="AB136" s="118"/>
      <c r="AC136" s="118"/>
      <c r="AD136" s="118"/>
      <c r="AE136" s="118"/>
      <c r="AF136" s="118"/>
      <c r="AG136" s="118"/>
      <c r="AH136" s="118"/>
      <c r="AI136" s="118"/>
      <c r="AJ136" s="118"/>
      <c r="AK136" s="118"/>
      <c r="AL136" s="118"/>
      <c r="AM136" s="118"/>
      <c r="AN136" s="118"/>
      <c r="AO136" s="118"/>
      <c r="AP136" s="118"/>
      <c r="AQ136" s="118"/>
      <c r="AR136" s="118"/>
      <c r="AS136" s="118"/>
      <c r="AT136" s="118"/>
      <c r="AU136" s="118"/>
      <c r="AV136" s="118"/>
      <c r="AW136" s="118"/>
      <c r="AX136" s="118"/>
      <c r="AY136" s="118"/>
      <c r="AZ136" s="118"/>
      <c r="BA136" s="118"/>
      <c r="BB136" s="118"/>
      <c r="BC136" s="118"/>
      <c r="BD136" s="118"/>
    </row>
    <row r="137" spans="1:56" ht="12.75" customHeight="1" x14ac:dyDescent="0.2">
      <c r="A137" s="318" t="s">
        <v>107</v>
      </c>
      <c r="B137" s="318"/>
      <c r="C137" s="220"/>
      <c r="D137" s="220"/>
      <c r="E137" s="220"/>
      <c r="F137" s="220"/>
      <c r="G137" s="220"/>
      <c r="H137" s="220"/>
      <c r="I137" s="220"/>
      <c r="J137" s="118"/>
      <c r="K137" s="118"/>
      <c r="L137" s="118"/>
      <c r="M137" s="118"/>
      <c r="N137" s="118"/>
      <c r="O137" s="118"/>
      <c r="P137" s="118"/>
      <c r="Q137" s="118"/>
      <c r="R137" s="118"/>
      <c r="S137" s="118"/>
      <c r="T137" s="118"/>
      <c r="U137" s="118"/>
      <c r="V137" s="118"/>
      <c r="W137" s="118"/>
      <c r="X137" s="118"/>
      <c r="Y137" s="118"/>
      <c r="Z137" s="118"/>
      <c r="AA137" s="118"/>
      <c r="AB137" s="118"/>
      <c r="AC137" s="118"/>
      <c r="AD137" s="118"/>
      <c r="AE137" s="118"/>
      <c r="AF137" s="118"/>
      <c r="AG137" s="118"/>
      <c r="AH137" s="118"/>
      <c r="AI137" s="118"/>
      <c r="AJ137" s="118"/>
      <c r="AK137" s="118"/>
      <c r="AL137" s="118"/>
      <c r="AM137" s="118"/>
      <c r="AN137" s="118"/>
      <c r="AO137" s="118"/>
      <c r="AP137" s="118"/>
      <c r="AQ137" s="118"/>
      <c r="AR137" s="118"/>
      <c r="AS137" s="118"/>
      <c r="AT137" s="118"/>
      <c r="AU137" s="118"/>
      <c r="AV137" s="118"/>
      <c r="AW137" s="118"/>
      <c r="AX137" s="118"/>
      <c r="AY137" s="118"/>
      <c r="AZ137" s="118"/>
      <c r="BA137" s="118"/>
      <c r="BB137" s="118"/>
      <c r="BC137" s="118"/>
      <c r="BD137" s="118"/>
    </row>
    <row r="138" spans="1:56" ht="12.75" customHeight="1" x14ac:dyDescent="0.2">
      <c r="A138" s="323" t="s">
        <v>108</v>
      </c>
      <c r="B138" s="323"/>
      <c r="C138" s="219"/>
      <c r="D138" s="219"/>
      <c r="E138" s="219"/>
      <c r="F138" s="219"/>
      <c r="G138" s="219"/>
      <c r="H138" s="219"/>
      <c r="I138" s="219"/>
      <c r="J138" s="119"/>
      <c r="K138" s="119"/>
      <c r="L138" s="119"/>
      <c r="M138" s="118"/>
      <c r="N138" s="118"/>
      <c r="O138" s="118"/>
      <c r="P138" s="118"/>
      <c r="Q138" s="118"/>
      <c r="R138" s="118"/>
      <c r="S138" s="118"/>
      <c r="T138" s="118"/>
      <c r="U138" s="118"/>
      <c r="V138" s="118"/>
      <c r="W138" s="118"/>
      <c r="X138" s="118"/>
      <c r="Y138" s="118"/>
      <c r="Z138" s="118"/>
      <c r="AA138" s="118"/>
      <c r="AB138" s="118"/>
      <c r="AC138" s="118"/>
      <c r="AD138" s="118"/>
      <c r="AE138" s="118"/>
      <c r="AF138" s="118"/>
      <c r="AG138" s="118"/>
      <c r="AH138" s="118"/>
      <c r="AI138" s="118"/>
      <c r="AJ138" s="118"/>
      <c r="AK138" s="118"/>
      <c r="AL138" s="118"/>
      <c r="AM138" s="118"/>
      <c r="AN138" s="118"/>
      <c r="AO138" s="118"/>
      <c r="AP138" s="118"/>
      <c r="AQ138" s="118"/>
      <c r="AR138" s="118"/>
      <c r="AS138" s="118"/>
      <c r="AT138" s="118"/>
      <c r="AU138" s="118"/>
      <c r="AV138" s="118"/>
      <c r="AW138" s="118"/>
      <c r="AX138" s="118"/>
      <c r="AY138" s="118"/>
      <c r="AZ138" s="118"/>
      <c r="BA138" s="118"/>
      <c r="BB138" s="118"/>
      <c r="BC138" s="118"/>
      <c r="BD138" s="118"/>
    </row>
    <row r="139" spans="1:56" ht="12.75" customHeight="1" x14ac:dyDescent="0.2">
      <c r="A139" s="328"/>
      <c r="B139" s="328"/>
      <c r="C139" s="120"/>
      <c r="D139" s="120"/>
      <c r="E139" s="120"/>
      <c r="F139" s="120"/>
      <c r="G139" s="219"/>
      <c r="H139" s="219"/>
      <c r="I139" s="219"/>
      <c r="J139" s="119"/>
      <c r="K139" s="119"/>
      <c r="L139" s="119"/>
      <c r="M139" s="118"/>
      <c r="N139" s="118"/>
      <c r="O139" s="118"/>
      <c r="P139" s="118"/>
      <c r="Q139" s="118"/>
      <c r="R139" s="118"/>
      <c r="S139" s="118"/>
      <c r="T139" s="118"/>
      <c r="U139" s="118"/>
      <c r="V139" s="118"/>
      <c r="W139" s="118"/>
      <c r="X139" s="118"/>
      <c r="Y139" s="118"/>
      <c r="Z139" s="118"/>
      <c r="AA139" s="118"/>
      <c r="AB139" s="118"/>
      <c r="AC139" s="118"/>
      <c r="AD139" s="118"/>
      <c r="AE139" s="118"/>
      <c r="AF139" s="118"/>
      <c r="AG139" s="118"/>
      <c r="AH139" s="118"/>
      <c r="AI139" s="118"/>
      <c r="AJ139" s="118"/>
      <c r="AK139" s="118"/>
      <c r="AL139" s="118"/>
      <c r="AM139" s="118"/>
      <c r="AN139" s="118"/>
      <c r="AO139" s="118"/>
      <c r="AP139" s="118"/>
      <c r="AQ139" s="118"/>
      <c r="AR139" s="118"/>
      <c r="AS139" s="118"/>
      <c r="AT139" s="118"/>
      <c r="AU139" s="118"/>
      <c r="AV139" s="118"/>
      <c r="AW139" s="118"/>
      <c r="AX139" s="118"/>
      <c r="AY139" s="118"/>
      <c r="AZ139" s="118"/>
      <c r="BA139" s="118"/>
      <c r="BB139" s="118"/>
      <c r="BC139" s="118"/>
      <c r="BD139" s="118"/>
    </row>
    <row r="140" spans="1:56" x14ac:dyDescent="0.2">
      <c r="A140" s="279" t="s">
        <v>237</v>
      </c>
      <c r="B140" s="279"/>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c r="AC140" s="118"/>
      <c r="AD140" s="118"/>
      <c r="AE140" s="118"/>
      <c r="AF140" s="118"/>
      <c r="AG140" s="118"/>
      <c r="AH140" s="118"/>
      <c r="AI140" s="118"/>
      <c r="AJ140" s="118"/>
      <c r="AK140" s="118"/>
      <c r="AL140" s="118"/>
      <c r="AM140" s="118"/>
      <c r="AN140" s="118"/>
      <c r="AO140" s="118"/>
      <c r="AP140" s="118"/>
      <c r="AQ140" s="118"/>
      <c r="AR140" s="118"/>
      <c r="AS140" s="118"/>
      <c r="AT140" s="118"/>
      <c r="AU140" s="118"/>
      <c r="AV140" s="118"/>
      <c r="AW140" s="118"/>
      <c r="AX140" s="118"/>
      <c r="AY140" s="118"/>
      <c r="AZ140" s="118"/>
      <c r="BA140" s="118"/>
      <c r="BB140" s="118"/>
      <c r="BC140" s="118"/>
      <c r="BD140" s="118"/>
    </row>
    <row r="141" spans="1:56" x14ac:dyDescent="0.2">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c r="AC141" s="118"/>
      <c r="AD141" s="118"/>
      <c r="AE141" s="118"/>
      <c r="AF141" s="118"/>
      <c r="AG141" s="118"/>
      <c r="AH141" s="118"/>
      <c r="AI141" s="118"/>
      <c r="AJ141" s="118"/>
      <c r="AK141" s="118"/>
      <c r="AL141" s="118"/>
      <c r="AM141" s="118"/>
      <c r="AN141" s="118"/>
      <c r="AO141" s="118"/>
      <c r="AP141" s="118"/>
      <c r="AQ141" s="118"/>
      <c r="AR141" s="118"/>
      <c r="AS141" s="118"/>
      <c r="AT141" s="118"/>
      <c r="AU141" s="118"/>
      <c r="AV141" s="118"/>
      <c r="AW141" s="118"/>
      <c r="AX141" s="118"/>
      <c r="AY141" s="118"/>
      <c r="AZ141" s="118"/>
      <c r="BA141" s="118"/>
      <c r="BB141" s="118"/>
      <c r="BC141" s="118"/>
      <c r="BD141" s="118"/>
    </row>
    <row r="142" spans="1:56" x14ac:dyDescent="0.2">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c r="AC142" s="118"/>
      <c r="AD142" s="118"/>
      <c r="AE142" s="118"/>
      <c r="AF142" s="118"/>
      <c r="AG142" s="118"/>
      <c r="AH142" s="118"/>
      <c r="AI142" s="118"/>
      <c r="AJ142" s="118"/>
      <c r="AK142" s="118"/>
      <c r="AL142" s="118"/>
      <c r="AM142" s="118"/>
      <c r="AN142" s="118"/>
      <c r="AO142" s="118"/>
      <c r="AP142" s="118"/>
      <c r="AQ142" s="118"/>
      <c r="AR142" s="118"/>
      <c r="AS142" s="118"/>
      <c r="AT142" s="118"/>
      <c r="AU142" s="118"/>
      <c r="AV142" s="118"/>
      <c r="AW142" s="118"/>
      <c r="AX142" s="118"/>
      <c r="AY142" s="118"/>
      <c r="AZ142" s="118"/>
      <c r="BA142" s="118"/>
      <c r="BB142" s="118"/>
      <c r="BC142" s="118"/>
      <c r="BD142" s="118"/>
    </row>
    <row r="143" spans="1:56" x14ac:dyDescent="0.2">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c r="AD143" s="118"/>
      <c r="AE143" s="118"/>
      <c r="AF143" s="118"/>
      <c r="AG143" s="118"/>
      <c r="AH143" s="118"/>
      <c r="AI143" s="118"/>
      <c r="AJ143" s="118"/>
      <c r="AK143" s="118"/>
      <c r="AL143" s="118"/>
      <c r="AM143" s="118"/>
      <c r="AN143" s="118"/>
      <c r="AO143" s="118"/>
      <c r="AP143" s="118"/>
      <c r="AQ143" s="118"/>
      <c r="AR143" s="118"/>
      <c r="AS143" s="118"/>
      <c r="AT143" s="118"/>
      <c r="AU143" s="118"/>
      <c r="AV143" s="118"/>
      <c r="AW143" s="118"/>
      <c r="AX143" s="118"/>
      <c r="AY143" s="118"/>
      <c r="AZ143" s="118"/>
      <c r="BA143" s="118"/>
      <c r="BB143" s="118"/>
      <c r="BC143" s="118"/>
      <c r="BD143" s="118"/>
    </row>
    <row r="144" spans="1:56" x14ac:dyDescent="0.2">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c r="AE144" s="118"/>
      <c r="AF144" s="118"/>
      <c r="AG144" s="118"/>
      <c r="AH144" s="118"/>
      <c r="AI144" s="118"/>
      <c r="AJ144" s="118"/>
      <c r="AK144" s="118"/>
      <c r="AL144" s="118"/>
      <c r="AM144" s="118"/>
      <c r="AN144" s="118"/>
      <c r="AO144" s="118"/>
      <c r="AP144" s="118"/>
      <c r="AQ144" s="118"/>
      <c r="AR144" s="118"/>
      <c r="AS144" s="118"/>
      <c r="AT144" s="118"/>
      <c r="AU144" s="118"/>
      <c r="AV144" s="118"/>
      <c r="AW144" s="118"/>
      <c r="AX144" s="118"/>
      <c r="AY144" s="118"/>
      <c r="AZ144" s="118"/>
      <c r="BA144" s="118"/>
      <c r="BB144" s="118"/>
      <c r="BC144" s="118"/>
      <c r="BD144" s="118"/>
    </row>
    <row r="145" spans="4:56" x14ac:dyDescent="0.2">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c r="AD145" s="118"/>
      <c r="AE145" s="118"/>
      <c r="AF145" s="118"/>
      <c r="AG145" s="118"/>
      <c r="AH145" s="118"/>
      <c r="AI145" s="118"/>
      <c r="AJ145" s="118"/>
      <c r="AK145" s="118"/>
      <c r="AL145" s="118"/>
      <c r="AM145" s="118"/>
      <c r="AN145" s="118"/>
      <c r="AO145" s="118"/>
      <c r="AP145" s="118"/>
      <c r="AQ145" s="118"/>
      <c r="AR145" s="118"/>
      <c r="AS145" s="118"/>
      <c r="AT145" s="118"/>
      <c r="AU145" s="118"/>
      <c r="AV145" s="118"/>
      <c r="AW145" s="118"/>
      <c r="AX145" s="118"/>
      <c r="AY145" s="118"/>
      <c r="AZ145" s="118"/>
      <c r="BA145" s="118"/>
      <c r="BB145" s="118"/>
      <c r="BC145" s="118"/>
      <c r="BD145" s="118"/>
    </row>
    <row r="146" spans="4:56" x14ac:dyDescent="0.2">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c r="AF146" s="118"/>
      <c r="AG146" s="118"/>
      <c r="AH146" s="118"/>
      <c r="AI146" s="118"/>
      <c r="AJ146" s="118"/>
      <c r="AK146" s="118"/>
      <c r="AL146" s="118"/>
      <c r="AM146" s="118"/>
      <c r="AN146" s="118"/>
      <c r="AO146" s="118"/>
      <c r="AP146" s="118"/>
      <c r="AQ146" s="118"/>
      <c r="AR146" s="118"/>
      <c r="AS146" s="118"/>
      <c r="AT146" s="118"/>
      <c r="AU146" s="118"/>
      <c r="AV146" s="118"/>
      <c r="AW146" s="118"/>
      <c r="AX146" s="118"/>
      <c r="AY146" s="118"/>
      <c r="AZ146" s="118"/>
      <c r="BA146" s="118"/>
      <c r="BB146" s="118"/>
      <c r="BC146" s="118"/>
      <c r="BD146" s="118"/>
    </row>
    <row r="147" spans="4:56" x14ac:dyDescent="0.2">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c r="AF147" s="118"/>
      <c r="AG147" s="118"/>
      <c r="AH147" s="118"/>
      <c r="AI147" s="118"/>
      <c r="AJ147" s="118"/>
      <c r="AK147" s="118"/>
      <c r="AL147" s="118"/>
      <c r="AM147" s="118"/>
      <c r="AN147" s="118"/>
      <c r="AO147" s="118"/>
      <c r="AP147" s="118"/>
      <c r="AQ147" s="118"/>
      <c r="AR147" s="118"/>
      <c r="AS147" s="118"/>
      <c r="AT147" s="118"/>
      <c r="AU147" s="118"/>
      <c r="AV147" s="118"/>
      <c r="AW147" s="118"/>
      <c r="AX147" s="118"/>
      <c r="AY147" s="118"/>
      <c r="AZ147" s="118"/>
      <c r="BA147" s="118"/>
      <c r="BB147" s="118"/>
      <c r="BC147" s="118"/>
      <c r="BD147" s="118"/>
    </row>
    <row r="148" spans="4:56" x14ac:dyDescent="0.2">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c r="AF148" s="118"/>
      <c r="AG148" s="118"/>
      <c r="AH148" s="118"/>
      <c r="AI148" s="118"/>
      <c r="AJ148" s="118"/>
      <c r="AK148" s="118"/>
      <c r="AL148" s="118"/>
      <c r="AM148" s="118"/>
      <c r="AN148" s="118"/>
      <c r="AO148" s="118"/>
      <c r="AP148" s="118"/>
      <c r="AQ148" s="118"/>
      <c r="AR148" s="118"/>
      <c r="AS148" s="118"/>
      <c r="AT148" s="118"/>
      <c r="AU148" s="118"/>
      <c r="AV148" s="118"/>
      <c r="AW148" s="118"/>
      <c r="AX148" s="118"/>
      <c r="AY148" s="118"/>
      <c r="AZ148" s="118"/>
      <c r="BA148" s="118"/>
      <c r="BB148" s="118"/>
      <c r="BC148" s="118"/>
      <c r="BD148" s="118"/>
    </row>
    <row r="149" spans="4:56" x14ac:dyDescent="0.2">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c r="AD149" s="118"/>
      <c r="AE149" s="118"/>
      <c r="AF149" s="118"/>
      <c r="AG149" s="118"/>
      <c r="AH149" s="118"/>
      <c r="AI149" s="118"/>
      <c r="AJ149" s="118"/>
      <c r="AK149" s="118"/>
      <c r="AL149" s="118"/>
      <c r="AM149" s="118"/>
      <c r="AN149" s="118"/>
      <c r="AO149" s="118"/>
      <c r="AP149" s="118"/>
      <c r="AQ149" s="118"/>
      <c r="AR149" s="118"/>
      <c r="AS149" s="118"/>
      <c r="AT149" s="118"/>
      <c r="AU149" s="118"/>
      <c r="AV149" s="118"/>
      <c r="AW149" s="118"/>
      <c r="AX149" s="118"/>
      <c r="AY149" s="118"/>
      <c r="AZ149" s="118"/>
      <c r="BA149" s="118"/>
      <c r="BB149" s="118"/>
      <c r="BC149" s="118"/>
      <c r="BD149" s="118"/>
    </row>
    <row r="150" spans="4:56" x14ac:dyDescent="0.2">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c r="AC150" s="118"/>
      <c r="AD150" s="118"/>
      <c r="AE150" s="118"/>
      <c r="AF150" s="118"/>
      <c r="AG150" s="118"/>
      <c r="AH150" s="118"/>
      <c r="AI150" s="118"/>
      <c r="AJ150" s="118"/>
      <c r="AK150" s="118"/>
      <c r="AL150" s="118"/>
      <c r="AM150" s="118"/>
      <c r="AN150" s="118"/>
      <c r="AO150" s="118"/>
      <c r="AP150" s="118"/>
      <c r="AQ150" s="118"/>
      <c r="AR150" s="118"/>
      <c r="AS150" s="118"/>
      <c r="AT150" s="118"/>
      <c r="AU150" s="118"/>
      <c r="AV150" s="118"/>
      <c r="AW150" s="118"/>
      <c r="AX150" s="118"/>
      <c r="AY150" s="118"/>
      <c r="AZ150" s="118"/>
      <c r="BA150" s="118"/>
      <c r="BB150" s="118"/>
      <c r="BC150" s="118"/>
      <c r="BD150" s="118"/>
    </row>
  </sheetData>
  <mergeCells count="19">
    <mergeCell ref="F1:G1"/>
    <mergeCell ref="A6:A29"/>
    <mergeCell ref="A30:A53"/>
    <mergeCell ref="A54:A77"/>
    <mergeCell ref="A1:D1"/>
    <mergeCell ref="BF4:BF5"/>
    <mergeCell ref="A139:B139"/>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0"/>
  <sheetViews>
    <sheetView showGridLines="0" workbookViewId="0">
      <selection sqref="A1:J1"/>
    </sheetView>
  </sheetViews>
  <sheetFormatPr defaultColWidth="9.140625" defaultRowHeight="14.25" x14ac:dyDescent="0.2"/>
  <cols>
    <col min="1" max="1" width="10.140625" style="121" bestFit="1" customWidth="1"/>
    <col min="2" max="2" width="10.140625" style="121" customWidth="1"/>
    <col min="3" max="3" width="17.42578125" style="130" bestFit="1" customWidth="1"/>
    <col min="4" max="11" width="9.140625" style="121"/>
    <col min="12" max="12" width="15.7109375" style="121" customWidth="1"/>
    <col min="13" max="16384" width="9.140625" style="121"/>
  </cols>
  <sheetData>
    <row r="1" spans="1:16" ht="18" customHeight="1" x14ac:dyDescent="0.25">
      <c r="A1" s="331" t="s">
        <v>174</v>
      </c>
      <c r="B1" s="331"/>
      <c r="C1" s="331"/>
      <c r="D1" s="331"/>
      <c r="E1" s="331"/>
      <c r="F1" s="331"/>
      <c r="G1" s="331"/>
      <c r="H1" s="331"/>
      <c r="I1" s="331"/>
      <c r="J1" s="331"/>
      <c r="K1" s="146"/>
      <c r="L1" s="145" t="s">
        <v>8</v>
      </c>
      <c r="M1" s="145"/>
    </row>
    <row r="2" spans="1:16" ht="15" customHeight="1" x14ac:dyDescent="0.25">
      <c r="A2" s="146"/>
      <c r="B2" s="247"/>
      <c r="C2" s="146"/>
      <c r="D2" s="146"/>
      <c r="E2" s="146"/>
      <c r="F2" s="146"/>
      <c r="G2" s="146"/>
      <c r="H2" s="146"/>
      <c r="I2" s="146"/>
      <c r="J2" s="146"/>
      <c r="K2" s="146"/>
      <c r="L2" s="146"/>
      <c r="M2" s="146"/>
      <c r="N2" s="145"/>
      <c r="O2" s="145"/>
    </row>
    <row r="3" spans="1:16" s="149" customFormat="1" ht="18" customHeight="1" x14ac:dyDescent="0.25">
      <c r="A3" s="333" t="s">
        <v>236</v>
      </c>
      <c r="B3" s="248"/>
      <c r="C3" s="333" t="s">
        <v>111</v>
      </c>
      <c r="D3" s="335" t="s">
        <v>112</v>
      </c>
      <c r="E3" s="146"/>
      <c r="F3" s="146"/>
      <c r="G3" s="146"/>
      <c r="H3" s="146"/>
      <c r="I3" s="146"/>
      <c r="J3" s="146"/>
      <c r="K3" s="146"/>
      <c r="L3" s="146"/>
      <c r="M3" s="146"/>
      <c r="N3" s="146"/>
      <c r="O3" s="148"/>
      <c r="P3" s="148"/>
    </row>
    <row r="4" spans="1:16" s="149" customFormat="1" ht="15.75" x14ac:dyDescent="0.25">
      <c r="A4" s="333"/>
      <c r="B4" s="333" t="s">
        <v>55</v>
      </c>
      <c r="C4" s="333"/>
      <c r="D4" s="335"/>
      <c r="E4" s="281"/>
      <c r="F4" s="281"/>
      <c r="G4" s="281"/>
      <c r="H4" s="281"/>
      <c r="I4" s="281"/>
      <c r="J4" s="281"/>
      <c r="K4" s="281"/>
      <c r="L4" s="281"/>
      <c r="M4" s="281"/>
      <c r="N4" s="281"/>
      <c r="O4" s="148"/>
      <c r="P4" s="148"/>
    </row>
    <row r="5" spans="1:16" x14ac:dyDescent="0.2">
      <c r="A5" s="334"/>
      <c r="B5" s="334"/>
      <c r="C5" s="334"/>
      <c r="D5" s="336"/>
      <c r="E5" s="125"/>
      <c r="F5" s="122"/>
      <c r="G5" s="122"/>
    </row>
    <row r="6" spans="1:16" ht="14.1" customHeight="1" x14ac:dyDescent="0.2">
      <c r="A6" s="243">
        <v>2020</v>
      </c>
      <c r="B6" s="245">
        <v>43829</v>
      </c>
      <c r="C6" s="133">
        <v>1</v>
      </c>
      <c r="D6" s="124">
        <f t="array" ref="D6:D58">TRANSPOSE('Table 1 (2020)'!C7:BC7)</f>
        <v>0</v>
      </c>
      <c r="E6" s="125"/>
      <c r="F6" s="122"/>
      <c r="G6" s="23"/>
    </row>
    <row r="7" spans="1:16" ht="14.1" customHeight="1" x14ac:dyDescent="0.2">
      <c r="A7" s="243">
        <v>2020</v>
      </c>
      <c r="B7" s="245">
        <v>43836</v>
      </c>
      <c r="C7" s="133">
        <v>2</v>
      </c>
      <c r="D7" s="124">
        <v>0</v>
      </c>
      <c r="E7" s="125"/>
      <c r="F7" s="122"/>
      <c r="G7" s="23"/>
    </row>
    <row r="8" spans="1:16" ht="14.1" customHeight="1" x14ac:dyDescent="0.2">
      <c r="A8" s="243">
        <v>2020</v>
      </c>
      <c r="B8" s="245">
        <v>43843</v>
      </c>
      <c r="C8" s="133">
        <v>3</v>
      </c>
      <c r="D8" s="124">
        <v>0</v>
      </c>
      <c r="E8" s="125"/>
      <c r="F8" s="122"/>
      <c r="G8" s="23"/>
    </row>
    <row r="9" spans="1:16" ht="14.1" customHeight="1" x14ac:dyDescent="0.2">
      <c r="A9" s="243">
        <v>2020</v>
      </c>
      <c r="B9" s="245">
        <v>43850</v>
      </c>
      <c r="C9" s="133">
        <v>4</v>
      </c>
      <c r="D9" s="124">
        <v>0</v>
      </c>
      <c r="E9" s="125"/>
      <c r="F9" s="122"/>
      <c r="G9" s="23"/>
    </row>
    <row r="10" spans="1:16" ht="14.1" customHeight="1" x14ac:dyDescent="0.2">
      <c r="A10" s="243">
        <v>2020</v>
      </c>
      <c r="B10" s="245">
        <v>43857</v>
      </c>
      <c r="C10" s="133">
        <v>5</v>
      </c>
      <c r="D10" s="124">
        <v>0</v>
      </c>
      <c r="E10" s="125"/>
      <c r="F10" s="122"/>
      <c r="G10" s="23"/>
    </row>
    <row r="11" spans="1:16" ht="14.1" customHeight="1" x14ac:dyDescent="0.2">
      <c r="A11" s="243">
        <v>2020</v>
      </c>
      <c r="B11" s="245">
        <v>43864</v>
      </c>
      <c r="C11" s="133">
        <v>6</v>
      </c>
      <c r="D11" s="124">
        <v>0</v>
      </c>
      <c r="E11" s="125"/>
      <c r="F11" s="122"/>
      <c r="G11" s="23"/>
    </row>
    <row r="12" spans="1:16" ht="14.1" customHeight="1" x14ac:dyDescent="0.2">
      <c r="A12" s="243">
        <v>2020</v>
      </c>
      <c r="B12" s="245">
        <v>43871</v>
      </c>
      <c r="C12" s="133">
        <v>7</v>
      </c>
      <c r="D12" s="124">
        <v>0</v>
      </c>
      <c r="E12" s="125"/>
      <c r="F12" s="122"/>
      <c r="G12" s="23"/>
    </row>
    <row r="13" spans="1:16" ht="14.1" customHeight="1" x14ac:dyDescent="0.2">
      <c r="A13" s="243">
        <v>2020</v>
      </c>
      <c r="B13" s="245">
        <v>43878</v>
      </c>
      <c r="C13" s="133">
        <v>8</v>
      </c>
      <c r="D13" s="124">
        <v>0</v>
      </c>
      <c r="E13" s="125"/>
      <c r="F13" s="122"/>
      <c r="G13" s="23"/>
    </row>
    <row r="14" spans="1:16" ht="14.1" customHeight="1" x14ac:dyDescent="0.2">
      <c r="A14" s="243">
        <v>2020</v>
      </c>
      <c r="B14" s="245">
        <v>43885</v>
      </c>
      <c r="C14" s="133">
        <v>9</v>
      </c>
      <c r="D14" s="124">
        <v>0</v>
      </c>
      <c r="E14" s="125"/>
      <c r="F14" s="122"/>
      <c r="G14" s="23"/>
    </row>
    <row r="15" spans="1:16" ht="14.1" customHeight="1" x14ac:dyDescent="0.2">
      <c r="A15" s="243">
        <v>2020</v>
      </c>
      <c r="B15" s="245">
        <v>43892</v>
      </c>
      <c r="C15" s="133">
        <v>10</v>
      </c>
      <c r="D15" s="124">
        <v>0</v>
      </c>
      <c r="E15" s="125"/>
      <c r="F15" s="122"/>
      <c r="G15" s="23"/>
    </row>
    <row r="16" spans="1:16" ht="14.1" customHeight="1" x14ac:dyDescent="0.2">
      <c r="A16" s="243">
        <v>2020</v>
      </c>
      <c r="B16" s="245">
        <v>43899</v>
      </c>
      <c r="C16" s="133">
        <v>11</v>
      </c>
      <c r="D16" s="124">
        <v>0</v>
      </c>
      <c r="E16" s="125"/>
      <c r="F16" s="122"/>
      <c r="G16" s="23"/>
    </row>
    <row r="17" spans="1:36" ht="14.1" customHeight="1" x14ac:dyDescent="0.2">
      <c r="A17" s="243">
        <v>2020</v>
      </c>
      <c r="B17" s="245">
        <v>43906</v>
      </c>
      <c r="C17" s="133">
        <v>12</v>
      </c>
      <c r="D17" s="124">
        <v>11</v>
      </c>
      <c r="E17" s="134"/>
      <c r="F17" s="23"/>
      <c r="G17" s="23"/>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row>
    <row r="18" spans="1:36" ht="14.1" customHeight="1" x14ac:dyDescent="0.2">
      <c r="A18" s="243">
        <v>2020</v>
      </c>
      <c r="B18" s="245">
        <v>43913</v>
      </c>
      <c r="C18" s="133">
        <v>13</v>
      </c>
      <c r="D18" s="124">
        <v>62</v>
      </c>
      <c r="E18" s="134"/>
      <c r="G18" s="23"/>
    </row>
    <row r="19" spans="1:36" ht="14.1" customHeight="1" x14ac:dyDescent="0.2">
      <c r="A19" s="243">
        <v>2020</v>
      </c>
      <c r="B19" s="245">
        <v>43920</v>
      </c>
      <c r="C19" s="133">
        <v>14</v>
      </c>
      <c r="D19" s="124">
        <v>282</v>
      </c>
      <c r="E19" s="134"/>
      <c r="G19" s="23"/>
    </row>
    <row r="20" spans="1:36" ht="14.1" customHeight="1" x14ac:dyDescent="0.2">
      <c r="A20" s="243">
        <v>2020</v>
      </c>
      <c r="B20" s="245">
        <v>43927</v>
      </c>
      <c r="C20" s="133">
        <v>15</v>
      </c>
      <c r="D20" s="124">
        <v>610</v>
      </c>
      <c r="E20" s="134"/>
      <c r="G20" s="23"/>
    </row>
    <row r="21" spans="1:36" ht="14.1" customHeight="1" x14ac:dyDescent="0.2">
      <c r="A21" s="243">
        <v>2020</v>
      </c>
      <c r="B21" s="245">
        <v>43934</v>
      </c>
      <c r="C21" s="133">
        <v>16</v>
      </c>
      <c r="D21" s="124">
        <v>650</v>
      </c>
      <c r="E21" s="134"/>
      <c r="F21" s="132"/>
      <c r="G21" s="23"/>
    </row>
    <row r="22" spans="1:36" ht="14.1" customHeight="1" x14ac:dyDescent="0.2">
      <c r="A22" s="243">
        <v>2020</v>
      </c>
      <c r="B22" s="245">
        <v>43941</v>
      </c>
      <c r="C22" s="133">
        <v>17</v>
      </c>
      <c r="D22" s="124">
        <v>662</v>
      </c>
      <c r="E22" s="134"/>
      <c r="F22" s="132"/>
      <c r="G22" s="23"/>
    </row>
    <row r="23" spans="1:36" ht="14.1" customHeight="1" x14ac:dyDescent="0.2">
      <c r="A23" s="243">
        <v>2020</v>
      </c>
      <c r="B23" s="245">
        <v>43948</v>
      </c>
      <c r="C23" s="133">
        <v>18</v>
      </c>
      <c r="D23" s="124">
        <v>527</v>
      </c>
      <c r="E23" s="134"/>
      <c r="F23" s="132"/>
      <c r="G23" s="23"/>
    </row>
    <row r="24" spans="1:36" ht="14.1" customHeight="1" x14ac:dyDescent="0.2">
      <c r="A24" s="243">
        <v>2020</v>
      </c>
      <c r="B24" s="245">
        <v>43955</v>
      </c>
      <c r="C24" s="133">
        <v>19</v>
      </c>
      <c r="D24" s="124">
        <v>415</v>
      </c>
      <c r="E24" s="134"/>
      <c r="F24" s="132"/>
      <c r="G24" s="23"/>
    </row>
    <row r="25" spans="1:36" ht="14.1" customHeight="1" x14ac:dyDescent="0.2">
      <c r="A25" s="243">
        <v>2020</v>
      </c>
      <c r="B25" s="245">
        <v>43962</v>
      </c>
      <c r="C25" s="133">
        <v>20</v>
      </c>
      <c r="D25" s="124">
        <v>336</v>
      </c>
      <c r="E25" s="134"/>
      <c r="F25" s="132"/>
      <c r="G25" s="23"/>
    </row>
    <row r="26" spans="1:36" ht="14.1" customHeight="1" x14ac:dyDescent="0.2">
      <c r="A26" s="243">
        <v>2020</v>
      </c>
      <c r="B26" s="245">
        <v>43969</v>
      </c>
      <c r="C26" s="133">
        <v>21</v>
      </c>
      <c r="D26" s="124">
        <v>230</v>
      </c>
      <c r="E26" s="134"/>
      <c r="F26" s="132"/>
      <c r="G26" s="23"/>
    </row>
    <row r="27" spans="1:36" ht="14.1" customHeight="1" x14ac:dyDescent="0.2">
      <c r="A27" s="243">
        <v>2020</v>
      </c>
      <c r="B27" s="245">
        <v>43976</v>
      </c>
      <c r="C27" s="133">
        <v>22</v>
      </c>
      <c r="D27" s="124">
        <v>131</v>
      </c>
      <c r="E27" s="134"/>
      <c r="F27" s="132"/>
      <c r="G27" s="23"/>
    </row>
    <row r="28" spans="1:36" ht="14.1" customHeight="1" x14ac:dyDescent="0.2">
      <c r="A28" s="243">
        <v>2020</v>
      </c>
      <c r="B28" s="245">
        <v>43983</v>
      </c>
      <c r="C28" s="133">
        <v>23</v>
      </c>
      <c r="D28" s="124">
        <v>89</v>
      </c>
      <c r="E28" s="134"/>
      <c r="F28" s="132"/>
      <c r="G28" s="23"/>
    </row>
    <row r="29" spans="1:36" ht="14.1" customHeight="1" x14ac:dyDescent="0.2">
      <c r="A29" s="243">
        <v>2020</v>
      </c>
      <c r="B29" s="245">
        <v>43990</v>
      </c>
      <c r="C29" s="133">
        <v>24</v>
      </c>
      <c r="D29" s="124">
        <v>68</v>
      </c>
      <c r="E29" s="134"/>
      <c r="F29" s="132"/>
      <c r="G29" s="23"/>
    </row>
    <row r="30" spans="1:36" ht="14.1" customHeight="1" x14ac:dyDescent="0.2">
      <c r="A30" s="243">
        <v>2020</v>
      </c>
      <c r="B30" s="245">
        <v>43997</v>
      </c>
      <c r="C30" s="133">
        <v>25</v>
      </c>
      <c r="D30" s="124">
        <v>49</v>
      </c>
      <c r="E30" s="134"/>
      <c r="F30" s="132"/>
      <c r="G30" s="23"/>
    </row>
    <row r="31" spans="1:36" ht="14.1" customHeight="1" x14ac:dyDescent="0.2">
      <c r="A31" s="243">
        <v>2020</v>
      </c>
      <c r="B31" s="245">
        <v>44004</v>
      </c>
      <c r="C31" s="133">
        <v>26</v>
      </c>
      <c r="D31" s="132">
        <v>36</v>
      </c>
      <c r="E31" s="134"/>
      <c r="F31" s="132"/>
      <c r="G31" s="23"/>
    </row>
    <row r="32" spans="1:36" ht="14.1" customHeight="1" x14ac:dyDescent="0.2">
      <c r="A32" s="243">
        <v>2020</v>
      </c>
      <c r="B32" s="245">
        <v>44011</v>
      </c>
      <c r="C32" s="133">
        <v>27</v>
      </c>
      <c r="D32" s="132">
        <v>19</v>
      </c>
      <c r="E32" s="134"/>
      <c r="F32" s="132"/>
      <c r="G32" s="23"/>
    </row>
    <row r="33" spans="1:7" ht="14.1" customHeight="1" x14ac:dyDescent="0.2">
      <c r="A33" s="243">
        <v>2020</v>
      </c>
      <c r="B33" s="245">
        <v>44018</v>
      </c>
      <c r="C33" s="133">
        <v>28</v>
      </c>
      <c r="D33" s="132">
        <v>13</v>
      </c>
      <c r="E33" s="134"/>
      <c r="F33" s="132"/>
      <c r="G33" s="23"/>
    </row>
    <row r="34" spans="1:7" ht="14.1" customHeight="1" x14ac:dyDescent="0.2">
      <c r="A34" s="243">
        <v>2020</v>
      </c>
      <c r="B34" s="245">
        <v>44025</v>
      </c>
      <c r="C34" s="133">
        <v>29</v>
      </c>
      <c r="D34" s="132">
        <v>6</v>
      </c>
      <c r="E34" s="134"/>
      <c r="F34" s="132"/>
      <c r="G34" s="23"/>
    </row>
    <row r="35" spans="1:7" ht="14.1" customHeight="1" x14ac:dyDescent="0.2">
      <c r="A35" s="243">
        <v>2020</v>
      </c>
      <c r="B35" s="245">
        <v>44032</v>
      </c>
      <c r="C35" s="133">
        <v>30</v>
      </c>
      <c r="D35" s="132">
        <v>8</v>
      </c>
      <c r="E35" s="134"/>
      <c r="F35" s="132"/>
      <c r="G35" s="23"/>
    </row>
    <row r="36" spans="1:7" ht="14.1" customHeight="1" x14ac:dyDescent="0.2">
      <c r="A36" s="243">
        <v>2020</v>
      </c>
      <c r="B36" s="245">
        <v>44039</v>
      </c>
      <c r="C36" s="133">
        <v>31</v>
      </c>
      <c r="D36" s="132">
        <v>6</v>
      </c>
      <c r="E36" s="134"/>
      <c r="F36" s="132"/>
    </row>
    <row r="37" spans="1:7" ht="14.1" customHeight="1" x14ac:dyDescent="0.2">
      <c r="A37" s="243">
        <v>2020</v>
      </c>
      <c r="B37" s="245">
        <v>44046</v>
      </c>
      <c r="C37" s="133">
        <v>32</v>
      </c>
      <c r="D37" s="132">
        <v>5</v>
      </c>
      <c r="E37" s="134"/>
      <c r="F37" s="132"/>
    </row>
    <row r="38" spans="1:7" ht="14.1" customHeight="1" x14ac:dyDescent="0.2">
      <c r="A38" s="243">
        <v>2020</v>
      </c>
      <c r="B38" s="245">
        <v>44053</v>
      </c>
      <c r="C38" s="133">
        <v>33</v>
      </c>
      <c r="D38" s="132">
        <v>3</v>
      </c>
      <c r="E38" s="134"/>
      <c r="F38" s="132"/>
    </row>
    <row r="39" spans="1:7" ht="14.1" customHeight="1" x14ac:dyDescent="0.2">
      <c r="A39" s="243">
        <v>2020</v>
      </c>
      <c r="B39" s="245">
        <v>44060</v>
      </c>
      <c r="C39" s="133">
        <v>34</v>
      </c>
      <c r="D39" s="132">
        <v>5</v>
      </c>
      <c r="E39" s="134"/>
      <c r="F39" s="132"/>
    </row>
    <row r="40" spans="1:7" ht="14.1" customHeight="1" x14ac:dyDescent="0.2">
      <c r="A40" s="243">
        <v>2020</v>
      </c>
      <c r="B40" s="245">
        <v>44067</v>
      </c>
      <c r="C40" s="133">
        <v>35</v>
      </c>
      <c r="D40" s="132">
        <v>7</v>
      </c>
      <c r="E40" s="134"/>
      <c r="F40" s="132"/>
    </row>
    <row r="41" spans="1:7" ht="14.1" customHeight="1" x14ac:dyDescent="0.2">
      <c r="A41" s="243">
        <v>2020</v>
      </c>
      <c r="B41" s="245">
        <v>44074</v>
      </c>
      <c r="C41" s="133">
        <v>36</v>
      </c>
      <c r="D41" s="132">
        <v>2</v>
      </c>
      <c r="E41" s="134"/>
      <c r="F41" s="132"/>
    </row>
    <row r="42" spans="1:7" ht="14.1" customHeight="1" x14ac:dyDescent="0.2">
      <c r="A42" s="243">
        <v>2020</v>
      </c>
      <c r="B42" s="245">
        <v>44081</v>
      </c>
      <c r="C42" s="133">
        <v>37</v>
      </c>
      <c r="D42" s="132">
        <v>5</v>
      </c>
      <c r="E42" s="136"/>
      <c r="F42" s="132"/>
    </row>
    <row r="43" spans="1:7" ht="14.1" customHeight="1" x14ac:dyDescent="0.2">
      <c r="A43" s="243">
        <v>2020</v>
      </c>
      <c r="B43" s="245">
        <v>44088</v>
      </c>
      <c r="C43" s="133">
        <v>38</v>
      </c>
      <c r="D43" s="135">
        <v>11</v>
      </c>
      <c r="E43" s="133"/>
      <c r="F43" s="132"/>
      <c r="G43" s="122"/>
    </row>
    <row r="44" spans="1:7" ht="14.1" customHeight="1" x14ac:dyDescent="0.2">
      <c r="A44" s="243">
        <v>2020</v>
      </c>
      <c r="B44" s="245">
        <v>44095</v>
      </c>
      <c r="C44" s="133">
        <v>39</v>
      </c>
      <c r="D44" s="124">
        <v>10</v>
      </c>
      <c r="E44" s="125"/>
      <c r="F44" s="132"/>
      <c r="G44" s="122"/>
    </row>
    <row r="45" spans="1:7" ht="14.1" customHeight="1" x14ac:dyDescent="0.2">
      <c r="A45" s="243">
        <v>2020</v>
      </c>
      <c r="B45" s="245">
        <v>44102</v>
      </c>
      <c r="C45" s="133">
        <v>40</v>
      </c>
      <c r="D45" s="124">
        <v>20</v>
      </c>
      <c r="E45" s="125"/>
      <c r="F45" s="132"/>
      <c r="G45" s="122"/>
    </row>
    <row r="46" spans="1:7" ht="14.1" customHeight="1" x14ac:dyDescent="0.2">
      <c r="A46" s="243">
        <v>2020</v>
      </c>
      <c r="B46" s="245">
        <v>44109</v>
      </c>
      <c r="C46" s="133">
        <v>41</v>
      </c>
      <c r="D46" s="124">
        <v>25</v>
      </c>
      <c r="E46" s="125"/>
      <c r="F46" s="132"/>
      <c r="G46" s="122"/>
    </row>
    <row r="47" spans="1:7" ht="14.1" customHeight="1" x14ac:dyDescent="0.2">
      <c r="A47" s="243">
        <v>2020</v>
      </c>
      <c r="B47" s="245">
        <v>44116</v>
      </c>
      <c r="C47" s="133">
        <v>42</v>
      </c>
      <c r="D47" s="124">
        <v>76</v>
      </c>
      <c r="E47" s="125"/>
      <c r="F47" s="156"/>
      <c r="G47" s="122"/>
    </row>
    <row r="48" spans="1:7" ht="14.1" customHeight="1" x14ac:dyDescent="0.2">
      <c r="A48" s="243">
        <v>2020</v>
      </c>
      <c r="B48" s="245">
        <v>44123</v>
      </c>
      <c r="C48" s="133">
        <v>43</v>
      </c>
      <c r="D48" s="124">
        <v>106</v>
      </c>
      <c r="E48" s="125"/>
      <c r="G48" s="122"/>
    </row>
    <row r="49" spans="1:7" ht="14.1" customHeight="1" x14ac:dyDescent="0.2">
      <c r="A49" s="243">
        <v>2020</v>
      </c>
      <c r="B49" s="245">
        <v>44130</v>
      </c>
      <c r="C49" s="133">
        <v>44</v>
      </c>
      <c r="D49" s="124">
        <v>168</v>
      </c>
      <c r="E49" s="125"/>
      <c r="G49" s="122"/>
    </row>
    <row r="50" spans="1:7" ht="14.1" customHeight="1" x14ac:dyDescent="0.2">
      <c r="A50" s="243">
        <v>2020</v>
      </c>
      <c r="B50" s="245">
        <v>44137</v>
      </c>
      <c r="C50" s="133">
        <v>45</v>
      </c>
      <c r="D50" s="124">
        <v>207</v>
      </c>
      <c r="E50" s="125"/>
      <c r="F50" s="122"/>
      <c r="G50" s="122"/>
    </row>
    <row r="51" spans="1:7" ht="14.1" customHeight="1" x14ac:dyDescent="0.2">
      <c r="A51" s="243">
        <v>2020</v>
      </c>
      <c r="B51" s="245">
        <v>44144</v>
      </c>
      <c r="C51" s="133">
        <v>46</v>
      </c>
      <c r="D51" s="124">
        <v>279</v>
      </c>
      <c r="E51" s="125"/>
      <c r="F51" s="122"/>
      <c r="G51" s="122"/>
    </row>
    <row r="52" spans="1:7" ht="14.1" customHeight="1" x14ac:dyDescent="0.2">
      <c r="A52" s="243">
        <v>2020</v>
      </c>
      <c r="B52" s="245">
        <v>44151</v>
      </c>
      <c r="C52" s="133">
        <v>47</v>
      </c>
      <c r="D52" s="124">
        <v>246</v>
      </c>
      <c r="E52" s="125"/>
      <c r="F52" s="122"/>
      <c r="G52" s="122"/>
    </row>
    <row r="53" spans="1:7" ht="14.1" customHeight="1" x14ac:dyDescent="0.2">
      <c r="A53" s="243">
        <v>2020</v>
      </c>
      <c r="B53" s="245">
        <v>44158</v>
      </c>
      <c r="C53" s="133">
        <v>48</v>
      </c>
      <c r="D53" s="124">
        <v>252</v>
      </c>
      <c r="E53" s="125"/>
      <c r="F53" s="122"/>
      <c r="G53" s="122"/>
    </row>
    <row r="54" spans="1:7" ht="14.1" customHeight="1" x14ac:dyDescent="0.2">
      <c r="A54" s="243">
        <v>2020</v>
      </c>
      <c r="B54" s="245">
        <v>44165</v>
      </c>
      <c r="C54" s="133">
        <v>49</v>
      </c>
      <c r="D54" s="124">
        <v>232</v>
      </c>
      <c r="E54" s="125"/>
      <c r="F54" s="122"/>
      <c r="G54" s="122"/>
    </row>
    <row r="55" spans="1:7" ht="14.1" customHeight="1" x14ac:dyDescent="0.2">
      <c r="A55" s="243">
        <v>2020</v>
      </c>
      <c r="B55" s="245">
        <v>44172</v>
      </c>
      <c r="C55" s="133">
        <v>50</v>
      </c>
      <c r="D55" s="124">
        <v>226</v>
      </c>
      <c r="E55" s="125"/>
      <c r="F55" s="122"/>
      <c r="G55" s="122"/>
    </row>
    <row r="56" spans="1:7" ht="14.1" customHeight="1" x14ac:dyDescent="0.2">
      <c r="A56" s="243">
        <v>2020</v>
      </c>
      <c r="B56" s="245">
        <v>44179</v>
      </c>
      <c r="C56" s="133">
        <v>51</v>
      </c>
      <c r="D56" s="124">
        <v>208</v>
      </c>
      <c r="E56" s="125"/>
      <c r="F56" s="122"/>
      <c r="G56" s="122"/>
    </row>
    <row r="57" spans="1:7" ht="14.1" customHeight="1" x14ac:dyDescent="0.2">
      <c r="A57" s="243">
        <v>2020</v>
      </c>
      <c r="B57" s="245">
        <v>44186</v>
      </c>
      <c r="C57" s="133">
        <v>52</v>
      </c>
      <c r="D57" s="124">
        <v>200</v>
      </c>
      <c r="E57" s="125"/>
      <c r="F57" s="122"/>
      <c r="G57" s="122"/>
    </row>
    <row r="58" spans="1:7" ht="14.1" customHeight="1" x14ac:dyDescent="0.2">
      <c r="A58" s="243">
        <v>2020</v>
      </c>
      <c r="B58" s="245">
        <v>44193</v>
      </c>
      <c r="C58" s="133">
        <v>53</v>
      </c>
      <c r="D58" s="124">
        <v>187</v>
      </c>
      <c r="E58" s="125"/>
      <c r="F58" s="122"/>
      <c r="G58" s="122"/>
    </row>
    <row r="59" spans="1:7" ht="14.1" customHeight="1" x14ac:dyDescent="0.2">
      <c r="A59" s="243">
        <v>2021</v>
      </c>
      <c r="B59" s="245">
        <v>44200</v>
      </c>
      <c r="C59" s="133">
        <v>1</v>
      </c>
      <c r="D59" s="244">
        <f t="array" ref="D59:D110">TRANSPOSE('Table 1 (2021)'!C7:F7)</f>
        <v>392</v>
      </c>
      <c r="E59" s="125"/>
      <c r="F59" s="122"/>
      <c r="G59" s="122"/>
    </row>
    <row r="60" spans="1:7" ht="14.1" customHeight="1" x14ac:dyDescent="0.2">
      <c r="A60" s="243">
        <v>2021</v>
      </c>
      <c r="B60" s="245">
        <v>44207</v>
      </c>
      <c r="C60" s="133">
        <v>2</v>
      </c>
      <c r="D60" s="244">
        <v>373</v>
      </c>
      <c r="E60" s="125"/>
      <c r="F60" s="122"/>
      <c r="G60" s="122"/>
    </row>
    <row r="61" spans="1:7" ht="14.1" customHeight="1" x14ac:dyDescent="0.2">
      <c r="A61" s="243">
        <v>2021</v>
      </c>
      <c r="B61" s="245">
        <v>44214</v>
      </c>
      <c r="C61" s="133">
        <v>3</v>
      </c>
      <c r="D61" s="244">
        <v>452</v>
      </c>
      <c r="E61" s="125"/>
      <c r="F61" s="122"/>
      <c r="G61" s="122"/>
    </row>
    <row r="62" spans="1:7" ht="14.1" customHeight="1" x14ac:dyDescent="0.2">
      <c r="A62" s="243">
        <v>2021</v>
      </c>
      <c r="B62" s="245">
        <v>44221</v>
      </c>
      <c r="C62" s="133">
        <v>4</v>
      </c>
      <c r="D62" s="244">
        <v>440</v>
      </c>
      <c r="E62" s="125"/>
      <c r="F62" s="122"/>
      <c r="G62" s="122"/>
    </row>
    <row r="63" spans="1:7" ht="14.1" hidden="1" customHeight="1" x14ac:dyDescent="0.2">
      <c r="A63" s="243">
        <v>2021</v>
      </c>
      <c r="B63" s="245">
        <v>44228</v>
      </c>
      <c r="C63" s="133">
        <v>5</v>
      </c>
      <c r="D63" s="244" t="e">
        <v>#N/A</v>
      </c>
      <c r="E63" s="125"/>
      <c r="F63" s="122"/>
      <c r="G63" s="122"/>
    </row>
    <row r="64" spans="1:7" ht="14.1" hidden="1" customHeight="1" x14ac:dyDescent="0.2">
      <c r="A64" s="243">
        <v>2021</v>
      </c>
      <c r="B64" s="245">
        <v>44235</v>
      </c>
      <c r="C64" s="133">
        <v>6</v>
      </c>
      <c r="D64" s="244" t="e">
        <v>#N/A</v>
      </c>
      <c r="E64" s="122"/>
      <c r="F64" s="122"/>
    </row>
    <row r="65" spans="1:6" ht="14.1" hidden="1" customHeight="1" x14ac:dyDescent="0.2">
      <c r="A65" s="243">
        <v>2021</v>
      </c>
      <c r="B65" s="245">
        <v>44242</v>
      </c>
      <c r="C65" s="133">
        <v>7</v>
      </c>
      <c r="D65" s="171" t="e">
        <v>#N/A</v>
      </c>
      <c r="E65" s="122"/>
      <c r="F65" s="122"/>
    </row>
    <row r="66" spans="1:6" ht="14.1" hidden="1" customHeight="1" x14ac:dyDescent="0.2">
      <c r="A66" s="243">
        <v>2021</v>
      </c>
      <c r="B66" s="245">
        <v>44249</v>
      </c>
      <c r="C66" s="133">
        <v>8</v>
      </c>
      <c r="D66" s="171" t="e">
        <v>#N/A</v>
      </c>
      <c r="E66" s="122"/>
      <c r="F66" s="122"/>
    </row>
    <row r="67" spans="1:6" ht="14.1" hidden="1" customHeight="1" x14ac:dyDescent="0.2">
      <c r="A67" s="243">
        <v>2021</v>
      </c>
      <c r="B67" s="245">
        <v>44256</v>
      </c>
      <c r="C67" s="133">
        <v>9</v>
      </c>
      <c r="D67" s="171" t="e">
        <v>#N/A</v>
      </c>
      <c r="E67" s="122"/>
      <c r="F67" s="122"/>
    </row>
    <row r="68" spans="1:6" ht="14.1" hidden="1" customHeight="1" x14ac:dyDescent="0.2">
      <c r="A68" s="243">
        <v>2021</v>
      </c>
      <c r="B68" s="245">
        <v>44263</v>
      </c>
      <c r="C68" s="133">
        <v>10</v>
      </c>
      <c r="D68" s="171" t="e">
        <v>#N/A</v>
      </c>
      <c r="E68" s="122"/>
      <c r="F68" s="122"/>
    </row>
    <row r="69" spans="1:6" ht="14.1" hidden="1" customHeight="1" x14ac:dyDescent="0.2">
      <c r="A69" s="243">
        <v>2021</v>
      </c>
      <c r="B69" s="245">
        <v>44270</v>
      </c>
      <c r="C69" s="133">
        <v>11</v>
      </c>
      <c r="D69" s="171" t="e">
        <v>#N/A</v>
      </c>
      <c r="E69" s="122"/>
      <c r="F69" s="122"/>
    </row>
    <row r="70" spans="1:6" ht="14.1" hidden="1" customHeight="1" x14ac:dyDescent="0.2">
      <c r="A70" s="243">
        <v>2021</v>
      </c>
      <c r="B70" s="245">
        <v>44277</v>
      </c>
      <c r="C70" s="133">
        <v>12</v>
      </c>
      <c r="D70" s="171" t="e">
        <v>#N/A</v>
      </c>
      <c r="E70" s="122"/>
      <c r="F70" s="122"/>
    </row>
    <row r="71" spans="1:6" ht="14.1" hidden="1" customHeight="1" x14ac:dyDescent="0.2">
      <c r="A71" s="243">
        <v>2021</v>
      </c>
      <c r="B71" s="245">
        <v>44284</v>
      </c>
      <c r="C71" s="133">
        <v>13</v>
      </c>
      <c r="D71" s="171" t="e">
        <v>#N/A</v>
      </c>
      <c r="E71" s="122"/>
      <c r="F71" s="122"/>
    </row>
    <row r="72" spans="1:6" ht="14.1" hidden="1" customHeight="1" x14ac:dyDescent="0.2">
      <c r="A72" s="243">
        <v>2021</v>
      </c>
      <c r="B72" s="245">
        <v>44291</v>
      </c>
      <c r="C72" s="133">
        <v>14</v>
      </c>
      <c r="D72" s="171" t="e">
        <v>#N/A</v>
      </c>
      <c r="E72" s="122"/>
      <c r="F72" s="122"/>
    </row>
    <row r="73" spans="1:6" ht="14.1" hidden="1" customHeight="1" x14ac:dyDescent="0.2">
      <c r="A73" s="243">
        <v>2021</v>
      </c>
      <c r="B73" s="245">
        <v>44298</v>
      </c>
      <c r="C73" s="133">
        <v>15</v>
      </c>
      <c r="D73" s="171" t="e">
        <v>#N/A</v>
      </c>
      <c r="E73" s="122"/>
      <c r="F73" s="122"/>
    </row>
    <row r="74" spans="1:6" ht="14.1" hidden="1" customHeight="1" x14ac:dyDescent="0.2">
      <c r="A74" s="243">
        <v>2021</v>
      </c>
      <c r="B74" s="245">
        <v>44305</v>
      </c>
      <c r="C74" s="133">
        <v>16</v>
      </c>
      <c r="D74" s="171" t="e">
        <v>#N/A</v>
      </c>
      <c r="E74" s="122"/>
      <c r="F74" s="122"/>
    </row>
    <row r="75" spans="1:6" ht="14.1" hidden="1" customHeight="1" x14ac:dyDescent="0.2">
      <c r="A75" s="243">
        <v>2021</v>
      </c>
      <c r="B75" s="245">
        <v>44312</v>
      </c>
      <c r="C75" s="133">
        <v>17</v>
      </c>
      <c r="D75" s="171" t="e">
        <v>#N/A</v>
      </c>
      <c r="E75" s="122"/>
      <c r="F75" s="122"/>
    </row>
    <row r="76" spans="1:6" ht="14.1" hidden="1" customHeight="1" x14ac:dyDescent="0.2">
      <c r="A76" s="243">
        <v>2021</v>
      </c>
      <c r="B76" s="245">
        <v>44319</v>
      </c>
      <c r="C76" s="133">
        <v>18</v>
      </c>
      <c r="D76" s="171" t="e">
        <v>#N/A</v>
      </c>
      <c r="E76" s="122"/>
      <c r="F76" s="122"/>
    </row>
    <row r="77" spans="1:6" ht="14.1" hidden="1" customHeight="1" x14ac:dyDescent="0.2">
      <c r="A77" s="243">
        <v>2021</v>
      </c>
      <c r="B77" s="245">
        <v>44326</v>
      </c>
      <c r="C77" s="133">
        <v>19</v>
      </c>
      <c r="D77" s="171" t="e">
        <v>#N/A</v>
      </c>
      <c r="E77" s="122"/>
      <c r="F77" s="122"/>
    </row>
    <row r="78" spans="1:6" ht="14.1" hidden="1" customHeight="1" x14ac:dyDescent="0.2">
      <c r="A78" s="243">
        <v>2021</v>
      </c>
      <c r="B78" s="245">
        <v>44333</v>
      </c>
      <c r="C78" s="133">
        <v>20</v>
      </c>
      <c r="D78" s="171" t="e">
        <v>#N/A</v>
      </c>
      <c r="E78" s="122"/>
      <c r="F78" s="122"/>
    </row>
    <row r="79" spans="1:6" ht="14.1" hidden="1" customHeight="1" x14ac:dyDescent="0.2">
      <c r="A79" s="243">
        <v>2021</v>
      </c>
      <c r="B79" s="245">
        <v>44340</v>
      </c>
      <c r="C79" s="133">
        <v>21</v>
      </c>
      <c r="D79" s="171" t="e">
        <v>#N/A</v>
      </c>
      <c r="E79" s="122"/>
      <c r="F79" s="122"/>
    </row>
    <row r="80" spans="1:6" ht="14.1" hidden="1" customHeight="1" x14ac:dyDescent="0.2">
      <c r="A80" s="243">
        <v>2021</v>
      </c>
      <c r="B80" s="245">
        <v>44347</v>
      </c>
      <c r="C80" s="133">
        <v>22</v>
      </c>
      <c r="D80" s="171" t="e">
        <v>#N/A</v>
      </c>
      <c r="E80" s="122"/>
      <c r="F80" s="122"/>
    </row>
    <row r="81" spans="1:6" ht="14.1" hidden="1" customHeight="1" x14ac:dyDescent="0.2">
      <c r="A81" s="243">
        <v>2021</v>
      </c>
      <c r="B81" s="245">
        <v>44354</v>
      </c>
      <c r="C81" s="133">
        <v>23</v>
      </c>
      <c r="D81" s="171" t="e">
        <v>#N/A</v>
      </c>
      <c r="E81" s="122"/>
      <c r="F81" s="122"/>
    </row>
    <row r="82" spans="1:6" ht="14.1" hidden="1" customHeight="1" x14ac:dyDescent="0.2">
      <c r="A82" s="243">
        <v>2021</v>
      </c>
      <c r="B82" s="245">
        <v>44361</v>
      </c>
      <c r="C82" s="133">
        <v>24</v>
      </c>
      <c r="D82" s="171" t="e">
        <v>#N/A</v>
      </c>
      <c r="E82" s="122"/>
      <c r="F82" s="122"/>
    </row>
    <row r="83" spans="1:6" ht="14.1" hidden="1" customHeight="1" x14ac:dyDescent="0.2">
      <c r="A83" s="243">
        <v>2021</v>
      </c>
      <c r="B83" s="245">
        <v>44368</v>
      </c>
      <c r="C83" s="133">
        <v>25</v>
      </c>
      <c r="D83" s="171" t="e">
        <v>#N/A</v>
      </c>
      <c r="E83" s="122"/>
      <c r="F83" s="122"/>
    </row>
    <row r="84" spans="1:6" ht="14.1" hidden="1" customHeight="1" x14ac:dyDescent="0.2">
      <c r="A84" s="243">
        <v>2021</v>
      </c>
      <c r="B84" s="245">
        <v>44375</v>
      </c>
      <c r="C84" s="133">
        <v>26</v>
      </c>
      <c r="D84" s="171" t="e">
        <v>#N/A</v>
      </c>
      <c r="E84" s="122"/>
      <c r="F84" s="122"/>
    </row>
    <row r="85" spans="1:6" ht="14.1" hidden="1" customHeight="1" x14ac:dyDescent="0.2">
      <c r="A85" s="243">
        <v>2021</v>
      </c>
      <c r="B85" s="245">
        <v>44382</v>
      </c>
      <c r="C85" s="133">
        <v>27</v>
      </c>
      <c r="D85" s="171" t="e">
        <v>#N/A</v>
      </c>
      <c r="E85" s="122"/>
      <c r="F85" s="122"/>
    </row>
    <row r="86" spans="1:6" ht="14.1" hidden="1" customHeight="1" x14ac:dyDescent="0.2">
      <c r="A86" s="243">
        <v>2021</v>
      </c>
      <c r="B86" s="245">
        <v>44389</v>
      </c>
      <c r="C86" s="133">
        <v>28</v>
      </c>
      <c r="D86" s="171" t="e">
        <v>#N/A</v>
      </c>
      <c r="E86" s="122"/>
      <c r="F86" s="122"/>
    </row>
    <row r="87" spans="1:6" ht="14.1" hidden="1" customHeight="1" x14ac:dyDescent="0.2">
      <c r="A87" s="243">
        <v>2021</v>
      </c>
      <c r="B87" s="245">
        <v>44396</v>
      </c>
      <c r="C87" s="133">
        <v>29</v>
      </c>
      <c r="D87" s="171" t="e">
        <v>#N/A</v>
      </c>
      <c r="E87" s="122"/>
      <c r="F87" s="122"/>
    </row>
    <row r="88" spans="1:6" ht="14.1" hidden="1" customHeight="1" x14ac:dyDescent="0.2">
      <c r="A88" s="243">
        <v>2021</v>
      </c>
      <c r="B88" s="245">
        <v>44403</v>
      </c>
      <c r="C88" s="133">
        <v>30</v>
      </c>
      <c r="D88" s="171" t="e">
        <v>#N/A</v>
      </c>
      <c r="E88" s="122"/>
      <c r="F88" s="122"/>
    </row>
    <row r="89" spans="1:6" ht="14.1" hidden="1" customHeight="1" x14ac:dyDescent="0.2">
      <c r="A89" s="243">
        <v>2021</v>
      </c>
      <c r="B89" s="245">
        <v>44410</v>
      </c>
      <c r="C89" s="133">
        <v>31</v>
      </c>
      <c r="D89" s="171" t="e">
        <v>#N/A</v>
      </c>
      <c r="E89" s="122"/>
      <c r="F89" s="122"/>
    </row>
    <row r="90" spans="1:6" ht="14.1" hidden="1" customHeight="1" x14ac:dyDescent="0.2">
      <c r="A90" s="243">
        <v>2021</v>
      </c>
      <c r="B90" s="245">
        <v>44417</v>
      </c>
      <c r="C90" s="133">
        <v>32</v>
      </c>
      <c r="D90" s="171" t="e">
        <v>#N/A</v>
      </c>
      <c r="E90" s="122"/>
      <c r="F90" s="122"/>
    </row>
    <row r="91" spans="1:6" ht="14.1" hidden="1" customHeight="1" x14ac:dyDescent="0.2">
      <c r="A91" s="243">
        <v>2021</v>
      </c>
      <c r="B91" s="245">
        <v>44424</v>
      </c>
      <c r="C91" s="133">
        <v>33</v>
      </c>
      <c r="D91" s="171" t="e">
        <v>#N/A</v>
      </c>
      <c r="F91" s="122"/>
    </row>
    <row r="92" spans="1:6" ht="14.1" hidden="1" customHeight="1" x14ac:dyDescent="0.2">
      <c r="A92" s="243">
        <v>2021</v>
      </c>
      <c r="B92" s="245">
        <v>44431</v>
      </c>
      <c r="C92" s="133">
        <v>34</v>
      </c>
      <c r="D92" s="171" t="e">
        <v>#N/A</v>
      </c>
      <c r="F92" s="122"/>
    </row>
    <row r="93" spans="1:6" ht="14.1" hidden="1" customHeight="1" x14ac:dyDescent="0.2">
      <c r="A93" s="243">
        <v>2021</v>
      </c>
      <c r="B93" s="245">
        <v>44438</v>
      </c>
      <c r="C93" s="133">
        <v>35</v>
      </c>
      <c r="D93" s="171" t="e">
        <v>#N/A</v>
      </c>
      <c r="F93" s="122"/>
    </row>
    <row r="94" spans="1:6" ht="14.1" hidden="1" customHeight="1" x14ac:dyDescent="0.2">
      <c r="A94" s="243">
        <v>2021</v>
      </c>
      <c r="B94" s="245">
        <v>44445</v>
      </c>
      <c r="C94" s="133">
        <v>36</v>
      </c>
      <c r="D94" s="171" t="e">
        <v>#N/A</v>
      </c>
      <c r="F94" s="122"/>
    </row>
    <row r="95" spans="1:6" ht="14.1" hidden="1" customHeight="1" x14ac:dyDescent="0.2">
      <c r="A95" s="243">
        <v>2021</v>
      </c>
      <c r="B95" s="245">
        <v>44452</v>
      </c>
      <c r="C95" s="133">
        <v>37</v>
      </c>
      <c r="D95" s="171" t="e">
        <v>#N/A</v>
      </c>
      <c r="F95" s="122"/>
    </row>
    <row r="96" spans="1:6" ht="14.1" hidden="1" customHeight="1" x14ac:dyDescent="0.2">
      <c r="A96" s="243">
        <v>2021</v>
      </c>
      <c r="B96" s="245">
        <v>44459</v>
      </c>
      <c r="C96" s="133">
        <v>38</v>
      </c>
      <c r="D96" s="171" t="e">
        <v>#N/A</v>
      </c>
      <c r="F96" s="122"/>
    </row>
    <row r="97" spans="1:6" ht="14.1" hidden="1" customHeight="1" x14ac:dyDescent="0.2">
      <c r="A97" s="243">
        <v>2021</v>
      </c>
      <c r="B97" s="245">
        <v>44466</v>
      </c>
      <c r="C97" s="133">
        <v>39</v>
      </c>
      <c r="D97" s="171" t="e">
        <v>#N/A</v>
      </c>
      <c r="F97" s="122"/>
    </row>
    <row r="98" spans="1:6" ht="14.1" hidden="1" customHeight="1" x14ac:dyDescent="0.2">
      <c r="A98" s="243">
        <v>2021</v>
      </c>
      <c r="B98" s="245">
        <v>44473</v>
      </c>
      <c r="C98" s="133">
        <v>40</v>
      </c>
      <c r="D98" s="171" t="e">
        <v>#N/A</v>
      </c>
      <c r="F98" s="122"/>
    </row>
    <row r="99" spans="1:6" ht="14.1" hidden="1" customHeight="1" x14ac:dyDescent="0.2">
      <c r="A99" s="243">
        <v>2021</v>
      </c>
      <c r="B99" s="245">
        <v>44480</v>
      </c>
      <c r="C99" s="133">
        <v>41</v>
      </c>
      <c r="D99" s="171" t="e">
        <v>#N/A</v>
      </c>
      <c r="F99" s="122"/>
    </row>
    <row r="100" spans="1:6" ht="14.1" hidden="1" customHeight="1" x14ac:dyDescent="0.2">
      <c r="A100" s="243">
        <v>2021</v>
      </c>
      <c r="B100" s="245">
        <v>44487</v>
      </c>
      <c r="C100" s="133">
        <v>42</v>
      </c>
      <c r="D100" s="171" t="e">
        <v>#N/A</v>
      </c>
      <c r="F100" s="122"/>
    </row>
    <row r="101" spans="1:6" ht="14.1" hidden="1" customHeight="1" x14ac:dyDescent="0.2">
      <c r="A101" s="243">
        <v>2021</v>
      </c>
      <c r="B101" s="245">
        <v>44494</v>
      </c>
      <c r="C101" s="133">
        <v>43</v>
      </c>
      <c r="D101" s="171" t="e">
        <v>#N/A</v>
      </c>
      <c r="F101" s="122"/>
    </row>
    <row r="102" spans="1:6" ht="14.1" hidden="1" customHeight="1" x14ac:dyDescent="0.2">
      <c r="A102" s="243">
        <v>2021</v>
      </c>
      <c r="B102" s="245">
        <v>44501</v>
      </c>
      <c r="C102" s="133">
        <v>44</v>
      </c>
      <c r="D102" s="171" t="e">
        <v>#N/A</v>
      </c>
      <c r="F102" s="122"/>
    </row>
    <row r="103" spans="1:6" ht="14.1" hidden="1" customHeight="1" x14ac:dyDescent="0.2">
      <c r="A103" s="243">
        <v>2021</v>
      </c>
      <c r="B103" s="245">
        <v>44508</v>
      </c>
      <c r="C103" s="133">
        <v>45</v>
      </c>
      <c r="D103" s="171" t="e">
        <v>#N/A</v>
      </c>
      <c r="F103" s="122"/>
    </row>
    <row r="104" spans="1:6" ht="14.1" hidden="1" customHeight="1" x14ac:dyDescent="0.2">
      <c r="A104" s="243">
        <v>2021</v>
      </c>
      <c r="B104" s="245">
        <v>44515</v>
      </c>
      <c r="C104" s="133">
        <v>46</v>
      </c>
      <c r="D104" s="171" t="e">
        <v>#N/A</v>
      </c>
      <c r="F104" s="122"/>
    </row>
    <row r="105" spans="1:6" ht="14.1" hidden="1" customHeight="1" x14ac:dyDescent="0.2">
      <c r="A105" s="243">
        <v>2021</v>
      </c>
      <c r="B105" s="245">
        <v>44522</v>
      </c>
      <c r="C105" s="133">
        <v>47</v>
      </c>
      <c r="D105" s="171" t="e">
        <v>#N/A</v>
      </c>
      <c r="F105" s="122"/>
    </row>
    <row r="106" spans="1:6" ht="14.1" hidden="1" customHeight="1" x14ac:dyDescent="0.2">
      <c r="A106" s="243">
        <v>2021</v>
      </c>
      <c r="B106" s="245">
        <v>44529</v>
      </c>
      <c r="C106" s="133">
        <v>48</v>
      </c>
      <c r="D106" s="171" t="e">
        <v>#N/A</v>
      </c>
      <c r="F106" s="122"/>
    </row>
    <row r="107" spans="1:6" ht="14.1" hidden="1" customHeight="1" x14ac:dyDescent="0.2">
      <c r="A107" s="243">
        <v>2021</v>
      </c>
      <c r="B107" s="245">
        <v>44536</v>
      </c>
      <c r="C107" s="133">
        <v>49</v>
      </c>
      <c r="D107" s="171" t="e">
        <v>#N/A</v>
      </c>
      <c r="F107" s="122"/>
    </row>
    <row r="108" spans="1:6" ht="14.1" hidden="1" customHeight="1" x14ac:dyDescent="0.2">
      <c r="A108" s="243">
        <v>2021</v>
      </c>
      <c r="B108" s="245">
        <v>44543</v>
      </c>
      <c r="C108" s="133">
        <v>50</v>
      </c>
      <c r="D108" s="171" t="e">
        <v>#N/A</v>
      </c>
      <c r="F108" s="122"/>
    </row>
    <row r="109" spans="1:6" ht="14.1" hidden="1" customHeight="1" x14ac:dyDescent="0.2">
      <c r="A109" s="243">
        <v>2021</v>
      </c>
      <c r="B109" s="245">
        <v>44550</v>
      </c>
      <c r="C109" s="133">
        <v>51</v>
      </c>
      <c r="D109" s="171" t="e">
        <v>#N/A</v>
      </c>
      <c r="F109" s="122"/>
    </row>
    <row r="110" spans="1:6" ht="14.25" hidden="1" customHeight="1" x14ac:dyDescent="0.2">
      <c r="A110" s="243">
        <v>2021</v>
      </c>
      <c r="B110" s="245">
        <v>44557</v>
      </c>
      <c r="C110" s="133">
        <v>52</v>
      </c>
      <c r="D110" s="171" t="e">
        <v>#N/A</v>
      </c>
      <c r="F110" s="122"/>
    </row>
    <row r="111" spans="1:6" ht="14.1" customHeight="1" x14ac:dyDescent="0.2">
      <c r="A111" s="243"/>
      <c r="B111" s="243"/>
      <c r="C111" s="133"/>
      <c r="D111" s="125"/>
      <c r="F111" s="122"/>
    </row>
    <row r="112" spans="1:6" ht="14.1" customHeight="1" x14ac:dyDescent="0.2">
      <c r="A112" s="348" t="s">
        <v>237</v>
      </c>
      <c r="B112" s="348"/>
      <c r="C112" s="126"/>
      <c r="D112" s="125"/>
      <c r="F112" s="122"/>
    </row>
    <row r="113" spans="1:6" ht="14.1" customHeight="1" x14ac:dyDescent="0.2">
      <c r="A113" s="123"/>
      <c r="B113" s="123"/>
      <c r="C113" s="126"/>
      <c r="D113" s="125"/>
      <c r="F113" s="122"/>
    </row>
    <row r="114" spans="1:6" ht="14.1" customHeight="1" x14ac:dyDescent="0.2">
      <c r="A114" s="123"/>
      <c r="B114" s="123"/>
      <c r="C114" s="126"/>
      <c r="D114" s="125"/>
      <c r="F114" s="122"/>
    </row>
    <row r="115" spans="1:6" ht="14.1" customHeight="1" x14ac:dyDescent="0.2">
      <c r="A115" s="123"/>
      <c r="B115" s="123"/>
      <c r="C115" s="126"/>
      <c r="D115" s="125"/>
      <c r="F115" s="122"/>
    </row>
    <row r="116" spans="1:6" ht="14.1" customHeight="1" x14ac:dyDescent="0.2">
      <c r="A116" s="123"/>
      <c r="B116" s="123"/>
      <c r="C116" s="126"/>
      <c r="D116" s="125"/>
      <c r="F116" s="122"/>
    </row>
    <row r="117" spans="1:6" ht="14.1" customHeight="1" x14ac:dyDescent="0.2">
      <c r="A117" s="123"/>
      <c r="B117" s="123"/>
      <c r="C117" s="126"/>
      <c r="D117" s="125"/>
      <c r="F117" s="122"/>
    </row>
    <row r="118" spans="1:6" ht="14.1" customHeight="1" x14ac:dyDescent="0.2">
      <c r="A118" s="123"/>
      <c r="B118" s="123"/>
      <c r="C118" s="126"/>
      <c r="D118" s="125"/>
      <c r="F118" s="122"/>
    </row>
    <row r="119" spans="1:6" ht="14.1" customHeight="1" x14ac:dyDescent="0.2">
      <c r="A119" s="123"/>
      <c r="B119" s="123"/>
      <c r="C119" s="126"/>
      <c r="D119" s="125"/>
      <c r="F119" s="122"/>
    </row>
    <row r="120" spans="1:6" ht="14.1" customHeight="1" x14ac:dyDescent="0.2">
      <c r="A120" s="123"/>
      <c r="B120" s="123"/>
      <c r="C120" s="126"/>
      <c r="D120" s="125"/>
      <c r="F120" s="122"/>
    </row>
    <row r="121" spans="1:6" ht="14.1" customHeight="1" x14ac:dyDescent="0.2">
      <c r="A121" s="123"/>
      <c r="B121" s="123"/>
      <c r="C121" s="126"/>
      <c r="D121" s="125"/>
      <c r="F121" s="122"/>
    </row>
    <row r="122" spans="1:6" ht="14.1" customHeight="1" x14ac:dyDescent="0.2">
      <c r="A122" s="123"/>
      <c r="B122" s="123"/>
      <c r="C122" s="126"/>
      <c r="D122" s="125"/>
      <c r="F122" s="122"/>
    </row>
    <row r="123" spans="1:6" ht="14.1" customHeight="1" x14ac:dyDescent="0.2">
      <c r="A123" s="123"/>
      <c r="B123" s="123"/>
      <c r="C123" s="126"/>
      <c r="D123" s="125"/>
      <c r="F123" s="122"/>
    </row>
    <row r="124" spans="1:6" ht="14.1" customHeight="1" x14ac:dyDescent="0.2">
      <c r="A124" s="123"/>
      <c r="B124" s="123"/>
      <c r="C124" s="126"/>
      <c r="D124" s="125"/>
      <c r="F124" s="122"/>
    </row>
    <row r="125" spans="1:6" ht="14.1" customHeight="1" x14ac:dyDescent="0.2">
      <c r="A125" s="123"/>
      <c r="B125" s="123"/>
      <c r="C125" s="126"/>
      <c r="D125" s="125"/>
      <c r="F125" s="122"/>
    </row>
    <row r="126" spans="1:6" ht="14.1" customHeight="1" x14ac:dyDescent="0.2">
      <c r="A126" s="123"/>
      <c r="B126" s="123"/>
      <c r="C126" s="126"/>
      <c r="D126" s="125"/>
      <c r="F126" s="122"/>
    </row>
    <row r="127" spans="1:6" ht="14.1" customHeight="1" x14ac:dyDescent="0.2">
      <c r="A127" s="123"/>
      <c r="B127" s="123"/>
      <c r="C127" s="126"/>
      <c r="D127" s="125"/>
      <c r="F127" s="122"/>
    </row>
    <row r="128" spans="1:6" ht="14.1" customHeight="1" x14ac:dyDescent="0.2">
      <c r="A128" s="123"/>
      <c r="B128" s="123"/>
      <c r="C128" s="126"/>
      <c r="D128" s="125"/>
      <c r="F128" s="122"/>
    </row>
    <row r="129" spans="1:6" ht="14.1" customHeight="1" x14ac:dyDescent="0.2">
      <c r="A129" s="123"/>
      <c r="B129" s="123"/>
      <c r="C129" s="126"/>
      <c r="D129" s="125"/>
      <c r="F129" s="122"/>
    </row>
    <row r="130" spans="1:6" ht="14.1" customHeight="1" x14ac:dyDescent="0.2">
      <c r="A130" s="123"/>
      <c r="B130" s="123"/>
      <c r="C130" s="126"/>
      <c r="D130" s="125"/>
      <c r="F130" s="122"/>
    </row>
    <row r="131" spans="1:6" ht="14.1" customHeight="1" x14ac:dyDescent="0.2">
      <c r="A131" s="123"/>
      <c r="B131" s="123"/>
      <c r="C131" s="126"/>
      <c r="D131" s="125"/>
      <c r="F131" s="122"/>
    </row>
    <row r="132" spans="1:6" ht="14.1" customHeight="1" x14ac:dyDescent="0.2">
      <c r="A132" s="123"/>
      <c r="B132" s="123"/>
      <c r="C132" s="126"/>
      <c r="D132" s="125"/>
      <c r="F132" s="122"/>
    </row>
    <row r="133" spans="1:6" ht="14.1" customHeight="1" x14ac:dyDescent="0.2">
      <c r="A133" s="123"/>
      <c r="B133" s="123"/>
      <c r="C133" s="126"/>
      <c r="D133" s="125"/>
      <c r="F133" s="122"/>
    </row>
    <row r="134" spans="1:6" ht="14.1" customHeight="1" x14ac:dyDescent="0.2">
      <c r="A134" s="123"/>
      <c r="B134" s="123"/>
      <c r="C134" s="126"/>
      <c r="D134" s="125"/>
      <c r="F134" s="122"/>
    </row>
    <row r="135" spans="1:6" ht="14.1" customHeight="1" x14ac:dyDescent="0.2">
      <c r="A135" s="123"/>
      <c r="B135" s="123"/>
      <c r="C135" s="126"/>
      <c r="D135" s="125"/>
      <c r="F135" s="122"/>
    </row>
    <row r="136" spans="1:6" ht="14.1" customHeight="1" x14ac:dyDescent="0.2">
      <c r="A136" s="123"/>
      <c r="B136" s="123"/>
      <c r="C136" s="126"/>
      <c r="D136" s="125"/>
      <c r="F136" s="122"/>
    </row>
    <row r="137" spans="1:6" ht="14.1" customHeight="1" x14ac:dyDescent="0.2">
      <c r="A137" s="123"/>
      <c r="B137" s="123"/>
      <c r="C137" s="126"/>
      <c r="D137" s="125"/>
      <c r="F137" s="122"/>
    </row>
    <row r="138" spans="1:6" ht="14.1" customHeight="1" x14ac:dyDescent="0.2">
      <c r="A138" s="123"/>
      <c r="B138" s="123"/>
      <c r="C138" s="126"/>
      <c r="D138" s="125"/>
      <c r="F138" s="122"/>
    </row>
    <row r="139" spans="1:6" ht="14.1" customHeight="1" x14ac:dyDescent="0.2">
      <c r="A139" s="123"/>
      <c r="B139" s="123"/>
      <c r="C139" s="126"/>
      <c r="D139" s="125"/>
      <c r="F139" s="122"/>
    </row>
    <row r="140" spans="1:6" ht="14.1" customHeight="1" x14ac:dyDescent="0.2">
      <c r="A140" s="123"/>
      <c r="B140" s="123"/>
      <c r="C140" s="126"/>
      <c r="D140" s="125"/>
      <c r="F140" s="122"/>
    </row>
    <row r="141" spans="1:6" ht="14.1" customHeight="1" x14ac:dyDescent="0.2">
      <c r="A141" s="123"/>
      <c r="B141" s="123"/>
      <c r="C141" s="126"/>
      <c r="D141" s="125"/>
      <c r="F141" s="122"/>
    </row>
    <row r="142" spans="1:6" ht="14.1" customHeight="1" x14ac:dyDescent="0.2">
      <c r="A142" s="123"/>
      <c r="B142" s="123"/>
      <c r="C142" s="126"/>
      <c r="D142" s="125"/>
      <c r="F142" s="122"/>
    </row>
    <row r="143" spans="1:6" ht="14.1" customHeight="1" x14ac:dyDescent="0.2">
      <c r="A143" s="123"/>
      <c r="B143" s="123"/>
      <c r="C143" s="126"/>
      <c r="D143" s="125"/>
      <c r="F143" s="122"/>
    </row>
    <row r="144" spans="1:6" ht="14.1" customHeight="1" x14ac:dyDescent="0.2">
      <c r="A144" s="123"/>
      <c r="B144" s="123"/>
      <c r="C144" s="126"/>
      <c r="D144" s="125"/>
      <c r="F144" s="122"/>
    </row>
    <row r="145" spans="1:6" ht="14.1" customHeight="1" x14ac:dyDescent="0.2">
      <c r="A145" s="123"/>
      <c r="B145" s="123"/>
      <c r="C145" s="126"/>
      <c r="D145" s="125"/>
      <c r="F145" s="122"/>
    </row>
    <row r="146" spans="1:6" ht="14.1" customHeight="1" x14ac:dyDescent="0.2">
      <c r="A146" s="123"/>
      <c r="B146" s="123"/>
      <c r="C146" s="126"/>
      <c r="D146" s="125"/>
      <c r="F146" s="122"/>
    </row>
    <row r="147" spans="1:6" ht="14.1" customHeight="1" x14ac:dyDescent="0.2">
      <c r="A147" s="123"/>
      <c r="B147" s="123"/>
      <c r="C147" s="126"/>
      <c r="D147" s="125"/>
      <c r="F147" s="122"/>
    </row>
    <row r="148" spans="1:6" ht="14.1" customHeight="1" x14ac:dyDescent="0.2">
      <c r="A148" s="123"/>
      <c r="B148" s="123"/>
      <c r="C148" s="126"/>
      <c r="D148" s="125"/>
      <c r="F148" s="122"/>
    </row>
    <row r="149" spans="1:6" ht="14.1" customHeight="1" x14ac:dyDescent="0.2">
      <c r="A149" s="123"/>
      <c r="B149" s="123"/>
      <c r="C149" s="126"/>
      <c r="D149" s="125"/>
      <c r="F149" s="122"/>
    </row>
    <row r="150" spans="1:6" ht="14.1" customHeight="1" x14ac:dyDescent="0.2">
      <c r="A150" s="123"/>
      <c r="B150" s="123"/>
      <c r="C150" s="126"/>
      <c r="D150" s="125"/>
      <c r="F150" s="122"/>
    </row>
    <row r="151" spans="1:6" ht="14.1" customHeight="1" x14ac:dyDescent="0.2">
      <c r="A151" s="123"/>
      <c r="B151" s="123"/>
      <c r="C151" s="126"/>
      <c r="D151" s="125"/>
      <c r="F151" s="122"/>
    </row>
    <row r="152" spans="1:6" ht="14.1" customHeight="1" x14ac:dyDescent="0.2">
      <c r="A152" s="123"/>
      <c r="B152" s="123"/>
      <c r="C152" s="126"/>
      <c r="D152" s="125"/>
      <c r="F152" s="122"/>
    </row>
    <row r="153" spans="1:6" ht="14.1" customHeight="1" x14ac:dyDescent="0.2">
      <c r="A153" s="123"/>
      <c r="B153" s="123"/>
      <c r="C153" s="126"/>
      <c r="D153" s="125"/>
      <c r="F153" s="122"/>
    </row>
    <row r="154" spans="1:6" ht="14.1" customHeight="1" x14ac:dyDescent="0.2">
      <c r="A154" s="123"/>
      <c r="B154" s="123"/>
      <c r="C154" s="126"/>
      <c r="D154" s="125"/>
      <c r="F154" s="122"/>
    </row>
    <row r="155" spans="1:6" ht="14.1" customHeight="1" x14ac:dyDescent="0.2">
      <c r="A155" s="123"/>
      <c r="B155" s="123"/>
      <c r="C155" s="126"/>
      <c r="D155" s="125"/>
      <c r="F155" s="122"/>
    </row>
    <row r="156" spans="1:6" ht="14.1" customHeight="1" x14ac:dyDescent="0.2">
      <c r="A156" s="123"/>
      <c r="B156" s="123"/>
      <c r="C156" s="126"/>
      <c r="D156" s="125"/>
      <c r="F156" s="122"/>
    </row>
    <row r="157" spans="1:6" ht="14.1" customHeight="1" x14ac:dyDescent="0.2">
      <c r="A157" s="123"/>
      <c r="B157" s="123"/>
      <c r="C157" s="126"/>
      <c r="D157" s="125"/>
      <c r="F157" s="122"/>
    </row>
    <row r="158" spans="1:6" ht="14.1" customHeight="1" x14ac:dyDescent="0.2">
      <c r="A158" s="123"/>
      <c r="B158" s="123"/>
      <c r="C158" s="126"/>
      <c r="D158" s="125"/>
      <c r="F158" s="122"/>
    </row>
    <row r="159" spans="1:6" ht="14.1" customHeight="1" x14ac:dyDescent="0.2">
      <c r="A159" s="123"/>
      <c r="B159" s="123"/>
      <c r="C159" s="126"/>
      <c r="D159" s="125"/>
      <c r="F159" s="122"/>
    </row>
    <row r="160" spans="1:6" ht="14.1" customHeight="1" x14ac:dyDescent="0.2">
      <c r="A160" s="123"/>
      <c r="B160" s="123"/>
      <c r="C160" s="126"/>
      <c r="D160" s="125"/>
      <c r="F160" s="122"/>
    </row>
    <row r="161" spans="1:6" ht="14.1" customHeight="1" x14ac:dyDescent="0.2">
      <c r="A161" s="123"/>
      <c r="B161" s="123"/>
      <c r="C161" s="126"/>
      <c r="D161" s="125"/>
      <c r="F161" s="122"/>
    </row>
    <row r="162" spans="1:6" ht="14.1" customHeight="1" x14ac:dyDescent="0.2">
      <c r="A162" s="123"/>
      <c r="B162" s="123"/>
      <c r="C162" s="126"/>
      <c r="D162" s="125"/>
      <c r="F162" s="122"/>
    </row>
    <row r="163" spans="1:6" ht="14.1" customHeight="1" x14ac:dyDescent="0.2">
      <c r="A163" s="123"/>
      <c r="B163" s="123"/>
      <c r="C163" s="126"/>
      <c r="D163" s="125"/>
      <c r="F163" s="122"/>
    </row>
    <row r="164" spans="1:6" ht="14.1" customHeight="1" x14ac:dyDescent="0.2">
      <c r="A164" s="123"/>
      <c r="B164" s="123"/>
      <c r="C164" s="126"/>
      <c r="D164" s="125"/>
      <c r="F164" s="122"/>
    </row>
    <row r="165" spans="1:6" ht="14.1" customHeight="1" x14ac:dyDescent="0.2">
      <c r="A165" s="123"/>
      <c r="B165" s="123"/>
      <c r="C165" s="126"/>
      <c r="D165" s="125"/>
      <c r="F165" s="122"/>
    </row>
    <row r="166" spans="1:6" ht="14.1" customHeight="1" x14ac:dyDescent="0.2">
      <c r="A166" s="123"/>
      <c r="B166" s="123"/>
      <c r="C166" s="126"/>
      <c r="D166" s="125"/>
      <c r="F166" s="122"/>
    </row>
    <row r="167" spans="1:6" ht="14.1" customHeight="1" x14ac:dyDescent="0.2">
      <c r="A167" s="123"/>
      <c r="B167" s="123"/>
      <c r="C167" s="126"/>
      <c r="D167" s="125"/>
      <c r="F167" s="122"/>
    </row>
    <row r="168" spans="1:6" ht="14.1" customHeight="1" x14ac:dyDescent="0.2">
      <c r="A168" s="123"/>
      <c r="B168" s="123"/>
      <c r="C168" s="126"/>
      <c r="D168" s="125"/>
      <c r="F168" s="122"/>
    </row>
    <row r="169" spans="1:6" ht="14.1" customHeight="1" x14ac:dyDescent="0.2">
      <c r="A169" s="123"/>
      <c r="B169" s="123"/>
      <c r="C169" s="126"/>
      <c r="D169" s="125"/>
      <c r="F169" s="122"/>
    </row>
    <row r="170" spans="1:6" ht="14.1" customHeight="1" x14ac:dyDescent="0.2">
      <c r="A170" s="123"/>
      <c r="B170" s="123"/>
      <c r="C170" s="126"/>
      <c r="D170" s="125"/>
      <c r="F170" s="122"/>
    </row>
    <row r="171" spans="1:6" ht="14.1" customHeight="1" x14ac:dyDescent="0.2">
      <c r="A171" s="123"/>
      <c r="B171" s="123"/>
      <c r="C171" s="126"/>
      <c r="D171" s="125"/>
      <c r="F171" s="122"/>
    </row>
    <row r="172" spans="1:6" ht="14.1" customHeight="1" x14ac:dyDescent="0.2">
      <c r="A172" s="123"/>
      <c r="B172" s="123"/>
      <c r="C172" s="126"/>
      <c r="D172" s="125"/>
      <c r="F172" s="122"/>
    </row>
    <row r="173" spans="1:6" ht="14.1" customHeight="1" x14ac:dyDescent="0.2">
      <c r="A173" s="123"/>
      <c r="B173" s="123"/>
      <c r="C173" s="126"/>
      <c r="D173" s="125"/>
      <c r="F173" s="122"/>
    </row>
    <row r="174" spans="1:6" ht="14.1" customHeight="1" x14ac:dyDescent="0.2">
      <c r="A174" s="123"/>
      <c r="B174" s="123"/>
      <c r="C174" s="126"/>
      <c r="D174" s="125"/>
      <c r="F174" s="122"/>
    </row>
    <row r="175" spans="1:6" ht="14.1" customHeight="1" x14ac:dyDescent="0.2">
      <c r="A175" s="123"/>
      <c r="B175" s="123"/>
      <c r="C175" s="126"/>
      <c r="D175" s="125"/>
      <c r="F175" s="122"/>
    </row>
    <row r="176" spans="1:6" ht="14.1" customHeight="1" x14ac:dyDescent="0.2">
      <c r="A176" s="123"/>
      <c r="B176" s="123"/>
      <c r="C176" s="126"/>
      <c r="D176" s="125"/>
      <c r="F176" s="122"/>
    </row>
    <row r="177" spans="1:6" ht="14.1" customHeight="1" x14ac:dyDescent="0.2">
      <c r="A177" s="123"/>
      <c r="B177" s="123"/>
      <c r="C177" s="126"/>
      <c r="D177" s="125"/>
      <c r="F177" s="122"/>
    </row>
    <row r="178" spans="1:6" ht="14.1" customHeight="1" x14ac:dyDescent="0.2">
      <c r="A178" s="123"/>
      <c r="B178" s="123"/>
      <c r="C178" s="126"/>
      <c r="D178" s="125"/>
      <c r="F178" s="122"/>
    </row>
    <row r="179" spans="1:6" ht="14.1" customHeight="1" x14ac:dyDescent="0.2">
      <c r="A179" s="123"/>
      <c r="B179" s="123"/>
      <c r="C179" s="126"/>
      <c r="D179" s="125"/>
      <c r="F179" s="122"/>
    </row>
    <row r="180" spans="1:6" ht="14.1" customHeight="1" x14ac:dyDescent="0.2">
      <c r="A180" s="123"/>
      <c r="B180" s="123"/>
      <c r="C180" s="126"/>
      <c r="D180" s="125"/>
      <c r="F180" s="122"/>
    </row>
    <row r="181" spans="1:6" ht="14.1" customHeight="1" x14ac:dyDescent="0.2">
      <c r="A181" s="123"/>
      <c r="B181" s="123"/>
      <c r="C181" s="126"/>
      <c r="D181" s="125"/>
      <c r="F181" s="122"/>
    </row>
    <row r="182" spans="1:6" ht="14.1" customHeight="1" x14ac:dyDescent="0.2">
      <c r="A182" s="123"/>
      <c r="B182" s="123"/>
      <c r="C182" s="126"/>
      <c r="D182" s="125"/>
      <c r="F182" s="122"/>
    </row>
    <row r="183" spans="1:6" ht="14.1" customHeight="1" x14ac:dyDescent="0.2">
      <c r="A183" s="123"/>
      <c r="B183" s="123"/>
      <c r="C183" s="126"/>
      <c r="D183" s="125"/>
      <c r="F183" s="122"/>
    </row>
    <row r="184" spans="1:6" ht="14.1" customHeight="1" x14ac:dyDescent="0.2">
      <c r="A184" s="123"/>
      <c r="B184" s="123"/>
      <c r="C184" s="126"/>
      <c r="D184" s="125"/>
      <c r="F184" s="122"/>
    </row>
    <row r="185" spans="1:6" ht="14.1" customHeight="1" x14ac:dyDescent="0.2">
      <c r="A185" s="123"/>
      <c r="B185" s="123"/>
      <c r="C185" s="126"/>
      <c r="D185" s="125"/>
      <c r="F185" s="122"/>
    </row>
    <row r="186" spans="1:6" ht="14.1" customHeight="1" x14ac:dyDescent="0.2">
      <c r="A186" s="123"/>
      <c r="B186" s="123"/>
      <c r="C186" s="126"/>
      <c r="D186" s="125"/>
      <c r="F186" s="122"/>
    </row>
    <row r="187" spans="1:6" ht="14.1" customHeight="1" x14ac:dyDescent="0.2">
      <c r="A187" s="123"/>
      <c r="B187" s="123"/>
      <c r="C187" s="126"/>
      <c r="D187" s="125"/>
      <c r="F187" s="122"/>
    </row>
    <row r="188" spans="1:6" ht="14.1" customHeight="1" x14ac:dyDescent="0.2">
      <c r="A188" s="123"/>
      <c r="B188" s="123"/>
      <c r="C188" s="126"/>
      <c r="D188" s="125"/>
      <c r="F188" s="122"/>
    </row>
    <row r="189" spans="1:6" ht="14.1" customHeight="1" x14ac:dyDescent="0.2">
      <c r="A189" s="123"/>
      <c r="B189" s="123"/>
      <c r="C189" s="126"/>
      <c r="D189" s="125"/>
      <c r="F189" s="122"/>
    </row>
    <row r="190" spans="1:6" ht="14.1" customHeight="1" x14ac:dyDescent="0.2">
      <c r="A190" s="123"/>
      <c r="B190" s="123"/>
      <c r="C190" s="126"/>
      <c r="D190" s="125"/>
      <c r="F190" s="122"/>
    </row>
    <row r="191" spans="1:6" ht="14.1" customHeight="1" x14ac:dyDescent="0.2">
      <c r="A191" s="123"/>
      <c r="B191" s="123"/>
      <c r="C191" s="126"/>
      <c r="D191" s="125"/>
      <c r="F191" s="122"/>
    </row>
    <row r="192" spans="1:6" ht="14.1" customHeight="1" x14ac:dyDescent="0.2">
      <c r="A192" s="123"/>
      <c r="B192" s="123"/>
      <c r="C192" s="126"/>
      <c r="D192" s="125"/>
      <c r="F192" s="122"/>
    </row>
    <row r="193" spans="1:6" ht="14.1" customHeight="1" x14ac:dyDescent="0.2">
      <c r="A193" s="123"/>
      <c r="B193" s="123"/>
      <c r="C193" s="126"/>
      <c r="D193" s="125"/>
      <c r="F193" s="122"/>
    </row>
    <row r="194" spans="1:6" ht="14.1" customHeight="1" x14ac:dyDescent="0.2">
      <c r="A194" s="123"/>
      <c r="B194" s="123"/>
      <c r="C194" s="126"/>
      <c r="D194" s="125"/>
      <c r="F194" s="122"/>
    </row>
    <row r="195" spans="1:6" ht="14.1" customHeight="1" x14ac:dyDescent="0.2">
      <c r="A195" s="123"/>
      <c r="B195" s="123"/>
      <c r="C195" s="126"/>
      <c r="D195" s="125"/>
      <c r="F195" s="122"/>
    </row>
    <row r="196" spans="1:6" ht="14.1" customHeight="1" x14ac:dyDescent="0.2">
      <c r="A196" s="123"/>
      <c r="B196" s="123"/>
      <c r="C196" s="126"/>
      <c r="D196" s="125"/>
      <c r="F196" s="122"/>
    </row>
    <row r="197" spans="1:6" ht="14.1" customHeight="1" x14ac:dyDescent="0.2">
      <c r="A197" s="123"/>
      <c r="B197" s="123"/>
      <c r="C197" s="126"/>
      <c r="D197" s="125"/>
      <c r="F197" s="122"/>
    </row>
    <row r="198" spans="1:6" ht="14.1" customHeight="1" x14ac:dyDescent="0.2">
      <c r="A198" s="123"/>
      <c r="B198" s="123"/>
      <c r="C198" s="126"/>
      <c r="D198" s="125"/>
      <c r="F198" s="122"/>
    </row>
    <row r="199" spans="1:6" ht="14.1" customHeight="1" x14ac:dyDescent="0.2">
      <c r="A199" s="123"/>
      <c r="B199" s="123"/>
      <c r="C199" s="126"/>
      <c r="D199" s="125"/>
      <c r="F199" s="122"/>
    </row>
    <row r="200" spans="1:6" ht="14.1" customHeight="1" x14ac:dyDescent="0.2">
      <c r="A200" s="123"/>
      <c r="B200" s="123"/>
      <c r="C200" s="126"/>
      <c r="D200" s="125"/>
      <c r="F200" s="122"/>
    </row>
    <row r="201" spans="1:6" ht="14.1" customHeight="1" x14ac:dyDescent="0.2">
      <c r="A201" s="123"/>
      <c r="B201" s="123"/>
      <c r="C201" s="126"/>
      <c r="D201" s="125"/>
      <c r="F201" s="122"/>
    </row>
    <row r="202" spans="1:6" ht="14.1" customHeight="1" x14ac:dyDescent="0.2">
      <c r="A202" s="123"/>
      <c r="B202" s="123"/>
      <c r="C202" s="126"/>
      <c r="D202" s="125"/>
      <c r="F202" s="122"/>
    </row>
    <row r="203" spans="1:6" ht="14.1" customHeight="1" x14ac:dyDescent="0.2">
      <c r="A203" s="123"/>
      <c r="B203" s="123"/>
      <c r="C203" s="126"/>
      <c r="D203" s="125"/>
      <c r="F203" s="122"/>
    </row>
    <row r="204" spans="1:6" ht="14.1" customHeight="1" x14ac:dyDescent="0.2">
      <c r="A204" s="123"/>
      <c r="B204" s="123"/>
      <c r="C204" s="126"/>
      <c r="D204" s="125"/>
      <c r="F204" s="122"/>
    </row>
    <row r="205" spans="1:6" ht="14.1" customHeight="1" x14ac:dyDescent="0.2">
      <c r="A205" s="123"/>
      <c r="B205" s="123"/>
      <c r="C205" s="126"/>
      <c r="D205" s="125"/>
      <c r="F205" s="122"/>
    </row>
    <row r="206" spans="1:6" ht="14.1" customHeight="1" x14ac:dyDescent="0.2">
      <c r="A206" s="123"/>
      <c r="B206" s="123"/>
      <c r="C206" s="126"/>
      <c r="D206" s="125"/>
      <c r="F206" s="122"/>
    </row>
    <row r="207" spans="1:6" ht="14.1" customHeight="1" x14ac:dyDescent="0.2">
      <c r="A207" s="123"/>
      <c r="B207" s="123"/>
      <c r="C207" s="126"/>
      <c r="D207" s="125"/>
      <c r="F207" s="122"/>
    </row>
    <row r="208" spans="1:6" ht="14.1" customHeight="1" x14ac:dyDescent="0.2">
      <c r="A208" s="123"/>
      <c r="B208" s="123"/>
      <c r="C208" s="126"/>
      <c r="D208" s="125"/>
      <c r="F208" s="122"/>
    </row>
    <row r="209" spans="1:6" ht="14.1" customHeight="1" x14ac:dyDescent="0.2">
      <c r="A209" s="123"/>
      <c r="B209" s="123"/>
      <c r="C209" s="124"/>
      <c r="D209" s="127"/>
      <c r="E209" s="122"/>
      <c r="F209" s="122"/>
    </row>
    <row r="210" spans="1:6" ht="14.1" customHeight="1" x14ac:dyDescent="0.2">
      <c r="A210" s="123"/>
      <c r="B210" s="123"/>
      <c r="C210" s="124"/>
      <c r="D210" s="127"/>
      <c r="E210" s="122"/>
      <c r="F210" s="122"/>
    </row>
    <row r="211" spans="1:6" ht="14.1" customHeight="1" x14ac:dyDescent="0.2">
      <c r="A211" s="123"/>
      <c r="B211" s="123"/>
      <c r="C211" s="124"/>
      <c r="D211" s="127"/>
      <c r="E211" s="122"/>
      <c r="F211" s="122"/>
    </row>
    <row r="212" spans="1:6" ht="14.1" customHeight="1" x14ac:dyDescent="0.2">
      <c r="A212" s="123"/>
      <c r="B212" s="123"/>
      <c r="C212" s="124"/>
      <c r="D212" s="127"/>
      <c r="E212" s="122"/>
      <c r="F212" s="122"/>
    </row>
    <row r="213" spans="1:6" ht="14.1" customHeight="1" x14ac:dyDescent="0.2">
      <c r="A213" s="123"/>
      <c r="B213" s="123"/>
      <c r="C213" s="128"/>
      <c r="D213" s="127"/>
      <c r="E213" s="122"/>
      <c r="F213" s="122"/>
    </row>
    <row r="214" spans="1:6" ht="14.1" customHeight="1" x14ac:dyDescent="0.2">
      <c r="A214" s="123"/>
      <c r="B214" s="123"/>
      <c r="C214" s="128"/>
      <c r="D214" s="127"/>
      <c r="E214" s="122"/>
      <c r="F214" s="122"/>
    </row>
    <row r="215" spans="1:6" ht="14.1" customHeight="1" x14ac:dyDescent="0.2">
      <c r="A215" s="123"/>
      <c r="B215" s="123"/>
      <c r="C215" s="128"/>
      <c r="D215" s="127"/>
      <c r="E215" s="122"/>
      <c r="F215" s="122"/>
    </row>
    <row r="216" spans="1:6" ht="14.1" customHeight="1" x14ac:dyDescent="0.2">
      <c r="A216" s="123"/>
      <c r="B216" s="123"/>
      <c r="C216" s="128"/>
      <c r="D216" s="127"/>
      <c r="E216" s="122"/>
      <c r="F216" s="122"/>
    </row>
    <row r="217" spans="1:6" ht="14.1" customHeight="1" x14ac:dyDescent="0.2">
      <c r="A217" s="123"/>
      <c r="B217" s="123"/>
      <c r="C217" s="128"/>
      <c r="D217" s="127"/>
      <c r="E217" s="122"/>
      <c r="F217" s="122"/>
    </row>
    <row r="218" spans="1:6" ht="14.1" customHeight="1" x14ac:dyDescent="0.2">
      <c r="A218" s="123"/>
      <c r="B218" s="123"/>
      <c r="C218" s="128"/>
      <c r="D218" s="127"/>
      <c r="E218" s="122"/>
      <c r="F218" s="122"/>
    </row>
    <row r="219" spans="1:6" ht="14.1" customHeight="1" x14ac:dyDescent="0.2">
      <c r="A219" s="123"/>
      <c r="B219" s="123"/>
      <c r="C219" s="128"/>
      <c r="D219" s="127"/>
      <c r="E219" s="122"/>
      <c r="F219" s="122"/>
    </row>
    <row r="220" spans="1:6" ht="14.1" customHeight="1" x14ac:dyDescent="0.2">
      <c r="A220" s="123"/>
      <c r="B220" s="123"/>
      <c r="C220" s="128"/>
      <c r="D220" s="127"/>
      <c r="E220" s="122"/>
      <c r="F220" s="122"/>
    </row>
    <row r="221" spans="1:6" ht="14.1" customHeight="1" x14ac:dyDescent="0.2">
      <c r="A221" s="123"/>
      <c r="B221" s="123"/>
      <c r="C221" s="128"/>
      <c r="D221" s="127"/>
      <c r="E221" s="122"/>
      <c r="F221" s="122"/>
    </row>
    <row r="222" spans="1:6" ht="14.1" customHeight="1" x14ac:dyDescent="0.2">
      <c r="A222" s="123"/>
      <c r="B222" s="123"/>
      <c r="C222" s="128"/>
      <c r="D222" s="127"/>
      <c r="E222" s="122"/>
      <c r="F222" s="122"/>
    </row>
    <row r="223" spans="1:6" ht="14.1" customHeight="1" x14ac:dyDescent="0.2">
      <c r="A223" s="123"/>
      <c r="B223" s="123"/>
      <c r="C223" s="128"/>
      <c r="D223" s="127"/>
      <c r="E223" s="122"/>
      <c r="F223" s="122"/>
    </row>
    <row r="224" spans="1:6" ht="14.1" customHeight="1" x14ac:dyDescent="0.2">
      <c r="A224" s="123"/>
      <c r="B224" s="123"/>
      <c r="C224" s="128"/>
      <c r="D224" s="127"/>
      <c r="E224" s="122"/>
      <c r="F224" s="122"/>
    </row>
    <row r="225" spans="1:6" ht="14.1" customHeight="1" x14ac:dyDescent="0.2">
      <c r="A225" s="123"/>
      <c r="B225" s="123"/>
      <c r="C225" s="128"/>
      <c r="D225" s="127"/>
      <c r="E225" s="122"/>
      <c r="F225" s="122"/>
    </row>
    <row r="226" spans="1:6" ht="14.1" customHeight="1" x14ac:dyDescent="0.2">
      <c r="A226" s="123"/>
      <c r="B226" s="123"/>
      <c r="C226" s="128"/>
      <c r="D226" s="127"/>
      <c r="E226" s="122"/>
      <c r="F226" s="122"/>
    </row>
    <row r="227" spans="1:6" ht="14.1" customHeight="1" x14ac:dyDescent="0.2">
      <c r="A227" s="123"/>
      <c r="B227" s="123"/>
      <c r="C227" s="128"/>
      <c r="D227" s="127"/>
      <c r="E227" s="122"/>
      <c r="F227" s="122"/>
    </row>
    <row r="228" spans="1:6" ht="14.1" customHeight="1" x14ac:dyDescent="0.2">
      <c r="A228" s="123"/>
      <c r="B228" s="123"/>
      <c r="C228" s="128"/>
      <c r="D228" s="127"/>
      <c r="E228" s="122"/>
      <c r="F228" s="122"/>
    </row>
    <row r="229" spans="1:6" ht="14.1" customHeight="1" x14ac:dyDescent="0.2">
      <c r="A229" s="123"/>
      <c r="B229" s="123"/>
      <c r="C229" s="128"/>
      <c r="D229" s="127"/>
      <c r="E229" s="122"/>
      <c r="F229" s="122"/>
    </row>
    <row r="230" spans="1:6" ht="14.1" customHeight="1" x14ac:dyDescent="0.2">
      <c r="A230" s="123"/>
      <c r="B230" s="123"/>
      <c r="C230" s="128"/>
      <c r="D230" s="125"/>
      <c r="E230" s="122"/>
      <c r="F230" s="122"/>
    </row>
    <row r="231" spans="1:6" ht="14.1" customHeight="1" x14ac:dyDescent="0.2">
      <c r="A231" s="123"/>
      <c r="B231" s="123"/>
      <c r="C231" s="128"/>
      <c r="D231" s="125"/>
      <c r="E231" s="122"/>
      <c r="F231" s="122"/>
    </row>
    <row r="232" spans="1:6" ht="14.1" customHeight="1" x14ac:dyDescent="0.2">
      <c r="A232" s="123"/>
      <c r="B232" s="123"/>
      <c r="C232" s="128"/>
      <c r="D232" s="125"/>
      <c r="E232" s="122"/>
      <c r="F232" s="122"/>
    </row>
    <row r="233" spans="1:6" ht="14.1" customHeight="1" x14ac:dyDescent="0.2">
      <c r="A233" s="123"/>
      <c r="B233" s="123"/>
      <c r="C233" s="128"/>
      <c r="D233" s="125"/>
      <c r="E233" s="122"/>
      <c r="F233" s="122"/>
    </row>
    <row r="234" spans="1:6" ht="14.1" customHeight="1" x14ac:dyDescent="0.2">
      <c r="A234" s="123"/>
      <c r="B234" s="123"/>
      <c r="C234" s="128"/>
      <c r="D234" s="125"/>
      <c r="E234" s="122"/>
      <c r="F234" s="122"/>
    </row>
    <row r="235" spans="1:6" ht="14.1" customHeight="1" x14ac:dyDescent="0.2">
      <c r="A235" s="123"/>
      <c r="B235" s="123"/>
      <c r="C235" s="128"/>
      <c r="D235" s="125"/>
      <c r="E235" s="122"/>
      <c r="F235" s="122"/>
    </row>
    <row r="236" spans="1:6" ht="14.1" customHeight="1" x14ac:dyDescent="0.2">
      <c r="A236" s="123"/>
      <c r="B236" s="123"/>
      <c r="C236" s="128"/>
      <c r="D236" s="125"/>
      <c r="E236" s="122"/>
      <c r="F236" s="122"/>
    </row>
    <row r="237" spans="1:6" ht="14.1" customHeight="1" x14ac:dyDescent="0.2">
      <c r="A237" s="123"/>
      <c r="B237" s="123"/>
      <c r="C237" s="128"/>
      <c r="D237" s="125"/>
      <c r="E237" s="122"/>
      <c r="F237" s="122"/>
    </row>
    <row r="238" spans="1:6" ht="14.1" customHeight="1" x14ac:dyDescent="0.2">
      <c r="A238" s="123"/>
      <c r="B238" s="123"/>
      <c r="C238" s="128"/>
      <c r="D238" s="125"/>
      <c r="E238" s="122"/>
      <c r="F238" s="122"/>
    </row>
    <row r="239" spans="1:6" ht="14.1" customHeight="1" x14ac:dyDescent="0.2">
      <c r="A239" s="123"/>
      <c r="B239" s="123"/>
      <c r="C239" s="128"/>
      <c r="D239" s="125"/>
      <c r="E239" s="122"/>
      <c r="F239" s="122"/>
    </row>
    <row r="240" spans="1:6" ht="14.1" customHeight="1" x14ac:dyDescent="0.2">
      <c r="A240" s="123"/>
      <c r="B240" s="123"/>
      <c r="C240" s="128"/>
      <c r="D240" s="125"/>
      <c r="E240" s="122"/>
      <c r="F240" s="122"/>
    </row>
    <row r="241" spans="1:6" ht="14.1" customHeight="1" x14ac:dyDescent="0.2">
      <c r="A241" s="123"/>
      <c r="B241" s="123"/>
      <c r="C241" s="128"/>
      <c r="D241" s="125"/>
      <c r="E241" s="122"/>
      <c r="F241" s="122"/>
    </row>
    <row r="242" spans="1:6" ht="14.1" customHeight="1" x14ac:dyDescent="0.2">
      <c r="A242" s="123"/>
      <c r="B242" s="123"/>
      <c r="C242" s="128"/>
      <c r="D242" s="125"/>
      <c r="E242" s="122"/>
      <c r="F242" s="122"/>
    </row>
    <row r="243" spans="1:6" ht="14.1" customHeight="1" x14ac:dyDescent="0.2">
      <c r="A243" s="123"/>
      <c r="B243" s="123"/>
      <c r="C243" s="128"/>
      <c r="D243" s="125"/>
      <c r="E243" s="122"/>
      <c r="F243" s="122"/>
    </row>
    <row r="244" spans="1:6" ht="14.1" customHeight="1" x14ac:dyDescent="0.2">
      <c r="A244" s="123"/>
      <c r="B244" s="123"/>
      <c r="C244" s="128"/>
      <c r="D244" s="125"/>
      <c r="E244" s="122"/>
      <c r="F244" s="122"/>
    </row>
    <row r="245" spans="1:6" ht="14.1" customHeight="1" x14ac:dyDescent="0.2">
      <c r="A245" s="123"/>
      <c r="B245" s="123"/>
      <c r="C245" s="128"/>
      <c r="D245" s="125"/>
      <c r="E245" s="122"/>
      <c r="F245" s="122"/>
    </row>
    <row r="246" spans="1:6" ht="14.1" customHeight="1" x14ac:dyDescent="0.2">
      <c r="A246" s="123"/>
      <c r="B246" s="123"/>
      <c r="C246" s="128"/>
      <c r="D246" s="125"/>
      <c r="E246" s="122"/>
      <c r="F246" s="122"/>
    </row>
    <row r="247" spans="1:6" ht="14.1" customHeight="1" x14ac:dyDescent="0.2">
      <c r="A247" s="123"/>
      <c r="B247" s="123"/>
      <c r="C247" s="128"/>
      <c r="D247" s="125"/>
      <c r="E247" s="122"/>
      <c r="F247" s="122"/>
    </row>
    <row r="248" spans="1:6" ht="14.1" customHeight="1" x14ac:dyDescent="0.2">
      <c r="A248" s="123"/>
      <c r="B248" s="123"/>
      <c r="C248" s="128"/>
      <c r="D248" s="125"/>
      <c r="E248" s="122"/>
      <c r="F248" s="122"/>
    </row>
    <row r="249" spans="1:6" ht="14.1" customHeight="1" x14ac:dyDescent="0.2">
      <c r="A249" s="123"/>
      <c r="B249" s="123"/>
      <c r="C249" s="128"/>
      <c r="D249" s="125"/>
      <c r="E249" s="122"/>
      <c r="F249" s="122"/>
    </row>
    <row r="250" spans="1:6" ht="14.1" customHeight="1" x14ac:dyDescent="0.2">
      <c r="A250" s="123"/>
      <c r="B250" s="123"/>
      <c r="C250" s="128"/>
      <c r="D250" s="125"/>
      <c r="E250" s="122"/>
    </row>
    <row r="251" spans="1:6" ht="14.1" customHeight="1" x14ac:dyDescent="0.2">
      <c r="A251" s="123"/>
      <c r="B251" s="123"/>
      <c r="C251" s="128"/>
      <c r="D251" s="125"/>
      <c r="E251" s="122"/>
    </row>
    <row r="252" spans="1:6" ht="14.1" customHeight="1" x14ac:dyDescent="0.2">
      <c r="A252" s="123"/>
      <c r="B252" s="123"/>
      <c r="C252" s="128"/>
      <c r="D252" s="125"/>
      <c r="E252" s="122"/>
    </row>
    <row r="253" spans="1:6" ht="14.1" customHeight="1" x14ac:dyDescent="0.2">
      <c r="A253" s="123"/>
      <c r="B253" s="123"/>
      <c r="C253" s="128"/>
      <c r="D253" s="125"/>
      <c r="E253" s="122"/>
    </row>
    <row r="254" spans="1:6" ht="14.1" customHeight="1" x14ac:dyDescent="0.2">
      <c r="A254" s="123"/>
      <c r="B254" s="123"/>
      <c r="C254" s="128"/>
      <c r="D254" s="125"/>
      <c r="E254" s="122"/>
    </row>
    <row r="255" spans="1:6" ht="14.1" customHeight="1" x14ac:dyDescent="0.2">
      <c r="A255" s="123"/>
      <c r="B255" s="123"/>
      <c r="C255" s="128"/>
      <c r="D255" s="125"/>
      <c r="E255" s="122"/>
    </row>
    <row r="256" spans="1:6" ht="14.1" customHeight="1" x14ac:dyDescent="0.2">
      <c r="A256" s="123"/>
      <c r="B256" s="123"/>
      <c r="C256" s="128"/>
      <c r="D256" s="125"/>
      <c r="E256" s="122"/>
    </row>
    <row r="257" spans="1:4" ht="14.1" customHeight="1" x14ac:dyDescent="0.2">
      <c r="A257" s="123"/>
      <c r="B257" s="123"/>
      <c r="C257" s="128"/>
      <c r="D257" s="125"/>
    </row>
    <row r="258" spans="1:4" ht="14.1" customHeight="1" x14ac:dyDescent="0.2">
      <c r="A258" s="123"/>
      <c r="B258" s="123"/>
      <c r="C258" s="128"/>
      <c r="D258" s="125"/>
    </row>
    <row r="259" spans="1:4" ht="14.1" customHeight="1" x14ac:dyDescent="0.2">
      <c r="A259" s="123"/>
      <c r="B259" s="123"/>
      <c r="C259" s="128"/>
      <c r="D259" s="125"/>
    </row>
    <row r="260" spans="1:4" ht="14.1" customHeight="1" x14ac:dyDescent="0.2">
      <c r="A260" s="123"/>
      <c r="B260" s="123"/>
      <c r="C260" s="128"/>
      <c r="D260" s="125"/>
    </row>
    <row r="261" spans="1:4" ht="14.1" customHeight="1" x14ac:dyDescent="0.2">
      <c r="A261" s="123"/>
      <c r="B261" s="123"/>
      <c r="C261" s="128"/>
      <c r="D261" s="125"/>
    </row>
    <row r="262" spans="1:4" ht="14.1" customHeight="1" x14ac:dyDescent="0.2">
      <c r="A262" s="123"/>
      <c r="B262" s="123"/>
      <c r="C262" s="128"/>
      <c r="D262" s="125"/>
    </row>
    <row r="263" spans="1:4" ht="14.1" customHeight="1" x14ac:dyDescent="0.2">
      <c r="A263" s="123"/>
      <c r="B263" s="123"/>
      <c r="C263" s="128"/>
      <c r="D263" s="125"/>
    </row>
    <row r="264" spans="1:4" ht="14.1" customHeight="1" x14ac:dyDescent="0.2">
      <c r="A264" s="123"/>
      <c r="B264" s="123"/>
      <c r="C264" s="128"/>
      <c r="D264" s="125"/>
    </row>
    <row r="265" spans="1:4" ht="14.1" customHeight="1" x14ac:dyDescent="0.2">
      <c r="A265" s="123"/>
      <c r="B265" s="123"/>
      <c r="C265" s="128"/>
      <c r="D265" s="125"/>
    </row>
    <row r="266" spans="1:4" ht="14.1" customHeight="1" x14ac:dyDescent="0.2">
      <c r="A266" s="123"/>
      <c r="B266" s="123"/>
      <c r="C266" s="128"/>
      <c r="D266" s="125"/>
    </row>
    <row r="267" spans="1:4" ht="14.1" customHeight="1" x14ac:dyDescent="0.2">
      <c r="A267" s="123"/>
      <c r="B267" s="123"/>
      <c r="C267" s="128"/>
      <c r="D267" s="125"/>
    </row>
    <row r="268" spans="1:4" ht="14.1" customHeight="1" x14ac:dyDescent="0.2">
      <c r="A268" s="123"/>
      <c r="B268" s="123"/>
      <c r="C268" s="128"/>
      <c r="D268" s="125"/>
    </row>
    <row r="269" spans="1:4" ht="14.1" customHeight="1" x14ac:dyDescent="0.2">
      <c r="A269" s="123"/>
      <c r="B269" s="123"/>
      <c r="C269" s="128"/>
      <c r="D269" s="125"/>
    </row>
    <row r="270" spans="1:4" ht="14.1" customHeight="1" x14ac:dyDescent="0.2">
      <c r="A270" s="123"/>
      <c r="B270" s="123"/>
      <c r="C270" s="128"/>
      <c r="D270" s="125"/>
    </row>
    <row r="271" spans="1:4" ht="14.1" customHeight="1" x14ac:dyDescent="0.2">
      <c r="A271" s="123"/>
      <c r="B271" s="123"/>
      <c r="C271" s="128"/>
      <c r="D271" s="125"/>
    </row>
    <row r="272" spans="1:4" ht="14.1" customHeight="1" x14ac:dyDescent="0.2">
      <c r="A272" s="123"/>
      <c r="B272" s="123"/>
      <c r="C272" s="128"/>
      <c r="D272" s="125"/>
    </row>
    <row r="273" spans="1:4" ht="14.1" customHeight="1" x14ac:dyDescent="0.2">
      <c r="A273" s="123"/>
      <c r="B273" s="123"/>
      <c r="C273" s="128"/>
      <c r="D273" s="125"/>
    </row>
    <row r="274" spans="1:4" ht="14.1" customHeight="1" x14ac:dyDescent="0.2">
      <c r="A274" s="123"/>
      <c r="B274" s="123"/>
      <c r="C274" s="128"/>
      <c r="D274" s="125"/>
    </row>
    <row r="275" spans="1:4" ht="14.1" customHeight="1" x14ac:dyDescent="0.2">
      <c r="A275" s="123"/>
      <c r="B275" s="123"/>
      <c r="C275" s="128"/>
      <c r="D275" s="125"/>
    </row>
    <row r="276" spans="1:4" ht="14.1" customHeight="1" x14ac:dyDescent="0.2">
      <c r="A276" s="123"/>
      <c r="B276" s="123"/>
      <c r="C276" s="128"/>
      <c r="D276" s="125"/>
    </row>
    <row r="277" spans="1:4" ht="14.1" customHeight="1" x14ac:dyDescent="0.2">
      <c r="A277" s="123"/>
      <c r="B277" s="123"/>
      <c r="C277" s="128"/>
      <c r="D277" s="125"/>
    </row>
    <row r="278" spans="1:4" ht="14.1" customHeight="1" x14ac:dyDescent="0.2">
      <c r="A278" s="123"/>
      <c r="B278" s="123"/>
      <c r="C278" s="128"/>
      <c r="D278" s="125"/>
    </row>
    <row r="279" spans="1:4" ht="14.1" customHeight="1" x14ac:dyDescent="0.2">
      <c r="A279" s="123"/>
      <c r="B279" s="123"/>
      <c r="C279" s="128"/>
      <c r="D279" s="125"/>
    </row>
    <row r="280" spans="1:4" ht="14.1" customHeight="1" x14ac:dyDescent="0.2">
      <c r="A280" s="123"/>
      <c r="B280" s="123"/>
      <c r="C280" s="128"/>
      <c r="D280" s="125"/>
    </row>
    <row r="281" spans="1:4" ht="14.1" customHeight="1" x14ac:dyDescent="0.2">
      <c r="A281" s="123"/>
      <c r="B281" s="123"/>
      <c r="C281" s="128"/>
      <c r="D281" s="125"/>
    </row>
    <row r="282" spans="1:4" ht="14.1" customHeight="1" x14ac:dyDescent="0.2">
      <c r="A282" s="123"/>
      <c r="B282" s="123"/>
      <c r="C282" s="128"/>
      <c r="D282" s="125"/>
    </row>
    <row r="283" spans="1:4" ht="14.1" customHeight="1" x14ac:dyDescent="0.2">
      <c r="A283" s="123"/>
      <c r="B283" s="123"/>
      <c r="C283" s="128"/>
      <c r="D283" s="125"/>
    </row>
    <row r="284" spans="1:4" ht="14.1" customHeight="1" x14ac:dyDescent="0.2">
      <c r="A284" s="123"/>
      <c r="B284" s="123"/>
      <c r="C284" s="128"/>
      <c r="D284" s="125"/>
    </row>
    <row r="285" spans="1:4" ht="14.1" customHeight="1" x14ac:dyDescent="0.2">
      <c r="A285" s="123"/>
      <c r="B285" s="123"/>
      <c r="C285" s="128"/>
      <c r="D285" s="125"/>
    </row>
    <row r="286" spans="1:4" ht="14.1" customHeight="1" x14ac:dyDescent="0.2">
      <c r="A286" s="123"/>
      <c r="B286" s="123"/>
      <c r="C286" s="128"/>
      <c r="D286" s="125"/>
    </row>
    <row r="287" spans="1:4" ht="14.1" customHeight="1" x14ac:dyDescent="0.2">
      <c r="A287" s="123"/>
      <c r="B287" s="123"/>
      <c r="C287" s="128"/>
      <c r="D287" s="125"/>
    </row>
    <row r="288" spans="1:4" ht="14.1" customHeight="1" x14ac:dyDescent="0.2">
      <c r="A288" s="123"/>
      <c r="B288" s="123"/>
      <c r="C288" s="128"/>
      <c r="D288" s="125"/>
    </row>
    <row r="289" spans="1:4" ht="14.1" customHeight="1" x14ac:dyDescent="0.2">
      <c r="A289" s="123"/>
      <c r="B289" s="123"/>
      <c r="C289" s="128"/>
      <c r="D289" s="125"/>
    </row>
    <row r="290" spans="1:4" ht="14.1" customHeight="1" x14ac:dyDescent="0.2">
      <c r="A290" s="123"/>
      <c r="B290" s="123"/>
      <c r="C290" s="128"/>
      <c r="D290" s="125"/>
    </row>
    <row r="291" spans="1:4" ht="14.1" customHeight="1" x14ac:dyDescent="0.2">
      <c r="A291" s="123"/>
      <c r="B291" s="123"/>
      <c r="C291" s="128"/>
      <c r="D291" s="125"/>
    </row>
    <row r="292" spans="1:4" ht="14.1" customHeight="1" x14ac:dyDescent="0.2">
      <c r="A292" s="123"/>
      <c r="B292" s="123"/>
      <c r="C292" s="128"/>
      <c r="D292" s="125"/>
    </row>
    <row r="293" spans="1:4" ht="14.1" customHeight="1" x14ac:dyDescent="0.2">
      <c r="A293" s="123"/>
      <c r="B293" s="123"/>
      <c r="C293" s="128"/>
      <c r="D293" s="125"/>
    </row>
    <row r="294" spans="1:4" ht="14.1" customHeight="1" x14ac:dyDescent="0.2">
      <c r="A294" s="123"/>
      <c r="B294" s="123"/>
      <c r="C294" s="128"/>
      <c r="D294" s="125"/>
    </row>
    <row r="295" spans="1:4" ht="14.1" customHeight="1" x14ac:dyDescent="0.2">
      <c r="A295" s="123"/>
      <c r="B295" s="123"/>
      <c r="C295" s="128"/>
      <c r="D295" s="125"/>
    </row>
    <row r="296" spans="1:4" ht="14.1" customHeight="1" x14ac:dyDescent="0.2">
      <c r="A296" s="123"/>
      <c r="B296" s="123"/>
      <c r="C296" s="128"/>
      <c r="D296" s="125"/>
    </row>
    <row r="297" spans="1:4" ht="14.1" customHeight="1" x14ac:dyDescent="0.2">
      <c r="A297" s="123"/>
      <c r="B297" s="123"/>
      <c r="C297" s="128"/>
      <c r="D297" s="125"/>
    </row>
    <row r="298" spans="1:4" ht="14.1" customHeight="1" x14ac:dyDescent="0.2">
      <c r="A298" s="123"/>
      <c r="B298" s="123"/>
      <c r="C298" s="128"/>
      <c r="D298" s="125"/>
    </row>
    <row r="299" spans="1:4" ht="14.1" customHeight="1" x14ac:dyDescent="0.2">
      <c r="A299" s="123"/>
      <c r="B299" s="123"/>
      <c r="C299" s="128"/>
      <c r="D299" s="125"/>
    </row>
    <row r="300" spans="1:4" ht="14.1" customHeight="1" x14ac:dyDescent="0.2">
      <c r="A300" s="123"/>
      <c r="B300" s="123"/>
      <c r="C300" s="128"/>
      <c r="D300" s="125"/>
    </row>
    <row r="301" spans="1:4" ht="14.1" customHeight="1" x14ac:dyDescent="0.2">
      <c r="A301" s="123"/>
      <c r="B301" s="123"/>
      <c r="C301" s="128"/>
      <c r="D301" s="125"/>
    </row>
    <row r="302" spans="1:4" ht="14.1" customHeight="1" x14ac:dyDescent="0.2">
      <c r="A302" s="123"/>
      <c r="B302" s="123"/>
      <c r="C302" s="128"/>
      <c r="D302" s="125"/>
    </row>
    <row r="303" spans="1:4" ht="14.1" customHeight="1" x14ac:dyDescent="0.2">
      <c r="A303" s="123"/>
      <c r="B303" s="123"/>
      <c r="C303" s="128"/>
      <c r="D303" s="125"/>
    </row>
    <row r="304" spans="1:4" ht="14.1" customHeight="1" x14ac:dyDescent="0.2">
      <c r="A304" s="123"/>
      <c r="B304" s="123"/>
      <c r="C304" s="128"/>
      <c r="D304" s="125"/>
    </row>
    <row r="305" spans="1:4" ht="14.1" customHeight="1" x14ac:dyDescent="0.2">
      <c r="A305" s="123"/>
      <c r="B305" s="123"/>
      <c r="C305" s="128"/>
      <c r="D305" s="125"/>
    </row>
    <row r="306" spans="1:4" ht="14.1" customHeight="1" x14ac:dyDescent="0.2">
      <c r="A306" s="123"/>
      <c r="B306" s="123"/>
      <c r="C306" s="128"/>
      <c r="D306" s="125"/>
    </row>
    <row r="307" spans="1:4" ht="14.1" customHeight="1" x14ac:dyDescent="0.2">
      <c r="A307" s="123"/>
      <c r="B307" s="123"/>
      <c r="C307" s="128"/>
      <c r="D307" s="125"/>
    </row>
    <row r="308" spans="1:4" ht="14.1" customHeight="1" x14ac:dyDescent="0.2">
      <c r="A308" s="123"/>
      <c r="B308" s="123"/>
      <c r="C308" s="128"/>
      <c r="D308" s="125"/>
    </row>
    <row r="309" spans="1:4" ht="14.1" customHeight="1" x14ac:dyDescent="0.2">
      <c r="A309" s="123"/>
      <c r="B309" s="123"/>
      <c r="C309" s="128"/>
      <c r="D309" s="125"/>
    </row>
    <row r="310" spans="1:4" ht="14.1" customHeight="1" x14ac:dyDescent="0.2">
      <c r="A310" s="123"/>
      <c r="B310" s="123"/>
      <c r="C310" s="128"/>
      <c r="D310" s="125"/>
    </row>
    <row r="311" spans="1:4" ht="14.1" customHeight="1" x14ac:dyDescent="0.2">
      <c r="A311" s="123"/>
      <c r="B311" s="123"/>
      <c r="C311" s="128"/>
      <c r="D311" s="125"/>
    </row>
    <row r="312" spans="1:4" ht="14.1" customHeight="1" x14ac:dyDescent="0.2">
      <c r="A312" s="123"/>
      <c r="B312" s="123"/>
      <c r="C312" s="128"/>
      <c r="D312" s="125"/>
    </row>
    <row r="313" spans="1:4" ht="14.1" customHeight="1" x14ac:dyDescent="0.2">
      <c r="A313" s="123"/>
      <c r="B313" s="123"/>
      <c r="C313" s="128"/>
      <c r="D313" s="125"/>
    </row>
    <row r="314" spans="1:4" ht="14.1" customHeight="1" x14ac:dyDescent="0.2">
      <c r="A314" s="123"/>
      <c r="B314" s="123"/>
      <c r="C314" s="128"/>
      <c r="D314" s="125"/>
    </row>
    <row r="315" spans="1:4" ht="14.1" customHeight="1" x14ac:dyDescent="0.2">
      <c r="A315" s="123"/>
      <c r="B315" s="123"/>
      <c r="C315" s="128"/>
      <c r="D315" s="125"/>
    </row>
    <row r="316" spans="1:4" ht="14.1" customHeight="1" x14ac:dyDescent="0.2">
      <c r="A316" s="123"/>
      <c r="B316" s="123"/>
      <c r="C316" s="128"/>
      <c r="D316" s="125"/>
    </row>
    <row r="317" spans="1:4" ht="14.1" customHeight="1" x14ac:dyDescent="0.2">
      <c r="A317" s="123"/>
      <c r="B317" s="123"/>
      <c r="C317" s="128"/>
      <c r="D317" s="125"/>
    </row>
    <row r="318" spans="1:4" ht="14.1" customHeight="1" x14ac:dyDescent="0.2">
      <c r="A318" s="123"/>
      <c r="B318" s="123"/>
      <c r="C318" s="128"/>
      <c r="D318" s="125"/>
    </row>
    <row r="319" spans="1:4" ht="14.1" customHeight="1" x14ac:dyDescent="0.2">
      <c r="A319" s="123"/>
      <c r="B319" s="123"/>
      <c r="C319" s="128"/>
      <c r="D319" s="125"/>
    </row>
    <row r="320" spans="1:4" ht="14.1" customHeight="1" x14ac:dyDescent="0.2">
      <c r="A320" s="123"/>
      <c r="B320" s="123"/>
      <c r="C320" s="128"/>
      <c r="D320" s="125"/>
    </row>
    <row r="321" spans="1:4" ht="14.1" customHeight="1" x14ac:dyDescent="0.2">
      <c r="A321" s="123"/>
      <c r="B321" s="123"/>
      <c r="C321" s="128"/>
      <c r="D321" s="125"/>
    </row>
    <row r="322" spans="1:4" ht="14.1" customHeight="1" x14ac:dyDescent="0.2">
      <c r="A322" s="123"/>
      <c r="B322" s="123"/>
      <c r="C322" s="128"/>
      <c r="D322" s="125"/>
    </row>
    <row r="323" spans="1:4" ht="14.1" customHeight="1" x14ac:dyDescent="0.2">
      <c r="A323" s="123"/>
      <c r="B323" s="123"/>
      <c r="C323" s="128"/>
      <c r="D323" s="125"/>
    </row>
    <row r="324" spans="1:4" ht="14.1" customHeight="1" x14ac:dyDescent="0.2">
      <c r="A324" s="123"/>
      <c r="B324" s="123"/>
      <c r="C324" s="128"/>
      <c r="D324" s="125"/>
    </row>
    <row r="325" spans="1:4" ht="14.1" customHeight="1" x14ac:dyDescent="0.2">
      <c r="A325" s="123"/>
      <c r="B325" s="123"/>
      <c r="C325" s="128"/>
      <c r="D325" s="125"/>
    </row>
    <row r="326" spans="1:4" ht="14.1" customHeight="1" x14ac:dyDescent="0.2">
      <c r="A326" s="123"/>
      <c r="B326" s="123"/>
      <c r="C326" s="128"/>
      <c r="D326" s="125"/>
    </row>
    <row r="327" spans="1:4" ht="14.1" customHeight="1" x14ac:dyDescent="0.2">
      <c r="A327" s="123"/>
      <c r="B327" s="123"/>
      <c r="C327" s="128"/>
      <c r="D327" s="125"/>
    </row>
    <row r="328" spans="1:4" ht="14.1" customHeight="1" x14ac:dyDescent="0.2">
      <c r="A328" s="123"/>
      <c r="B328" s="123"/>
      <c r="C328" s="128"/>
      <c r="D328" s="125"/>
    </row>
    <row r="329" spans="1:4" ht="14.1" customHeight="1" x14ac:dyDescent="0.2">
      <c r="A329" s="123"/>
      <c r="B329" s="123"/>
      <c r="C329" s="128"/>
      <c r="D329" s="125"/>
    </row>
    <row r="330" spans="1:4" ht="14.1" customHeight="1" x14ac:dyDescent="0.2">
      <c r="A330" s="123"/>
      <c r="B330" s="123"/>
      <c r="C330" s="128"/>
      <c r="D330" s="125"/>
    </row>
    <row r="331" spans="1:4" ht="14.1" customHeight="1" x14ac:dyDescent="0.2">
      <c r="A331" s="123"/>
      <c r="B331" s="123"/>
      <c r="C331" s="128"/>
      <c r="D331" s="125"/>
    </row>
    <row r="332" spans="1:4" ht="14.1" customHeight="1" x14ac:dyDescent="0.2">
      <c r="A332" s="123"/>
      <c r="B332" s="123"/>
      <c r="C332" s="128"/>
      <c r="D332" s="125"/>
    </row>
    <row r="333" spans="1:4" ht="14.1" customHeight="1" x14ac:dyDescent="0.2">
      <c r="A333" s="123"/>
      <c r="B333" s="123"/>
      <c r="C333" s="128"/>
      <c r="D333" s="125"/>
    </row>
    <row r="334" spans="1:4" ht="14.1" customHeight="1" x14ac:dyDescent="0.2">
      <c r="A334" s="123"/>
      <c r="B334" s="123"/>
      <c r="C334" s="128"/>
      <c r="D334" s="125"/>
    </row>
    <row r="335" spans="1:4" ht="14.1" customHeight="1" x14ac:dyDescent="0.2">
      <c r="A335" s="123"/>
      <c r="B335" s="123"/>
      <c r="C335" s="128"/>
      <c r="D335" s="125"/>
    </row>
    <row r="336" spans="1:4" ht="14.1" customHeight="1" x14ac:dyDescent="0.2">
      <c r="A336" s="123"/>
      <c r="B336" s="123"/>
      <c r="C336" s="128"/>
      <c r="D336" s="125"/>
    </row>
    <row r="337" spans="1:14" ht="14.1" customHeight="1" x14ac:dyDescent="0.2">
      <c r="A337" s="123"/>
      <c r="B337" s="123"/>
      <c r="C337" s="128"/>
      <c r="D337" s="125"/>
    </row>
    <row r="338" spans="1:14" ht="14.1" customHeight="1" x14ac:dyDescent="0.2">
      <c r="A338" s="123"/>
      <c r="B338" s="123"/>
      <c r="C338" s="126"/>
      <c r="D338" s="125"/>
    </row>
    <row r="339" spans="1:14" ht="14.1" customHeight="1" x14ac:dyDescent="0.2">
      <c r="A339" s="123"/>
      <c r="B339" s="123"/>
      <c r="C339" s="128"/>
      <c r="D339" s="125"/>
    </row>
    <row r="340" spans="1:14" ht="14.1" customHeight="1" x14ac:dyDescent="0.2">
      <c r="A340" s="123"/>
      <c r="B340" s="123"/>
      <c r="C340" s="128"/>
      <c r="D340" s="125"/>
    </row>
    <row r="341" spans="1:14" ht="14.1" customHeight="1" x14ac:dyDescent="0.2">
      <c r="A341" s="123"/>
      <c r="B341" s="123"/>
      <c r="C341" s="128"/>
      <c r="D341" s="125"/>
    </row>
    <row r="342" spans="1:14" ht="14.1" customHeight="1" x14ac:dyDescent="0.2">
      <c r="A342" s="123"/>
      <c r="B342" s="123"/>
      <c r="C342" s="128"/>
      <c r="D342" s="125"/>
    </row>
    <row r="343" spans="1:14" ht="14.1" customHeight="1" x14ac:dyDescent="0.2">
      <c r="A343" s="123"/>
      <c r="B343" s="123"/>
      <c r="C343" s="128"/>
      <c r="D343" s="125"/>
    </row>
    <row r="344" spans="1:14" ht="14.1" customHeight="1" x14ac:dyDescent="0.2">
      <c r="A344" s="123"/>
      <c r="B344" s="123"/>
      <c r="C344" s="128"/>
      <c r="D344" s="125"/>
    </row>
    <row r="345" spans="1:14" ht="14.1" customHeight="1" x14ac:dyDescent="0.2">
      <c r="A345" s="123"/>
      <c r="B345" s="123"/>
      <c r="C345" s="128"/>
      <c r="D345" s="125"/>
    </row>
    <row r="346" spans="1:14" ht="14.1" customHeight="1" x14ac:dyDescent="0.2">
      <c r="A346" s="123"/>
      <c r="B346" s="123"/>
      <c r="C346" s="126"/>
      <c r="D346" s="125"/>
    </row>
    <row r="347" spans="1:14" ht="14.1" customHeight="1" x14ac:dyDescent="0.2">
      <c r="A347" s="123"/>
      <c r="B347" s="123"/>
      <c r="C347" s="128"/>
      <c r="D347" s="125"/>
      <c r="I347" s="119"/>
      <c r="J347" s="119"/>
      <c r="K347" s="119"/>
      <c r="L347" s="119"/>
      <c r="M347" s="119"/>
      <c r="N347" s="119"/>
    </row>
    <row r="348" spans="1:14" ht="14.1" customHeight="1" x14ac:dyDescent="0.2">
      <c r="A348" s="123"/>
      <c r="B348" s="123"/>
      <c r="C348" s="128"/>
      <c r="D348" s="125"/>
      <c r="I348" s="119"/>
      <c r="J348" s="119"/>
      <c r="K348" s="119"/>
      <c r="L348" s="119"/>
      <c r="M348" s="119"/>
      <c r="N348" s="119"/>
    </row>
    <row r="349" spans="1:14" ht="14.1" customHeight="1" x14ac:dyDescent="0.2">
      <c r="A349" s="123"/>
      <c r="B349" s="123"/>
      <c r="C349" s="128"/>
      <c r="D349" s="125"/>
      <c r="I349" s="119"/>
      <c r="J349" s="119"/>
      <c r="K349" s="119"/>
      <c r="L349" s="119"/>
      <c r="M349" s="119"/>
      <c r="N349" s="119"/>
    </row>
    <row r="350" spans="1:14" ht="14.1" customHeight="1" x14ac:dyDescent="0.2">
      <c r="A350" s="123"/>
      <c r="B350" s="123"/>
      <c r="C350" s="128"/>
      <c r="D350" s="125"/>
    </row>
    <row r="351" spans="1:14" ht="14.1" customHeight="1" x14ac:dyDescent="0.2">
      <c r="A351" s="123"/>
      <c r="B351" s="123"/>
      <c r="C351" s="128"/>
      <c r="D351" s="125"/>
    </row>
    <row r="352" spans="1:14" ht="14.1" customHeight="1" x14ac:dyDescent="0.2">
      <c r="A352" s="123"/>
      <c r="B352" s="123"/>
      <c r="C352" s="128"/>
      <c r="D352" s="125"/>
    </row>
    <row r="353" spans="1:4" ht="14.1" customHeight="1" x14ac:dyDescent="0.2">
      <c r="A353" s="123"/>
      <c r="B353" s="123"/>
      <c r="C353" s="128"/>
      <c r="D353" s="125"/>
    </row>
    <row r="354" spans="1:4" ht="14.1" customHeight="1" x14ac:dyDescent="0.2">
      <c r="A354" s="123"/>
      <c r="B354" s="123"/>
      <c r="C354" s="128"/>
      <c r="D354" s="125"/>
    </row>
    <row r="355" spans="1:4" ht="14.1" customHeight="1" x14ac:dyDescent="0.2">
      <c r="A355" s="123"/>
      <c r="B355" s="123"/>
      <c r="C355" s="128"/>
      <c r="D355" s="125"/>
    </row>
    <row r="356" spans="1:4" ht="14.1" customHeight="1" x14ac:dyDescent="0.2">
      <c r="A356" s="123"/>
      <c r="B356" s="123"/>
      <c r="C356" s="128"/>
      <c r="D356" s="125"/>
    </row>
    <row r="357" spans="1:4" ht="14.1" customHeight="1" x14ac:dyDescent="0.2">
      <c r="A357" s="123"/>
      <c r="B357" s="123"/>
      <c r="C357" s="128"/>
      <c r="D357" s="125"/>
    </row>
    <row r="358" spans="1:4" ht="14.1" customHeight="1" x14ac:dyDescent="0.2">
      <c r="A358" s="123"/>
      <c r="B358" s="123"/>
      <c r="C358" s="128"/>
      <c r="D358" s="125"/>
    </row>
    <row r="359" spans="1:4" ht="14.1" customHeight="1" x14ac:dyDescent="0.2">
      <c r="A359" s="123"/>
      <c r="B359" s="123"/>
      <c r="C359" s="128"/>
      <c r="D359" s="125"/>
    </row>
    <row r="360" spans="1:4" ht="14.1" customHeight="1" x14ac:dyDescent="0.2">
      <c r="A360" s="123"/>
      <c r="B360" s="123"/>
      <c r="C360" s="128"/>
      <c r="D360" s="125"/>
    </row>
    <row r="361" spans="1:4" ht="14.1" customHeight="1" x14ac:dyDescent="0.2">
      <c r="A361" s="123"/>
      <c r="B361" s="123"/>
      <c r="C361" s="128"/>
      <c r="D361" s="125"/>
    </row>
    <row r="362" spans="1:4" ht="14.1" customHeight="1" x14ac:dyDescent="0.2">
      <c r="A362" s="123"/>
      <c r="B362" s="123"/>
      <c r="C362" s="128"/>
      <c r="D362" s="125"/>
    </row>
    <row r="363" spans="1:4" ht="14.1" customHeight="1" x14ac:dyDescent="0.2">
      <c r="A363" s="123"/>
      <c r="B363" s="123"/>
      <c r="C363" s="128"/>
      <c r="D363" s="125"/>
    </row>
    <row r="364" spans="1:4" ht="14.1" customHeight="1" x14ac:dyDescent="0.2">
      <c r="A364" s="123"/>
      <c r="B364" s="123"/>
      <c r="C364" s="128"/>
      <c r="D364" s="125"/>
    </row>
    <row r="365" spans="1:4" ht="14.1" customHeight="1" x14ac:dyDescent="0.2">
      <c r="A365" s="123"/>
      <c r="B365" s="123"/>
      <c r="C365" s="128"/>
      <c r="D365" s="125"/>
    </row>
    <row r="366" spans="1:4" ht="14.1" customHeight="1" x14ac:dyDescent="0.2">
      <c r="A366" s="123"/>
      <c r="B366" s="123"/>
      <c r="C366" s="128"/>
      <c r="D366" s="125"/>
    </row>
    <row r="367" spans="1:4" ht="14.1" customHeight="1" x14ac:dyDescent="0.2">
      <c r="A367" s="123"/>
      <c r="B367" s="123"/>
      <c r="C367" s="128"/>
      <c r="D367" s="125"/>
    </row>
    <row r="368" spans="1:4" ht="14.1" customHeight="1" x14ac:dyDescent="0.2">
      <c r="A368" s="123"/>
      <c r="B368" s="123"/>
      <c r="C368" s="128"/>
      <c r="D368" s="125"/>
    </row>
    <row r="369" spans="1:4" ht="14.1" customHeight="1" x14ac:dyDescent="0.2">
      <c r="A369" s="123"/>
      <c r="B369" s="123"/>
      <c r="C369" s="128"/>
      <c r="D369" s="125"/>
    </row>
    <row r="370" spans="1:4" ht="14.1" customHeight="1" x14ac:dyDescent="0.2">
      <c r="A370" s="123"/>
      <c r="B370" s="123"/>
      <c r="C370" s="128"/>
      <c r="D370" s="125"/>
    </row>
    <row r="371" spans="1:4" ht="14.1" customHeight="1" x14ac:dyDescent="0.2">
      <c r="A371" s="123"/>
      <c r="B371" s="123"/>
      <c r="C371" s="128"/>
      <c r="D371" s="125"/>
    </row>
    <row r="372" spans="1:4" ht="14.1" customHeight="1" x14ac:dyDescent="0.2">
      <c r="A372" s="123"/>
      <c r="B372" s="123"/>
      <c r="C372" s="128"/>
      <c r="D372" s="125"/>
    </row>
    <row r="373" spans="1:4" ht="14.1" customHeight="1" x14ac:dyDescent="0.2">
      <c r="A373" s="123"/>
      <c r="B373" s="123"/>
      <c r="C373" s="128"/>
      <c r="D373" s="125"/>
    </row>
    <row r="374" spans="1:4" ht="14.1" customHeight="1" x14ac:dyDescent="0.2">
      <c r="A374" s="123"/>
      <c r="B374" s="123"/>
      <c r="C374" s="128"/>
      <c r="D374" s="125"/>
    </row>
    <row r="375" spans="1:4" ht="14.1" customHeight="1" x14ac:dyDescent="0.2">
      <c r="A375" s="123"/>
      <c r="B375" s="123"/>
      <c r="C375" s="128"/>
      <c r="D375" s="125"/>
    </row>
    <row r="376" spans="1:4" ht="14.1" customHeight="1" x14ac:dyDescent="0.2">
      <c r="A376" s="123"/>
      <c r="B376" s="123"/>
      <c r="C376" s="128"/>
      <c r="D376" s="125"/>
    </row>
    <row r="377" spans="1:4" ht="14.1" customHeight="1" x14ac:dyDescent="0.2">
      <c r="A377" s="123"/>
      <c r="B377" s="123"/>
      <c r="C377" s="128"/>
      <c r="D377" s="125"/>
    </row>
    <row r="378" spans="1:4" ht="14.1" customHeight="1" x14ac:dyDescent="0.2">
      <c r="A378" s="123"/>
      <c r="B378" s="123"/>
      <c r="C378" s="128"/>
      <c r="D378" s="125"/>
    </row>
    <row r="379" spans="1:4" ht="14.1" customHeight="1" x14ac:dyDescent="0.2">
      <c r="A379" s="123"/>
      <c r="B379" s="123"/>
      <c r="C379" s="128"/>
      <c r="D379" s="125"/>
    </row>
    <row r="380" spans="1:4" ht="14.1" customHeight="1" x14ac:dyDescent="0.2">
      <c r="A380" s="123"/>
      <c r="B380" s="123"/>
      <c r="C380" s="128"/>
      <c r="D380" s="125"/>
    </row>
    <row r="381" spans="1:4" ht="14.1" customHeight="1" x14ac:dyDescent="0.2">
      <c r="A381" s="123"/>
      <c r="B381" s="123"/>
      <c r="C381" s="128"/>
      <c r="D381" s="125"/>
    </row>
    <row r="382" spans="1:4" ht="14.1" customHeight="1" x14ac:dyDescent="0.2">
      <c r="A382" s="123"/>
      <c r="B382" s="123"/>
      <c r="C382" s="128"/>
      <c r="D382" s="125"/>
    </row>
    <row r="383" spans="1:4" ht="14.1" customHeight="1" x14ac:dyDescent="0.2">
      <c r="A383" s="123"/>
      <c r="B383" s="123"/>
      <c r="C383" s="128"/>
      <c r="D383" s="125"/>
    </row>
    <row r="384" spans="1:4" ht="14.1" customHeight="1" x14ac:dyDescent="0.2">
      <c r="A384" s="123"/>
      <c r="B384" s="123"/>
      <c r="C384" s="128"/>
      <c r="D384" s="125"/>
    </row>
    <row r="385" spans="1:8" ht="14.1" customHeight="1" x14ac:dyDescent="0.2">
      <c r="A385" s="123"/>
      <c r="B385" s="123"/>
      <c r="C385" s="128"/>
      <c r="D385" s="125"/>
    </row>
    <row r="386" spans="1:8" ht="14.1" customHeight="1" x14ac:dyDescent="0.2">
      <c r="A386" s="123"/>
      <c r="B386" s="123"/>
      <c r="C386" s="128"/>
      <c r="D386" s="125"/>
    </row>
    <row r="387" spans="1:8" ht="14.1" customHeight="1" x14ac:dyDescent="0.2">
      <c r="A387" s="123"/>
      <c r="B387" s="123"/>
      <c r="C387" s="128"/>
      <c r="D387" s="125"/>
    </row>
    <row r="388" spans="1:8" ht="14.1" customHeight="1" x14ac:dyDescent="0.2">
      <c r="A388" s="123"/>
      <c r="B388" s="123"/>
      <c r="C388" s="128"/>
      <c r="D388" s="125"/>
    </row>
    <row r="389" spans="1:8" ht="14.1" customHeight="1" x14ac:dyDescent="0.2">
      <c r="A389" s="123"/>
      <c r="B389" s="123"/>
      <c r="C389" s="128"/>
      <c r="D389" s="125"/>
    </row>
    <row r="390" spans="1:8" ht="14.1" customHeight="1" x14ac:dyDescent="0.2">
      <c r="A390" s="123"/>
      <c r="B390" s="123"/>
      <c r="C390" s="128"/>
      <c r="D390" s="125"/>
    </row>
    <row r="391" spans="1:8" ht="14.1" customHeight="1" x14ac:dyDescent="0.2">
      <c r="A391" s="123"/>
      <c r="B391" s="123"/>
      <c r="C391" s="128"/>
      <c r="D391" s="125"/>
    </row>
    <row r="392" spans="1:8" ht="14.1" customHeight="1" x14ac:dyDescent="0.2">
      <c r="A392" s="123"/>
      <c r="B392" s="123"/>
      <c r="C392" s="128"/>
      <c r="D392" s="125"/>
    </row>
    <row r="393" spans="1:8" ht="14.1" customHeight="1" x14ac:dyDescent="0.2">
      <c r="A393" s="123"/>
      <c r="B393" s="123"/>
      <c r="C393" s="128"/>
      <c r="D393" s="125"/>
    </row>
    <row r="394" spans="1:8" ht="14.1" customHeight="1" x14ac:dyDescent="0.2">
      <c r="A394" s="123"/>
      <c r="B394" s="123"/>
      <c r="C394" s="128"/>
      <c r="D394" s="125"/>
    </row>
    <row r="395" spans="1:8" ht="14.1" customHeight="1" x14ac:dyDescent="0.2">
      <c r="A395" s="123"/>
      <c r="B395" s="123"/>
      <c r="C395" s="128"/>
      <c r="D395" s="125"/>
    </row>
    <row r="396" spans="1:8" x14ac:dyDescent="0.2">
      <c r="A396" s="129"/>
      <c r="B396" s="129"/>
    </row>
    <row r="397" spans="1:8" x14ac:dyDescent="0.2">
      <c r="A397" s="332"/>
      <c r="B397" s="332"/>
      <c r="C397" s="332"/>
      <c r="D397" s="332"/>
      <c r="E397" s="332"/>
      <c r="F397" s="332"/>
      <c r="G397" s="332"/>
      <c r="H397" s="332"/>
    </row>
    <row r="398" spans="1:8" x14ac:dyDescent="0.2">
      <c r="A398" s="332"/>
      <c r="B398" s="332"/>
      <c r="C398" s="332"/>
      <c r="D398" s="332"/>
      <c r="E398" s="332"/>
      <c r="F398" s="332"/>
      <c r="G398" s="332"/>
      <c r="H398" s="332"/>
    </row>
    <row r="399" spans="1:8" x14ac:dyDescent="0.2">
      <c r="A399" s="119"/>
      <c r="B399" s="246"/>
      <c r="C399" s="119"/>
      <c r="D399" s="119"/>
      <c r="E399" s="119"/>
      <c r="F399" s="119"/>
      <c r="G399" s="119"/>
      <c r="H399" s="119"/>
    </row>
    <row r="400" spans="1:8" x14ac:dyDescent="0.2">
      <c r="A400" s="302"/>
      <c r="B400" s="302"/>
      <c r="C400" s="302"/>
    </row>
  </sheetData>
  <mergeCells count="8">
    <mergeCell ref="A1:J1"/>
    <mergeCell ref="A397:H398"/>
    <mergeCell ref="A400:C400"/>
    <mergeCell ref="C3:C5"/>
    <mergeCell ref="D3:D5"/>
    <mergeCell ref="A3:A5"/>
    <mergeCell ref="B4:B5"/>
    <mergeCell ref="A112:B112"/>
  </mergeCells>
  <hyperlinks>
    <hyperlink ref="L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334"/>
  <sheetViews>
    <sheetView workbookViewId="0">
      <selection sqref="A1:F1"/>
    </sheetView>
  </sheetViews>
  <sheetFormatPr defaultColWidth="9.140625" defaultRowHeight="15" x14ac:dyDescent="0.25"/>
  <cols>
    <col min="1" max="1" width="18.42578125" style="265" bestFit="1" customWidth="1"/>
    <col min="2" max="5" width="13.5703125" style="265" customWidth="1"/>
    <col min="6" max="16384" width="9.140625" style="265"/>
  </cols>
  <sheetData>
    <row r="1" spans="1:9" ht="18" customHeight="1" x14ac:dyDescent="0.25">
      <c r="A1" s="349" t="s">
        <v>264</v>
      </c>
      <c r="B1" s="349"/>
      <c r="C1" s="349"/>
      <c r="D1" s="349"/>
      <c r="E1" s="349"/>
      <c r="F1" s="349"/>
      <c r="H1" s="350" t="s">
        <v>8</v>
      </c>
      <c r="I1" s="350"/>
    </row>
    <row r="2" spans="1:9" ht="15" customHeight="1" x14ac:dyDescent="0.25">
      <c r="A2" s="257"/>
      <c r="B2" s="258"/>
      <c r="C2" s="258"/>
      <c r="D2" s="258"/>
      <c r="E2" s="258"/>
    </row>
    <row r="3" spans="1:9" x14ac:dyDescent="0.25">
      <c r="A3" s="337" t="s">
        <v>116</v>
      </c>
      <c r="B3" s="339" t="s">
        <v>260</v>
      </c>
      <c r="C3" s="339" t="s">
        <v>261</v>
      </c>
      <c r="D3" s="339" t="s">
        <v>262</v>
      </c>
      <c r="E3" s="339" t="s">
        <v>263</v>
      </c>
    </row>
    <row r="4" spans="1:9" x14ac:dyDescent="0.25">
      <c r="A4" s="337"/>
      <c r="B4" s="339"/>
      <c r="C4" s="339"/>
      <c r="D4" s="339"/>
      <c r="E4" s="339"/>
    </row>
    <row r="5" spans="1:9" x14ac:dyDescent="0.25">
      <c r="A5" s="338"/>
      <c r="B5" s="340"/>
      <c r="C5" s="340"/>
      <c r="D5" s="340"/>
      <c r="E5" s="340"/>
    </row>
    <row r="6" spans="1:9" s="270" customFormat="1" x14ac:dyDescent="0.25">
      <c r="A6" s="271"/>
      <c r="B6" s="272" t="s">
        <v>267</v>
      </c>
      <c r="C6" s="272" t="s">
        <v>268</v>
      </c>
      <c r="D6" s="264"/>
      <c r="E6" s="264"/>
    </row>
    <row r="7" spans="1:9" x14ac:dyDescent="0.25">
      <c r="A7" s="260">
        <v>43902</v>
      </c>
      <c r="B7" s="261">
        <v>2</v>
      </c>
      <c r="C7" s="259">
        <v>0</v>
      </c>
      <c r="D7" s="259"/>
      <c r="E7" s="259"/>
    </row>
    <row r="8" spans="1:9" x14ac:dyDescent="0.25">
      <c r="A8" s="260">
        <v>43903</v>
      </c>
      <c r="B8" s="261">
        <v>0</v>
      </c>
      <c r="C8" s="259">
        <v>0</v>
      </c>
      <c r="D8" s="259"/>
      <c r="E8" s="259"/>
    </row>
    <row r="9" spans="1:9" x14ac:dyDescent="0.25">
      <c r="A9" s="260">
        <v>43904</v>
      </c>
      <c r="B9" s="261">
        <v>2</v>
      </c>
      <c r="C9" s="259">
        <v>0</v>
      </c>
      <c r="D9" s="259"/>
      <c r="E9" s="259"/>
    </row>
    <row r="10" spans="1:9" x14ac:dyDescent="0.25">
      <c r="A10" s="260">
        <v>43905</v>
      </c>
      <c r="B10" s="261">
        <v>1</v>
      </c>
      <c r="C10" s="259">
        <v>0</v>
      </c>
      <c r="D10" s="262">
        <v>2.1428571428571428</v>
      </c>
      <c r="E10" s="262">
        <v>0.7142857142857143</v>
      </c>
    </row>
    <row r="11" spans="1:9" x14ac:dyDescent="0.25">
      <c r="A11" s="260">
        <v>43906</v>
      </c>
      <c r="B11" s="261">
        <v>3</v>
      </c>
      <c r="C11" s="259">
        <v>0</v>
      </c>
      <c r="D11" s="262">
        <v>2.4285714285714284</v>
      </c>
      <c r="E11" s="262">
        <v>0.8571428571428571</v>
      </c>
    </row>
    <row r="12" spans="1:9" x14ac:dyDescent="0.25">
      <c r="A12" s="260">
        <v>43907</v>
      </c>
      <c r="B12" s="261">
        <v>3</v>
      </c>
      <c r="C12" s="259">
        <v>2</v>
      </c>
      <c r="D12" s="262">
        <v>3.1428571428571428</v>
      </c>
      <c r="E12" s="262">
        <v>1.5714285714285714</v>
      </c>
    </row>
    <row r="13" spans="1:9" x14ac:dyDescent="0.25">
      <c r="A13" s="260">
        <v>43908</v>
      </c>
      <c r="B13" s="261">
        <v>4</v>
      </c>
      <c r="C13" s="259">
        <v>3</v>
      </c>
      <c r="D13" s="262">
        <v>3.8571428571428572</v>
      </c>
      <c r="E13" s="262">
        <v>1.5714285714285714</v>
      </c>
    </row>
    <row r="14" spans="1:9" x14ac:dyDescent="0.25">
      <c r="A14" s="260">
        <v>43909</v>
      </c>
      <c r="B14" s="261">
        <v>4</v>
      </c>
      <c r="C14" s="259">
        <v>1</v>
      </c>
      <c r="D14" s="262">
        <v>4.5714285714285712</v>
      </c>
      <c r="E14" s="262">
        <v>1.5714285714285714</v>
      </c>
    </row>
    <row r="15" spans="1:9" x14ac:dyDescent="0.25">
      <c r="A15" s="260">
        <v>43910</v>
      </c>
      <c r="B15" s="261">
        <v>5</v>
      </c>
      <c r="C15" s="259">
        <v>5</v>
      </c>
      <c r="D15" s="262">
        <v>5.1428571428571432</v>
      </c>
      <c r="E15" s="262">
        <v>1.8571428571428572</v>
      </c>
    </row>
    <row r="16" spans="1:9" x14ac:dyDescent="0.25">
      <c r="A16" s="260">
        <v>43911</v>
      </c>
      <c r="B16" s="261">
        <v>7</v>
      </c>
      <c r="C16" s="259">
        <v>0</v>
      </c>
      <c r="D16" s="262">
        <v>6.4285714285714288</v>
      </c>
      <c r="E16" s="262">
        <v>1.8571428571428572</v>
      </c>
    </row>
    <row r="17" spans="1:5" x14ac:dyDescent="0.25">
      <c r="A17" s="260">
        <v>43912</v>
      </c>
      <c r="B17" s="261">
        <v>6</v>
      </c>
      <c r="C17" s="259">
        <v>0</v>
      </c>
      <c r="D17" s="262">
        <v>9</v>
      </c>
      <c r="E17" s="262">
        <v>1.5714285714285714</v>
      </c>
    </row>
    <row r="18" spans="1:5" x14ac:dyDescent="0.25">
      <c r="A18" s="260">
        <v>43913</v>
      </c>
      <c r="B18" s="261">
        <v>7</v>
      </c>
      <c r="C18" s="259">
        <v>2</v>
      </c>
      <c r="D18" s="262">
        <v>11.857142857142858</v>
      </c>
      <c r="E18" s="262">
        <v>3.5714285714285716</v>
      </c>
    </row>
    <row r="19" spans="1:5" x14ac:dyDescent="0.25">
      <c r="A19" s="260">
        <v>43914</v>
      </c>
      <c r="B19" s="261">
        <v>12</v>
      </c>
      <c r="C19" s="259">
        <v>2</v>
      </c>
      <c r="D19" s="262">
        <v>14.428571428571429</v>
      </c>
      <c r="E19" s="262">
        <v>7.8571428571428568</v>
      </c>
    </row>
    <row r="20" spans="1:5" x14ac:dyDescent="0.25">
      <c r="A20" s="260">
        <v>43915</v>
      </c>
      <c r="B20" s="261">
        <v>22</v>
      </c>
      <c r="C20" s="259">
        <v>1</v>
      </c>
      <c r="D20" s="262">
        <v>18.714285714285715</v>
      </c>
      <c r="E20" s="262">
        <v>8.8571428571428577</v>
      </c>
    </row>
    <row r="21" spans="1:5" x14ac:dyDescent="0.25">
      <c r="A21" s="260">
        <v>43916</v>
      </c>
      <c r="B21" s="261">
        <v>24</v>
      </c>
      <c r="C21" s="259">
        <v>15</v>
      </c>
      <c r="D21" s="262">
        <v>21.714285714285715</v>
      </c>
      <c r="E21" s="262">
        <v>8.8571428571428577</v>
      </c>
    </row>
    <row r="22" spans="1:5" x14ac:dyDescent="0.25">
      <c r="A22" s="260">
        <v>43917</v>
      </c>
      <c r="B22" s="261">
        <v>23</v>
      </c>
      <c r="C22" s="259">
        <v>35</v>
      </c>
      <c r="D22" s="262">
        <v>28</v>
      </c>
      <c r="E22" s="262">
        <v>14.714285714285714</v>
      </c>
    </row>
    <row r="23" spans="1:5" x14ac:dyDescent="0.25">
      <c r="A23" s="260">
        <v>43918</v>
      </c>
      <c r="B23" s="261">
        <v>37</v>
      </c>
      <c r="C23" s="259">
        <v>7</v>
      </c>
      <c r="D23" s="262">
        <v>34.571428571428569</v>
      </c>
      <c r="E23" s="262">
        <v>21.571428571428573</v>
      </c>
    </row>
    <row r="24" spans="1:5" x14ac:dyDescent="0.25">
      <c r="A24" s="260">
        <v>43919</v>
      </c>
      <c r="B24" s="261">
        <v>27</v>
      </c>
      <c r="C24" s="259">
        <v>0</v>
      </c>
      <c r="D24" s="262">
        <v>40.714285714285715</v>
      </c>
      <c r="E24" s="262">
        <v>28.428571428571427</v>
      </c>
    </row>
    <row r="25" spans="1:5" x14ac:dyDescent="0.25">
      <c r="A25" s="260">
        <v>43920</v>
      </c>
      <c r="B25" s="261">
        <v>51</v>
      </c>
      <c r="C25" s="259">
        <v>43</v>
      </c>
      <c r="D25" s="262">
        <v>46</v>
      </c>
      <c r="E25" s="262">
        <v>35.285714285714285</v>
      </c>
    </row>
    <row r="26" spans="1:5" x14ac:dyDescent="0.25">
      <c r="A26" s="260">
        <v>43921</v>
      </c>
      <c r="B26" s="261">
        <v>58</v>
      </c>
      <c r="C26" s="259">
        <v>50</v>
      </c>
      <c r="D26" s="262">
        <v>53.428571428571431</v>
      </c>
      <c r="E26" s="262">
        <v>40.428571428571431</v>
      </c>
    </row>
    <row r="27" spans="1:5" x14ac:dyDescent="0.25">
      <c r="A27" s="260">
        <v>43922</v>
      </c>
      <c r="B27" s="261">
        <v>65</v>
      </c>
      <c r="C27" s="259">
        <v>49</v>
      </c>
      <c r="D27" s="262">
        <v>56.142857142857146</v>
      </c>
      <c r="E27" s="262">
        <v>39.714285714285715</v>
      </c>
    </row>
    <row r="28" spans="1:5" x14ac:dyDescent="0.25">
      <c r="A28" s="260">
        <v>43923</v>
      </c>
      <c r="B28" s="261">
        <v>61</v>
      </c>
      <c r="C28" s="259">
        <v>63</v>
      </c>
      <c r="D28" s="262">
        <v>64.571428571428569</v>
      </c>
      <c r="E28" s="262">
        <v>40.285714285714285</v>
      </c>
    </row>
    <row r="29" spans="1:5" x14ac:dyDescent="0.25">
      <c r="A29" s="260">
        <v>43924</v>
      </c>
      <c r="B29" s="261">
        <v>75</v>
      </c>
      <c r="C29" s="259">
        <v>71</v>
      </c>
      <c r="D29" s="262">
        <v>70.285714285714292</v>
      </c>
      <c r="E29" s="262">
        <v>51.571428571428569</v>
      </c>
    </row>
    <row r="30" spans="1:5" x14ac:dyDescent="0.25">
      <c r="A30" s="260">
        <v>43925</v>
      </c>
      <c r="B30" s="261">
        <v>56</v>
      </c>
      <c r="C30" s="259">
        <v>2</v>
      </c>
      <c r="D30" s="262">
        <v>74</v>
      </c>
      <c r="E30" s="262">
        <v>61.142857142857146</v>
      </c>
    </row>
    <row r="31" spans="1:5" x14ac:dyDescent="0.25">
      <c r="A31" s="260">
        <v>43926</v>
      </c>
      <c r="B31" s="261">
        <v>86</v>
      </c>
      <c r="C31" s="259">
        <v>4</v>
      </c>
      <c r="D31" s="262">
        <v>77.857142857142861</v>
      </c>
      <c r="E31" s="262">
        <v>71.857142857142861</v>
      </c>
    </row>
    <row r="32" spans="1:5" x14ac:dyDescent="0.25">
      <c r="A32" s="260">
        <v>43927</v>
      </c>
      <c r="B32" s="261">
        <v>91</v>
      </c>
      <c r="C32" s="259">
        <v>122</v>
      </c>
      <c r="D32" s="262">
        <v>84.571428571428569</v>
      </c>
      <c r="E32" s="262">
        <v>77.428571428571431</v>
      </c>
    </row>
    <row r="33" spans="1:5" x14ac:dyDescent="0.25">
      <c r="A33" s="260">
        <v>43928</v>
      </c>
      <c r="B33" s="261">
        <v>84</v>
      </c>
      <c r="C33" s="259">
        <v>117</v>
      </c>
      <c r="D33" s="262">
        <v>88</v>
      </c>
      <c r="E33" s="262">
        <v>79.428571428571431</v>
      </c>
    </row>
    <row r="34" spans="1:5" x14ac:dyDescent="0.25">
      <c r="A34" s="260">
        <v>43929</v>
      </c>
      <c r="B34" s="261">
        <v>92</v>
      </c>
      <c r="C34" s="259">
        <v>124</v>
      </c>
      <c r="D34" s="262">
        <v>93.571428571428569</v>
      </c>
      <c r="E34" s="262">
        <v>86.285714285714292</v>
      </c>
    </row>
    <row r="35" spans="1:5" x14ac:dyDescent="0.25">
      <c r="A35" s="260">
        <v>43930</v>
      </c>
      <c r="B35" s="261">
        <v>108</v>
      </c>
      <c r="C35" s="259">
        <v>102</v>
      </c>
      <c r="D35" s="262">
        <v>91.857142857142861</v>
      </c>
      <c r="E35" s="262">
        <v>87.142857142857139</v>
      </c>
    </row>
    <row r="36" spans="1:5" x14ac:dyDescent="0.25">
      <c r="A36" s="260">
        <v>43931</v>
      </c>
      <c r="B36" s="261">
        <v>99</v>
      </c>
      <c r="C36" s="259">
        <v>85</v>
      </c>
      <c r="D36" s="262">
        <v>90.142857142857139</v>
      </c>
      <c r="E36" s="262">
        <v>80.714285714285708</v>
      </c>
    </row>
    <row r="37" spans="1:5" x14ac:dyDescent="0.25">
      <c r="A37" s="263">
        <v>43932</v>
      </c>
      <c r="B37" s="261">
        <v>95</v>
      </c>
      <c r="C37" s="259">
        <v>50</v>
      </c>
      <c r="D37" s="262">
        <v>92.428571428571431</v>
      </c>
      <c r="E37" s="262">
        <v>84.571428571428569</v>
      </c>
    </row>
    <row r="38" spans="1:5" x14ac:dyDescent="0.25">
      <c r="A38" s="263">
        <v>43933</v>
      </c>
      <c r="B38" s="261">
        <v>74</v>
      </c>
      <c r="C38" s="259">
        <v>10</v>
      </c>
      <c r="D38" s="262">
        <v>92.714285714285708</v>
      </c>
      <c r="E38" s="262">
        <v>88.142857142857139</v>
      </c>
    </row>
    <row r="39" spans="1:5" x14ac:dyDescent="0.25">
      <c r="A39" s="263">
        <v>43934</v>
      </c>
      <c r="B39" s="259">
        <v>79</v>
      </c>
      <c r="C39" s="259">
        <v>77</v>
      </c>
      <c r="D39" s="262">
        <v>91.714285714285708</v>
      </c>
      <c r="E39" s="262">
        <v>91.857142857142861</v>
      </c>
    </row>
    <row r="40" spans="1:5" x14ac:dyDescent="0.25">
      <c r="A40" s="263">
        <v>43935</v>
      </c>
      <c r="B40" s="259">
        <v>100</v>
      </c>
      <c r="C40" s="259">
        <v>144</v>
      </c>
      <c r="D40" s="262">
        <v>89.714285714285708</v>
      </c>
      <c r="E40" s="262">
        <v>95.428571428571431</v>
      </c>
    </row>
    <row r="41" spans="1:5" x14ac:dyDescent="0.25">
      <c r="A41" s="263">
        <v>43936</v>
      </c>
      <c r="B41" s="259">
        <v>94</v>
      </c>
      <c r="C41" s="259">
        <v>149</v>
      </c>
      <c r="D41" s="262">
        <v>89.714285714285708</v>
      </c>
      <c r="E41" s="262">
        <v>91.857142857142861</v>
      </c>
    </row>
    <row r="42" spans="1:5" x14ac:dyDescent="0.25">
      <c r="A42" s="263">
        <v>43937</v>
      </c>
      <c r="B42" s="259">
        <v>101</v>
      </c>
      <c r="C42" s="259">
        <v>128</v>
      </c>
      <c r="D42" s="262">
        <v>92</v>
      </c>
      <c r="E42" s="262">
        <v>92.857142857142861</v>
      </c>
    </row>
    <row r="43" spans="1:5" x14ac:dyDescent="0.25">
      <c r="A43" s="263">
        <v>43938</v>
      </c>
      <c r="B43" s="259">
        <v>85</v>
      </c>
      <c r="C43" s="259">
        <v>110</v>
      </c>
      <c r="D43" s="262">
        <v>95.714285714285708</v>
      </c>
      <c r="E43" s="262">
        <v>99.571428571428569</v>
      </c>
    </row>
    <row r="44" spans="1:5" x14ac:dyDescent="0.25">
      <c r="A44" s="263">
        <v>43939</v>
      </c>
      <c r="B44" s="259">
        <v>95</v>
      </c>
      <c r="C44" s="259">
        <v>25</v>
      </c>
      <c r="D44" s="262">
        <v>95.142857142857139</v>
      </c>
      <c r="E44" s="262">
        <v>101.85714285714286</v>
      </c>
    </row>
    <row r="45" spans="1:5" x14ac:dyDescent="0.25">
      <c r="A45" s="263">
        <v>43940</v>
      </c>
      <c r="B45" s="259">
        <v>90</v>
      </c>
      <c r="C45" s="259">
        <v>17</v>
      </c>
      <c r="D45" s="262">
        <v>94.285714285714292</v>
      </c>
      <c r="E45" s="262">
        <v>98.142857142857139</v>
      </c>
    </row>
    <row r="46" spans="1:5" x14ac:dyDescent="0.25">
      <c r="A46" s="263">
        <v>43941</v>
      </c>
      <c r="B46" s="259">
        <v>105</v>
      </c>
      <c r="C46" s="259">
        <v>124</v>
      </c>
      <c r="D46" s="262">
        <v>90.142857142857139</v>
      </c>
      <c r="E46" s="262">
        <v>96.571428571428569</v>
      </c>
    </row>
    <row r="47" spans="1:5" x14ac:dyDescent="0.25">
      <c r="A47" s="263">
        <v>43942</v>
      </c>
      <c r="B47" s="259">
        <v>96</v>
      </c>
      <c r="C47" s="259">
        <v>160</v>
      </c>
      <c r="D47" s="262">
        <v>88.857142857142861</v>
      </c>
      <c r="E47" s="262">
        <v>92.857142857142861</v>
      </c>
    </row>
    <row r="48" spans="1:5" x14ac:dyDescent="0.25">
      <c r="A48" s="263">
        <v>43943</v>
      </c>
      <c r="B48" s="259">
        <v>88</v>
      </c>
      <c r="C48" s="259">
        <v>123</v>
      </c>
      <c r="D48" s="262">
        <v>86.571428571428569</v>
      </c>
      <c r="E48" s="262">
        <v>95</v>
      </c>
    </row>
    <row r="49" spans="1:5" x14ac:dyDescent="0.25">
      <c r="A49" s="263">
        <v>43944</v>
      </c>
      <c r="B49" s="259">
        <v>72</v>
      </c>
      <c r="C49" s="259">
        <v>117</v>
      </c>
      <c r="D49" s="262">
        <v>84.857142857142861</v>
      </c>
      <c r="E49" s="262">
        <v>94.571428571428569</v>
      </c>
    </row>
    <row r="50" spans="1:5" x14ac:dyDescent="0.25">
      <c r="A50" s="263">
        <v>43945</v>
      </c>
      <c r="B50" s="259">
        <v>76</v>
      </c>
      <c r="C50" s="259">
        <v>84</v>
      </c>
      <c r="D50" s="262">
        <v>82</v>
      </c>
      <c r="E50" s="262">
        <v>92.285714285714292</v>
      </c>
    </row>
    <row r="51" spans="1:5" x14ac:dyDescent="0.25">
      <c r="A51" s="263">
        <v>43946</v>
      </c>
      <c r="B51" s="259">
        <v>79</v>
      </c>
      <c r="C51" s="259">
        <v>40</v>
      </c>
      <c r="D51" s="262">
        <v>76.714285714285708</v>
      </c>
      <c r="E51" s="262">
        <v>88.571428571428569</v>
      </c>
    </row>
    <row r="52" spans="1:5" x14ac:dyDescent="0.25">
      <c r="A52" s="263">
        <v>43947</v>
      </c>
      <c r="B52" s="259">
        <v>78</v>
      </c>
      <c r="C52" s="259">
        <v>14</v>
      </c>
      <c r="D52" s="262">
        <v>74</v>
      </c>
      <c r="E52" s="262">
        <v>87.142857142857139</v>
      </c>
    </row>
    <row r="53" spans="1:5" x14ac:dyDescent="0.25">
      <c r="A53" s="263">
        <v>43948</v>
      </c>
      <c r="B53" s="259">
        <v>85</v>
      </c>
      <c r="C53" s="259">
        <v>108</v>
      </c>
      <c r="D53" s="262">
        <v>73.428571428571431</v>
      </c>
      <c r="E53" s="262">
        <v>81.142857142857139</v>
      </c>
    </row>
    <row r="54" spans="1:5" x14ac:dyDescent="0.25">
      <c r="A54" s="263">
        <v>43949</v>
      </c>
      <c r="B54" s="259">
        <v>59</v>
      </c>
      <c r="C54" s="259">
        <v>134</v>
      </c>
      <c r="D54" s="262">
        <v>72.142857142857139</v>
      </c>
      <c r="E54" s="262">
        <v>80</v>
      </c>
    </row>
    <row r="55" spans="1:5" x14ac:dyDescent="0.25">
      <c r="A55" s="263">
        <v>43950</v>
      </c>
      <c r="B55" s="259">
        <v>69</v>
      </c>
      <c r="C55" s="259">
        <v>113</v>
      </c>
      <c r="D55" s="262">
        <v>69.428571428571431</v>
      </c>
      <c r="E55" s="262">
        <v>76.285714285714292</v>
      </c>
    </row>
    <row r="56" spans="1:5" x14ac:dyDescent="0.25">
      <c r="A56" s="263">
        <v>43951</v>
      </c>
      <c r="B56" s="259">
        <v>68</v>
      </c>
      <c r="C56" s="259">
        <v>75</v>
      </c>
      <c r="D56" s="262">
        <v>67</v>
      </c>
      <c r="E56" s="262">
        <v>75.285714285714292</v>
      </c>
    </row>
    <row r="57" spans="1:5" x14ac:dyDescent="0.25">
      <c r="A57" s="263">
        <v>43952</v>
      </c>
      <c r="B57" s="259">
        <v>67</v>
      </c>
      <c r="C57" s="259">
        <v>76</v>
      </c>
      <c r="D57" s="262">
        <v>63.714285714285715</v>
      </c>
      <c r="E57" s="262">
        <v>69.142857142857139</v>
      </c>
    </row>
    <row r="58" spans="1:5" x14ac:dyDescent="0.25">
      <c r="A58" s="263">
        <v>43953</v>
      </c>
      <c r="B58" s="259">
        <v>60</v>
      </c>
      <c r="C58" s="259">
        <v>14</v>
      </c>
      <c r="D58" s="262">
        <v>64.857142857142861</v>
      </c>
      <c r="E58" s="262">
        <v>67.428571428571431</v>
      </c>
    </row>
    <row r="59" spans="1:5" x14ac:dyDescent="0.25">
      <c r="A59" s="263">
        <v>43954</v>
      </c>
      <c r="B59" s="259">
        <v>61</v>
      </c>
      <c r="C59" s="259">
        <v>7</v>
      </c>
      <c r="D59" s="262">
        <v>63.428571428571431</v>
      </c>
      <c r="E59" s="262">
        <v>63.428571428571431</v>
      </c>
    </row>
    <row r="60" spans="1:5" x14ac:dyDescent="0.25">
      <c r="A60" s="263">
        <v>43955</v>
      </c>
      <c r="B60" s="259">
        <v>62</v>
      </c>
      <c r="C60" s="259">
        <v>65</v>
      </c>
      <c r="D60" s="262">
        <v>62.428571428571431</v>
      </c>
      <c r="E60" s="262">
        <v>63</v>
      </c>
    </row>
    <row r="61" spans="1:5" x14ac:dyDescent="0.25">
      <c r="A61" s="263">
        <v>43956</v>
      </c>
      <c r="B61" s="259">
        <v>67</v>
      </c>
      <c r="C61" s="259">
        <v>122</v>
      </c>
      <c r="D61" s="262">
        <v>61.142857142857146</v>
      </c>
      <c r="E61" s="262">
        <v>59.142857142857146</v>
      </c>
    </row>
    <row r="62" spans="1:5" x14ac:dyDescent="0.25">
      <c r="A62" s="263">
        <v>43957</v>
      </c>
      <c r="B62" s="259">
        <v>59</v>
      </c>
      <c r="C62" s="259">
        <v>85</v>
      </c>
      <c r="D62" s="262">
        <v>59.714285714285715</v>
      </c>
      <c r="E62" s="262">
        <v>59.571428571428569</v>
      </c>
    </row>
    <row r="63" spans="1:5" x14ac:dyDescent="0.25">
      <c r="A63" s="263">
        <v>43958</v>
      </c>
      <c r="B63" s="259">
        <v>61</v>
      </c>
      <c r="C63" s="259">
        <v>72</v>
      </c>
      <c r="D63" s="262">
        <v>56.428571428571431</v>
      </c>
      <c r="E63" s="262">
        <v>59.285714285714285</v>
      </c>
    </row>
    <row r="64" spans="1:5" x14ac:dyDescent="0.25">
      <c r="A64" s="263">
        <v>43959</v>
      </c>
      <c r="B64" s="259">
        <v>58</v>
      </c>
      <c r="C64" s="259">
        <v>49</v>
      </c>
      <c r="D64" s="262">
        <v>54</v>
      </c>
      <c r="E64" s="262">
        <v>60.428571428571431</v>
      </c>
    </row>
    <row r="65" spans="1:5" x14ac:dyDescent="0.25">
      <c r="A65" s="263">
        <v>43960</v>
      </c>
      <c r="B65" s="259">
        <v>50</v>
      </c>
      <c r="C65" s="259">
        <v>17</v>
      </c>
      <c r="D65" s="262">
        <v>49.428571428571431</v>
      </c>
      <c r="E65" s="262">
        <v>55.857142857142854</v>
      </c>
    </row>
    <row r="66" spans="1:5" x14ac:dyDescent="0.25">
      <c r="A66" s="263">
        <v>43961</v>
      </c>
      <c r="B66" s="259">
        <v>38</v>
      </c>
      <c r="C66" s="259">
        <v>5</v>
      </c>
      <c r="D66" s="262">
        <v>48.571428571428569</v>
      </c>
      <c r="E66" s="262">
        <v>50</v>
      </c>
    </row>
    <row r="67" spans="1:5" x14ac:dyDescent="0.25">
      <c r="A67" s="263">
        <v>43962</v>
      </c>
      <c r="B67" s="259">
        <v>45</v>
      </c>
      <c r="C67" s="259">
        <v>73</v>
      </c>
      <c r="D67" s="262">
        <v>47</v>
      </c>
      <c r="E67" s="262">
        <v>47.714285714285715</v>
      </c>
    </row>
    <row r="68" spans="1:5" x14ac:dyDescent="0.25">
      <c r="A68" s="263">
        <v>43963</v>
      </c>
      <c r="B68" s="259">
        <v>35</v>
      </c>
      <c r="C68" s="259">
        <v>90</v>
      </c>
      <c r="D68" s="262">
        <v>43.571428571428569</v>
      </c>
      <c r="E68" s="262">
        <v>49.285714285714285</v>
      </c>
    </row>
    <row r="69" spans="1:5" x14ac:dyDescent="0.25">
      <c r="A69" s="263">
        <v>43964</v>
      </c>
      <c r="B69" s="259">
        <v>53</v>
      </c>
      <c r="C69" s="259">
        <v>44</v>
      </c>
      <c r="D69" s="262">
        <v>41.714285714285715</v>
      </c>
      <c r="E69" s="262">
        <v>48.285714285714285</v>
      </c>
    </row>
    <row r="70" spans="1:5" x14ac:dyDescent="0.25">
      <c r="A70" s="263">
        <v>43965</v>
      </c>
      <c r="B70" s="259">
        <v>50</v>
      </c>
      <c r="C70" s="259">
        <v>56</v>
      </c>
      <c r="D70" s="262">
        <v>41.142857142857146</v>
      </c>
      <c r="E70" s="262">
        <v>48</v>
      </c>
    </row>
    <row r="71" spans="1:5" x14ac:dyDescent="0.25">
      <c r="A71" s="263">
        <v>43966</v>
      </c>
      <c r="B71" s="259">
        <v>34</v>
      </c>
      <c r="C71" s="259">
        <v>60</v>
      </c>
      <c r="D71" s="262">
        <v>39.571428571428569</v>
      </c>
      <c r="E71" s="262">
        <v>44.142857142857146</v>
      </c>
    </row>
    <row r="72" spans="1:5" x14ac:dyDescent="0.25">
      <c r="A72" s="263">
        <v>43967</v>
      </c>
      <c r="B72" s="259">
        <v>37</v>
      </c>
      <c r="C72" s="259">
        <v>10</v>
      </c>
      <c r="D72" s="262">
        <v>39</v>
      </c>
      <c r="E72" s="262">
        <v>40.714285714285715</v>
      </c>
    </row>
    <row r="73" spans="1:5" x14ac:dyDescent="0.25">
      <c r="A73" s="263">
        <v>43968</v>
      </c>
      <c r="B73" s="259">
        <v>34</v>
      </c>
      <c r="C73" s="259">
        <v>3</v>
      </c>
      <c r="D73" s="262">
        <v>35.428571428571431</v>
      </c>
      <c r="E73" s="262">
        <v>41.285714285714285</v>
      </c>
    </row>
    <row r="74" spans="1:5" x14ac:dyDescent="0.25">
      <c r="A74" s="263">
        <v>43969</v>
      </c>
      <c r="B74" s="259">
        <v>34</v>
      </c>
      <c r="C74" s="259">
        <v>46</v>
      </c>
      <c r="D74" s="262">
        <v>33.142857142857146</v>
      </c>
      <c r="E74" s="262">
        <v>37.285714285714285</v>
      </c>
    </row>
    <row r="75" spans="1:5" x14ac:dyDescent="0.25">
      <c r="A75" s="263">
        <v>43970</v>
      </c>
      <c r="B75" s="259">
        <v>31</v>
      </c>
      <c r="C75" s="259">
        <v>66</v>
      </c>
      <c r="D75" s="262">
        <v>31</v>
      </c>
      <c r="E75" s="262">
        <v>32.714285714285715</v>
      </c>
    </row>
    <row r="76" spans="1:5" x14ac:dyDescent="0.25">
      <c r="A76" s="263">
        <v>43971</v>
      </c>
      <c r="B76" s="259">
        <v>28</v>
      </c>
      <c r="C76" s="259">
        <v>48</v>
      </c>
      <c r="D76" s="262">
        <v>27.857142857142858</v>
      </c>
      <c r="E76" s="262">
        <v>32.857142857142854</v>
      </c>
    </row>
    <row r="77" spans="1:5" x14ac:dyDescent="0.25">
      <c r="A77" s="263">
        <v>43972</v>
      </c>
      <c r="B77" s="259">
        <v>34</v>
      </c>
      <c r="C77" s="259">
        <v>28</v>
      </c>
      <c r="D77" s="262">
        <v>25</v>
      </c>
      <c r="E77" s="262">
        <v>32.857142857142854</v>
      </c>
    </row>
    <row r="78" spans="1:5" x14ac:dyDescent="0.25">
      <c r="A78" s="263">
        <v>43973</v>
      </c>
      <c r="B78" s="259">
        <v>19</v>
      </c>
      <c r="C78" s="259">
        <v>28</v>
      </c>
      <c r="D78" s="262">
        <v>23.285714285714285</v>
      </c>
      <c r="E78" s="262">
        <v>29.428571428571427</v>
      </c>
    </row>
    <row r="79" spans="1:5" x14ac:dyDescent="0.25">
      <c r="A79" s="263">
        <v>43974</v>
      </c>
      <c r="B79" s="259">
        <v>15</v>
      </c>
      <c r="C79" s="259">
        <v>11</v>
      </c>
      <c r="D79" s="262">
        <v>21.857142857142858</v>
      </c>
      <c r="E79" s="262">
        <v>22.857142857142858</v>
      </c>
    </row>
    <row r="80" spans="1:5" x14ac:dyDescent="0.25">
      <c r="A80" s="263">
        <v>43975</v>
      </c>
      <c r="B80" s="259">
        <v>14</v>
      </c>
      <c r="C80" s="259">
        <v>3</v>
      </c>
      <c r="D80" s="262">
        <v>21</v>
      </c>
      <c r="E80" s="262">
        <v>19</v>
      </c>
    </row>
    <row r="81" spans="1:5" x14ac:dyDescent="0.25">
      <c r="A81" s="263">
        <v>43976</v>
      </c>
      <c r="B81" s="259">
        <v>22</v>
      </c>
      <c r="C81" s="259">
        <v>22</v>
      </c>
      <c r="D81" s="262">
        <v>19.285714285714285</v>
      </c>
      <c r="E81" s="262">
        <v>18.571428571428573</v>
      </c>
    </row>
    <row r="82" spans="1:5" x14ac:dyDescent="0.25">
      <c r="A82" s="263">
        <v>43977</v>
      </c>
      <c r="B82" s="259">
        <v>21</v>
      </c>
      <c r="C82" s="259">
        <v>20</v>
      </c>
      <c r="D82" s="262">
        <v>19.285714285714285</v>
      </c>
      <c r="E82" s="262">
        <v>19</v>
      </c>
    </row>
    <row r="83" spans="1:5" x14ac:dyDescent="0.25">
      <c r="A83" s="263">
        <v>43978</v>
      </c>
      <c r="B83" s="259">
        <v>22</v>
      </c>
      <c r="C83" s="259">
        <v>21</v>
      </c>
      <c r="D83" s="262">
        <v>18.857142857142858</v>
      </c>
      <c r="E83" s="262">
        <v>18.857142857142858</v>
      </c>
    </row>
    <row r="84" spans="1:5" x14ac:dyDescent="0.25">
      <c r="A84" s="263">
        <v>43979</v>
      </c>
      <c r="B84" s="259">
        <v>22</v>
      </c>
      <c r="C84" s="259">
        <v>25</v>
      </c>
      <c r="D84" s="262">
        <v>18.428571428571427</v>
      </c>
      <c r="E84" s="262">
        <v>18.714285714285715</v>
      </c>
    </row>
    <row r="85" spans="1:5" x14ac:dyDescent="0.25">
      <c r="A85" s="263">
        <v>43980</v>
      </c>
      <c r="B85" s="259">
        <v>19</v>
      </c>
      <c r="C85" s="259">
        <v>31</v>
      </c>
      <c r="D85" s="262">
        <v>16.142857142857142</v>
      </c>
      <c r="E85" s="262">
        <v>18.571428571428573</v>
      </c>
    </row>
    <row r="86" spans="1:5" x14ac:dyDescent="0.25">
      <c r="A86" s="263">
        <v>43981</v>
      </c>
      <c r="B86" s="259">
        <v>12</v>
      </c>
      <c r="C86" s="259">
        <v>10</v>
      </c>
      <c r="D86" s="262">
        <v>15.142857142857142</v>
      </c>
      <c r="E86" s="262">
        <v>18</v>
      </c>
    </row>
    <row r="87" spans="1:5" x14ac:dyDescent="0.25">
      <c r="A87" s="263">
        <v>43982</v>
      </c>
      <c r="B87" s="259">
        <v>11</v>
      </c>
      <c r="C87" s="259">
        <v>2</v>
      </c>
      <c r="D87" s="262">
        <v>13.714285714285714</v>
      </c>
      <c r="E87" s="262">
        <v>17.714285714285715</v>
      </c>
    </row>
    <row r="88" spans="1:5" x14ac:dyDescent="0.25">
      <c r="A88" s="263">
        <v>43983</v>
      </c>
      <c r="B88" s="259">
        <v>6</v>
      </c>
      <c r="C88" s="259">
        <v>21</v>
      </c>
      <c r="D88" s="262">
        <v>11.285714285714286</v>
      </c>
      <c r="E88" s="262">
        <v>16.857142857142858</v>
      </c>
    </row>
    <row r="89" spans="1:5" x14ac:dyDescent="0.25">
      <c r="A89" s="263">
        <v>43984</v>
      </c>
      <c r="B89" s="259">
        <v>14</v>
      </c>
      <c r="C89" s="259">
        <v>16</v>
      </c>
      <c r="D89" s="262">
        <v>10.857142857142858</v>
      </c>
      <c r="E89" s="262">
        <v>14</v>
      </c>
    </row>
    <row r="90" spans="1:5" x14ac:dyDescent="0.25">
      <c r="A90" s="263">
        <v>43985</v>
      </c>
      <c r="B90" s="259">
        <v>12</v>
      </c>
      <c r="C90" s="259">
        <v>19</v>
      </c>
      <c r="D90" s="262">
        <v>10.285714285714286</v>
      </c>
      <c r="E90" s="262">
        <v>12.857142857142858</v>
      </c>
    </row>
    <row r="91" spans="1:5" x14ac:dyDescent="0.25">
      <c r="A91" s="263">
        <v>43986</v>
      </c>
      <c r="B91" s="259">
        <v>5</v>
      </c>
      <c r="C91" s="259">
        <v>19</v>
      </c>
      <c r="D91" s="262">
        <v>10.142857142857142</v>
      </c>
      <c r="E91" s="262">
        <v>12.714285714285714</v>
      </c>
    </row>
    <row r="92" spans="1:5" x14ac:dyDescent="0.25">
      <c r="A92" s="263">
        <v>43987</v>
      </c>
      <c r="B92" s="259">
        <v>16</v>
      </c>
      <c r="C92" s="259">
        <v>11</v>
      </c>
      <c r="D92" s="262">
        <v>10.571428571428571</v>
      </c>
      <c r="E92" s="262">
        <v>11.857142857142858</v>
      </c>
    </row>
    <row r="93" spans="1:5" x14ac:dyDescent="0.25">
      <c r="A93" s="263">
        <v>43988</v>
      </c>
      <c r="B93" s="259">
        <v>8</v>
      </c>
      <c r="C93" s="259">
        <v>2</v>
      </c>
      <c r="D93" s="262">
        <v>9.2857142857142865</v>
      </c>
      <c r="E93" s="262">
        <v>12.285714285714286</v>
      </c>
    </row>
    <row r="94" spans="1:5" x14ac:dyDescent="0.25">
      <c r="A94" s="263">
        <v>43989</v>
      </c>
      <c r="B94" s="259">
        <v>10</v>
      </c>
      <c r="C94" s="259">
        <v>1</v>
      </c>
      <c r="D94" s="262">
        <v>9.2857142857142865</v>
      </c>
      <c r="E94" s="262">
        <v>11.428571428571429</v>
      </c>
    </row>
    <row r="95" spans="1:5" x14ac:dyDescent="0.25">
      <c r="A95" s="263">
        <v>43990</v>
      </c>
      <c r="B95" s="259">
        <v>9</v>
      </c>
      <c r="C95" s="259">
        <v>15</v>
      </c>
      <c r="D95" s="262">
        <v>9.1428571428571423</v>
      </c>
      <c r="E95" s="262">
        <v>9.5714285714285712</v>
      </c>
    </row>
    <row r="96" spans="1:5" x14ac:dyDescent="0.25">
      <c r="A96" s="263">
        <v>43991</v>
      </c>
      <c r="B96" s="259">
        <v>5</v>
      </c>
      <c r="C96" s="259">
        <v>19</v>
      </c>
      <c r="D96" s="262">
        <v>7.4285714285714288</v>
      </c>
      <c r="E96" s="262">
        <v>9.7142857142857135</v>
      </c>
    </row>
    <row r="97" spans="1:5" x14ac:dyDescent="0.25">
      <c r="A97" s="263">
        <v>43992</v>
      </c>
      <c r="B97" s="259">
        <v>12</v>
      </c>
      <c r="C97" s="259">
        <v>13</v>
      </c>
      <c r="D97" s="262">
        <v>7.1428571428571432</v>
      </c>
      <c r="E97" s="262">
        <v>9.8571428571428577</v>
      </c>
    </row>
    <row r="98" spans="1:5" x14ac:dyDescent="0.25">
      <c r="A98" s="263">
        <v>43993</v>
      </c>
      <c r="B98" s="259">
        <v>4</v>
      </c>
      <c r="C98" s="259">
        <v>6</v>
      </c>
      <c r="D98" s="262">
        <v>6.7142857142857144</v>
      </c>
      <c r="E98" s="262">
        <v>9.7142857142857135</v>
      </c>
    </row>
    <row r="99" spans="1:5" x14ac:dyDescent="0.25">
      <c r="A99" s="263">
        <v>43994</v>
      </c>
      <c r="B99" s="259">
        <v>4</v>
      </c>
      <c r="C99" s="259">
        <v>12</v>
      </c>
      <c r="D99" s="262">
        <v>6.7142857142857144</v>
      </c>
      <c r="E99" s="262">
        <v>8.7142857142857135</v>
      </c>
    </row>
    <row r="100" spans="1:5" x14ac:dyDescent="0.25">
      <c r="A100" s="263">
        <v>43995</v>
      </c>
      <c r="B100" s="259">
        <v>6</v>
      </c>
      <c r="C100" s="259">
        <v>3</v>
      </c>
      <c r="D100" s="262">
        <v>7.1428571428571432</v>
      </c>
      <c r="E100" s="262">
        <v>8.4285714285714288</v>
      </c>
    </row>
    <row r="101" spans="1:5" x14ac:dyDescent="0.25">
      <c r="A101" s="263">
        <v>43996</v>
      </c>
      <c r="B101" s="259">
        <v>7</v>
      </c>
      <c r="C101" s="259">
        <v>0</v>
      </c>
      <c r="D101" s="262">
        <v>6.8571428571428568</v>
      </c>
      <c r="E101" s="262">
        <v>7.5714285714285712</v>
      </c>
    </row>
    <row r="102" spans="1:5" x14ac:dyDescent="0.25">
      <c r="A102" s="263">
        <v>43997</v>
      </c>
      <c r="B102" s="259">
        <v>9</v>
      </c>
      <c r="C102" s="259">
        <v>8</v>
      </c>
      <c r="D102" s="262">
        <v>7.5714285714285712</v>
      </c>
      <c r="E102" s="262">
        <v>7.8571428571428568</v>
      </c>
    </row>
    <row r="103" spans="1:5" x14ac:dyDescent="0.25">
      <c r="A103" s="263">
        <v>43998</v>
      </c>
      <c r="B103" s="259">
        <v>8</v>
      </c>
      <c r="C103" s="259">
        <v>17</v>
      </c>
      <c r="D103" s="262">
        <v>7.2857142857142856</v>
      </c>
      <c r="E103" s="262">
        <v>7.4285714285714288</v>
      </c>
    </row>
    <row r="104" spans="1:5" x14ac:dyDescent="0.25">
      <c r="A104" s="263">
        <v>43999</v>
      </c>
      <c r="B104" s="259">
        <v>10</v>
      </c>
      <c r="C104" s="259">
        <v>7</v>
      </c>
      <c r="D104" s="262">
        <v>7.4285714285714288</v>
      </c>
      <c r="E104" s="262">
        <v>7</v>
      </c>
    </row>
    <row r="105" spans="1:5" x14ac:dyDescent="0.25">
      <c r="A105" s="263">
        <v>44000</v>
      </c>
      <c r="B105" s="259">
        <v>9</v>
      </c>
      <c r="C105" s="259">
        <v>8</v>
      </c>
      <c r="D105" s="262">
        <v>7.5714285714285712</v>
      </c>
      <c r="E105" s="262">
        <v>7</v>
      </c>
    </row>
    <row r="106" spans="1:5" x14ac:dyDescent="0.25">
      <c r="A106" s="263">
        <v>44001</v>
      </c>
      <c r="B106" s="259">
        <v>2</v>
      </c>
      <c r="C106" s="259">
        <v>9</v>
      </c>
      <c r="D106" s="262">
        <v>7.1428571428571432</v>
      </c>
      <c r="E106" s="262">
        <v>7</v>
      </c>
    </row>
    <row r="107" spans="1:5" x14ac:dyDescent="0.25">
      <c r="A107" s="263">
        <v>44002</v>
      </c>
      <c r="B107" s="259">
        <v>7</v>
      </c>
      <c r="C107" s="259">
        <v>0</v>
      </c>
      <c r="D107" s="262">
        <v>6.4285714285714288</v>
      </c>
      <c r="E107" s="262">
        <v>6.4285714285714288</v>
      </c>
    </row>
    <row r="108" spans="1:5" x14ac:dyDescent="0.25">
      <c r="A108" s="263">
        <v>44003</v>
      </c>
      <c r="B108" s="259">
        <v>8</v>
      </c>
      <c r="C108" s="259">
        <v>0</v>
      </c>
      <c r="D108" s="262">
        <v>5.4285714285714288</v>
      </c>
      <c r="E108" s="262">
        <v>6.7142857142857144</v>
      </c>
    </row>
    <row r="109" spans="1:5" x14ac:dyDescent="0.25">
      <c r="A109" s="263">
        <v>44004</v>
      </c>
      <c r="B109" s="259">
        <v>6</v>
      </c>
      <c r="C109" s="259">
        <v>8</v>
      </c>
      <c r="D109" s="262">
        <v>4.4285714285714288</v>
      </c>
      <c r="E109" s="262">
        <v>6.1428571428571432</v>
      </c>
    </row>
    <row r="110" spans="1:5" x14ac:dyDescent="0.25">
      <c r="A110" s="263">
        <v>44005</v>
      </c>
      <c r="B110" s="259">
        <v>3</v>
      </c>
      <c r="C110" s="259">
        <v>13</v>
      </c>
      <c r="D110" s="262">
        <v>4.5714285714285712</v>
      </c>
      <c r="E110" s="262">
        <v>5.1428571428571432</v>
      </c>
    </row>
    <row r="111" spans="1:5" x14ac:dyDescent="0.25">
      <c r="A111" s="263">
        <v>44006</v>
      </c>
      <c r="B111" s="259">
        <v>3</v>
      </c>
      <c r="C111" s="259">
        <v>9</v>
      </c>
      <c r="D111" s="262">
        <v>4.2857142857142856</v>
      </c>
      <c r="E111" s="262">
        <v>5.1428571428571432</v>
      </c>
    </row>
    <row r="112" spans="1:5" x14ac:dyDescent="0.25">
      <c r="A112" s="263">
        <v>44007</v>
      </c>
      <c r="B112" s="259">
        <v>2</v>
      </c>
      <c r="C112" s="259">
        <v>4</v>
      </c>
      <c r="D112" s="262">
        <v>3.2857142857142856</v>
      </c>
      <c r="E112" s="262">
        <v>5.1428571428571432</v>
      </c>
    </row>
    <row r="113" spans="1:5" x14ac:dyDescent="0.25">
      <c r="A113" s="263">
        <v>44008</v>
      </c>
      <c r="B113" s="259">
        <v>3</v>
      </c>
      <c r="C113" s="259">
        <v>2</v>
      </c>
      <c r="D113" s="262">
        <v>2.7142857142857144</v>
      </c>
      <c r="E113" s="262">
        <v>4.5714285714285712</v>
      </c>
    </row>
    <row r="114" spans="1:5" x14ac:dyDescent="0.25">
      <c r="A114" s="263">
        <v>44009</v>
      </c>
      <c r="B114" s="259">
        <v>5</v>
      </c>
      <c r="C114" s="259">
        <v>0</v>
      </c>
      <c r="D114" s="262">
        <v>2.5714285714285716</v>
      </c>
      <c r="E114" s="262">
        <v>3.5714285714285716</v>
      </c>
    </row>
    <row r="115" spans="1:5" x14ac:dyDescent="0.25">
      <c r="A115" s="263">
        <v>44010</v>
      </c>
      <c r="B115" s="259">
        <v>1</v>
      </c>
      <c r="C115" s="259">
        <v>0</v>
      </c>
      <c r="D115" s="262">
        <v>2.7142857142857144</v>
      </c>
      <c r="E115" s="262">
        <v>2.8571428571428572</v>
      </c>
    </row>
    <row r="116" spans="1:5" x14ac:dyDescent="0.25">
      <c r="A116" s="263">
        <v>44011</v>
      </c>
      <c r="B116" s="259">
        <v>2</v>
      </c>
      <c r="C116" s="259">
        <v>4</v>
      </c>
      <c r="D116" s="262">
        <v>2.5714285714285716</v>
      </c>
      <c r="E116" s="262">
        <v>2.8571428571428572</v>
      </c>
    </row>
    <row r="117" spans="1:5" x14ac:dyDescent="0.25">
      <c r="A117" s="263">
        <v>44012</v>
      </c>
      <c r="B117" s="259">
        <v>2</v>
      </c>
      <c r="C117" s="259">
        <v>6</v>
      </c>
      <c r="D117" s="262">
        <v>2.2857142857142856</v>
      </c>
      <c r="E117" s="262">
        <v>2.7142857142857144</v>
      </c>
    </row>
    <row r="118" spans="1:5" x14ac:dyDescent="0.25">
      <c r="A118" s="263">
        <v>44013</v>
      </c>
      <c r="B118" s="259">
        <v>4</v>
      </c>
      <c r="C118" s="259">
        <v>4</v>
      </c>
      <c r="D118" s="262">
        <v>2</v>
      </c>
      <c r="E118" s="262">
        <v>2.7142857142857144</v>
      </c>
    </row>
    <row r="119" spans="1:5" x14ac:dyDescent="0.25">
      <c r="A119" s="263">
        <v>44014</v>
      </c>
      <c r="B119" s="259">
        <v>1</v>
      </c>
      <c r="C119" s="259">
        <v>4</v>
      </c>
      <c r="D119" s="262">
        <v>2</v>
      </c>
      <c r="E119" s="262">
        <v>2.7142857142857144</v>
      </c>
    </row>
    <row r="120" spans="1:5" x14ac:dyDescent="0.25">
      <c r="A120" s="263">
        <v>44015</v>
      </c>
      <c r="B120" s="259">
        <v>1</v>
      </c>
      <c r="C120" s="259">
        <v>1</v>
      </c>
      <c r="D120" s="262">
        <v>2.1428571428571428</v>
      </c>
      <c r="E120" s="262">
        <v>2.7142857142857144</v>
      </c>
    </row>
    <row r="121" spans="1:5" x14ac:dyDescent="0.25">
      <c r="A121" s="263">
        <v>44016</v>
      </c>
      <c r="B121" s="259">
        <v>3</v>
      </c>
      <c r="C121" s="259">
        <v>0</v>
      </c>
      <c r="D121" s="262">
        <v>1.8571428571428572</v>
      </c>
      <c r="E121" s="262">
        <v>2.7142857142857144</v>
      </c>
    </row>
    <row r="122" spans="1:5" x14ac:dyDescent="0.25">
      <c r="A122" s="263">
        <v>44017</v>
      </c>
      <c r="B122" s="259">
        <v>1</v>
      </c>
      <c r="C122" s="259">
        <v>0</v>
      </c>
      <c r="D122" s="262">
        <v>1.4285714285714286</v>
      </c>
      <c r="E122" s="262">
        <v>2.1428571428571428</v>
      </c>
    </row>
    <row r="123" spans="1:5" x14ac:dyDescent="0.25">
      <c r="A123" s="263">
        <v>44018</v>
      </c>
      <c r="B123" s="259">
        <v>3</v>
      </c>
      <c r="C123" s="259">
        <v>4</v>
      </c>
      <c r="D123" s="262">
        <v>1.2857142857142858</v>
      </c>
      <c r="E123" s="262">
        <v>1.7142857142857142</v>
      </c>
    </row>
    <row r="124" spans="1:5" x14ac:dyDescent="0.25">
      <c r="A124" s="263">
        <v>44019</v>
      </c>
      <c r="B124" s="259">
        <v>0</v>
      </c>
      <c r="C124" s="259">
        <v>6</v>
      </c>
      <c r="D124" s="262">
        <v>1.1428571428571428</v>
      </c>
      <c r="E124" s="262">
        <v>1.8571428571428572</v>
      </c>
    </row>
    <row r="125" spans="1:5" x14ac:dyDescent="0.25">
      <c r="A125" s="263">
        <v>44020</v>
      </c>
      <c r="B125" s="259">
        <v>1</v>
      </c>
      <c r="C125" s="259">
        <v>0</v>
      </c>
      <c r="D125" s="262">
        <v>1.1428571428571428</v>
      </c>
      <c r="E125" s="262">
        <v>1.8571428571428572</v>
      </c>
    </row>
    <row r="126" spans="1:5" x14ac:dyDescent="0.25">
      <c r="A126" s="263">
        <v>44021</v>
      </c>
      <c r="B126" s="259">
        <v>0</v>
      </c>
      <c r="C126" s="259">
        <v>1</v>
      </c>
      <c r="D126" s="262">
        <v>1</v>
      </c>
      <c r="E126" s="262">
        <v>1.8571428571428572</v>
      </c>
    </row>
    <row r="127" spans="1:5" x14ac:dyDescent="0.25">
      <c r="A127" s="263">
        <v>44022</v>
      </c>
      <c r="B127" s="259">
        <v>0</v>
      </c>
      <c r="C127" s="259">
        <v>2</v>
      </c>
      <c r="D127" s="262">
        <v>0.7142857142857143</v>
      </c>
      <c r="E127" s="262">
        <v>1.4285714285714286</v>
      </c>
    </row>
    <row r="128" spans="1:5" x14ac:dyDescent="0.25">
      <c r="A128" s="263">
        <v>44023</v>
      </c>
      <c r="B128" s="259">
        <v>3</v>
      </c>
      <c r="C128" s="259">
        <v>0</v>
      </c>
      <c r="D128" s="262">
        <v>1.1428571428571428</v>
      </c>
      <c r="E128" s="262">
        <v>0.7142857142857143</v>
      </c>
    </row>
    <row r="129" spans="1:5" x14ac:dyDescent="0.25">
      <c r="A129" s="263">
        <v>44024</v>
      </c>
      <c r="B129" s="259">
        <v>0</v>
      </c>
      <c r="C129" s="259">
        <v>0</v>
      </c>
      <c r="D129" s="262">
        <v>1.2857142857142858</v>
      </c>
      <c r="E129" s="262">
        <v>1.1428571428571428</v>
      </c>
    </row>
    <row r="130" spans="1:5" x14ac:dyDescent="0.25">
      <c r="A130" s="263">
        <v>44025</v>
      </c>
      <c r="B130" s="259">
        <v>1</v>
      </c>
      <c r="C130" s="259">
        <v>1</v>
      </c>
      <c r="D130" s="262">
        <v>1.2857142857142858</v>
      </c>
      <c r="E130" s="262">
        <v>1.1428571428571428</v>
      </c>
    </row>
    <row r="131" spans="1:5" x14ac:dyDescent="0.25">
      <c r="A131" s="263">
        <v>44026</v>
      </c>
      <c r="B131" s="259">
        <v>3</v>
      </c>
      <c r="C131" s="259">
        <v>1</v>
      </c>
      <c r="D131" s="262">
        <v>1.2857142857142858</v>
      </c>
      <c r="E131" s="262">
        <v>0.8571428571428571</v>
      </c>
    </row>
    <row r="132" spans="1:5" x14ac:dyDescent="0.25">
      <c r="A132" s="263">
        <v>44027</v>
      </c>
      <c r="B132" s="259">
        <v>2</v>
      </c>
      <c r="C132" s="259">
        <v>3</v>
      </c>
      <c r="D132" s="262">
        <v>1.1428571428571428</v>
      </c>
      <c r="E132" s="262">
        <v>0.8571428571428571</v>
      </c>
    </row>
    <row r="133" spans="1:5" x14ac:dyDescent="0.25">
      <c r="A133" s="263">
        <v>44028</v>
      </c>
      <c r="B133" s="259">
        <v>0</v>
      </c>
      <c r="C133" s="259">
        <v>1</v>
      </c>
      <c r="D133" s="262">
        <v>1.4285714285714286</v>
      </c>
      <c r="E133" s="262">
        <v>0.8571428571428571</v>
      </c>
    </row>
    <row r="134" spans="1:5" x14ac:dyDescent="0.25">
      <c r="A134" s="263">
        <v>44029</v>
      </c>
      <c r="B134" s="259">
        <v>0</v>
      </c>
      <c r="C134" s="259">
        <v>0</v>
      </c>
      <c r="D134" s="262">
        <v>1.4285714285714286</v>
      </c>
      <c r="E134" s="262">
        <v>0.8571428571428571</v>
      </c>
    </row>
    <row r="135" spans="1:5" x14ac:dyDescent="0.25">
      <c r="A135" s="263">
        <v>44030</v>
      </c>
      <c r="B135" s="259">
        <v>2</v>
      </c>
      <c r="C135" s="259">
        <v>0</v>
      </c>
      <c r="D135" s="262">
        <v>1</v>
      </c>
      <c r="E135" s="262">
        <v>1.2857142857142858</v>
      </c>
    </row>
    <row r="136" spans="1:5" x14ac:dyDescent="0.25">
      <c r="A136" s="263">
        <v>44031</v>
      </c>
      <c r="B136" s="259">
        <v>2</v>
      </c>
      <c r="C136" s="259">
        <v>0</v>
      </c>
      <c r="D136" s="262">
        <v>0.7142857142857143</v>
      </c>
      <c r="E136" s="262">
        <v>1</v>
      </c>
    </row>
    <row r="137" spans="1:5" x14ac:dyDescent="0.25">
      <c r="A137" s="263">
        <v>44032</v>
      </c>
      <c r="B137" s="259">
        <v>1</v>
      </c>
      <c r="C137" s="259">
        <v>1</v>
      </c>
      <c r="D137" s="262">
        <v>0.7142857142857143</v>
      </c>
      <c r="E137" s="262">
        <v>1</v>
      </c>
    </row>
    <row r="138" spans="1:5" x14ac:dyDescent="0.25">
      <c r="A138" s="263">
        <v>44033</v>
      </c>
      <c r="B138" s="259">
        <v>0</v>
      </c>
      <c r="C138" s="259">
        <v>4</v>
      </c>
      <c r="D138" s="262">
        <v>0.8571428571428571</v>
      </c>
      <c r="E138" s="262">
        <v>1.1428571428571428</v>
      </c>
    </row>
    <row r="139" spans="1:5" x14ac:dyDescent="0.25">
      <c r="A139" s="263">
        <v>44034</v>
      </c>
      <c r="B139" s="259">
        <v>0</v>
      </c>
      <c r="C139" s="259">
        <v>1</v>
      </c>
      <c r="D139" s="262">
        <v>0.7142857142857143</v>
      </c>
      <c r="E139" s="262">
        <v>1.1428571428571428</v>
      </c>
    </row>
    <row r="140" spans="1:5" x14ac:dyDescent="0.25">
      <c r="A140" s="263">
        <v>44035</v>
      </c>
      <c r="B140" s="259">
        <v>0</v>
      </c>
      <c r="C140" s="259">
        <v>1</v>
      </c>
      <c r="D140" s="262">
        <v>0.5714285714285714</v>
      </c>
      <c r="E140" s="262">
        <v>1.1428571428571428</v>
      </c>
    </row>
    <row r="141" spans="1:5" x14ac:dyDescent="0.25">
      <c r="A141" s="263">
        <v>44036</v>
      </c>
      <c r="B141" s="259">
        <v>1</v>
      </c>
      <c r="C141" s="259">
        <v>1</v>
      </c>
      <c r="D141" s="262">
        <v>0.42857142857142855</v>
      </c>
      <c r="E141" s="262">
        <v>1</v>
      </c>
    </row>
    <row r="142" spans="1:5" x14ac:dyDescent="0.25">
      <c r="A142" s="263">
        <v>44037</v>
      </c>
      <c r="B142" s="259">
        <v>1</v>
      </c>
      <c r="C142" s="259">
        <v>0</v>
      </c>
      <c r="D142" s="262">
        <v>1</v>
      </c>
      <c r="E142" s="262">
        <v>0.5714285714285714</v>
      </c>
    </row>
    <row r="143" spans="1:5" x14ac:dyDescent="0.25">
      <c r="A143" s="263">
        <v>44038</v>
      </c>
      <c r="B143" s="259">
        <v>1</v>
      </c>
      <c r="C143" s="259">
        <v>0</v>
      </c>
      <c r="D143" s="262">
        <v>1.2857142857142858</v>
      </c>
      <c r="E143" s="262">
        <v>0.5714285714285714</v>
      </c>
    </row>
    <row r="144" spans="1:5" x14ac:dyDescent="0.25">
      <c r="A144" s="263">
        <v>44039</v>
      </c>
      <c r="B144" s="259">
        <v>0</v>
      </c>
      <c r="C144" s="259">
        <v>0</v>
      </c>
      <c r="D144" s="262">
        <v>1.2857142857142858</v>
      </c>
      <c r="E144" s="262">
        <v>0.7142857142857143</v>
      </c>
    </row>
    <row r="145" spans="1:5" x14ac:dyDescent="0.25">
      <c r="A145" s="263">
        <v>44040</v>
      </c>
      <c r="B145" s="259">
        <v>4</v>
      </c>
      <c r="C145" s="259">
        <v>1</v>
      </c>
      <c r="D145" s="262">
        <v>1.1428571428571428</v>
      </c>
      <c r="E145" s="262">
        <v>0.8571428571428571</v>
      </c>
    </row>
    <row r="146" spans="1:5" x14ac:dyDescent="0.25">
      <c r="A146" s="263">
        <v>44041</v>
      </c>
      <c r="B146" s="259">
        <v>2</v>
      </c>
      <c r="C146" s="259">
        <v>1</v>
      </c>
      <c r="D146" s="262">
        <v>1</v>
      </c>
      <c r="E146" s="262">
        <v>0.8571428571428571</v>
      </c>
    </row>
    <row r="147" spans="1:5" x14ac:dyDescent="0.25">
      <c r="A147" s="263">
        <v>44042</v>
      </c>
      <c r="B147" s="259">
        <v>0</v>
      </c>
      <c r="C147" s="259">
        <v>2</v>
      </c>
      <c r="D147" s="262">
        <v>0.8571428571428571</v>
      </c>
      <c r="E147" s="262">
        <v>0.8571428571428571</v>
      </c>
    </row>
    <row r="148" spans="1:5" x14ac:dyDescent="0.25">
      <c r="A148" s="263">
        <v>44043</v>
      </c>
      <c r="B148" s="259">
        <v>0</v>
      </c>
      <c r="C148" s="259">
        <v>2</v>
      </c>
      <c r="D148" s="262">
        <v>1</v>
      </c>
      <c r="E148" s="262">
        <v>1</v>
      </c>
    </row>
    <row r="149" spans="1:5" x14ac:dyDescent="0.25">
      <c r="A149" s="263">
        <v>44044</v>
      </c>
      <c r="B149" s="259">
        <v>0</v>
      </c>
      <c r="C149" s="259">
        <v>0</v>
      </c>
      <c r="D149" s="262">
        <v>0.5714285714285714</v>
      </c>
      <c r="E149" s="262">
        <v>0.8571428571428571</v>
      </c>
    </row>
    <row r="150" spans="1:5" x14ac:dyDescent="0.25">
      <c r="A150" s="263">
        <v>44045</v>
      </c>
      <c r="B150" s="259">
        <v>0</v>
      </c>
      <c r="C150" s="259">
        <v>0</v>
      </c>
      <c r="D150" s="262">
        <v>0.5714285714285714</v>
      </c>
      <c r="E150" s="262">
        <v>0.8571428571428571</v>
      </c>
    </row>
    <row r="151" spans="1:5" x14ac:dyDescent="0.25">
      <c r="A151" s="263">
        <v>44046</v>
      </c>
      <c r="B151" s="259">
        <v>1</v>
      </c>
      <c r="C151" s="259">
        <v>1</v>
      </c>
      <c r="D151" s="262">
        <v>0.7142857142857143</v>
      </c>
      <c r="E151" s="262">
        <v>0.8571428571428571</v>
      </c>
    </row>
    <row r="152" spans="1:5" x14ac:dyDescent="0.25">
      <c r="A152" s="263">
        <v>44047</v>
      </c>
      <c r="B152" s="259">
        <v>1</v>
      </c>
      <c r="C152" s="259">
        <v>0</v>
      </c>
      <c r="D152" s="262">
        <v>0.7142857142857143</v>
      </c>
      <c r="E152" s="262">
        <v>0.7142857142857143</v>
      </c>
    </row>
    <row r="153" spans="1:5" x14ac:dyDescent="0.25">
      <c r="A153" s="263">
        <v>44048</v>
      </c>
      <c r="B153" s="259">
        <v>2</v>
      </c>
      <c r="C153" s="259">
        <v>1</v>
      </c>
      <c r="D153" s="262">
        <v>0.7142857142857143</v>
      </c>
      <c r="E153" s="262">
        <v>0.7142857142857143</v>
      </c>
    </row>
    <row r="154" spans="1:5" x14ac:dyDescent="0.25">
      <c r="A154" s="263">
        <v>44049</v>
      </c>
      <c r="B154" s="259">
        <v>1</v>
      </c>
      <c r="C154" s="259">
        <v>2</v>
      </c>
      <c r="D154" s="262">
        <v>0.7142857142857143</v>
      </c>
      <c r="E154" s="262">
        <v>0.7142857142857143</v>
      </c>
    </row>
    <row r="155" spans="1:5" x14ac:dyDescent="0.25">
      <c r="A155" s="263">
        <v>44050</v>
      </c>
      <c r="B155" s="259">
        <v>0</v>
      </c>
      <c r="C155" s="259">
        <v>1</v>
      </c>
      <c r="D155" s="262">
        <v>0.5714285714285714</v>
      </c>
      <c r="E155" s="262">
        <v>0.7142857142857143</v>
      </c>
    </row>
    <row r="156" spans="1:5" x14ac:dyDescent="0.25">
      <c r="A156" s="263">
        <v>44051</v>
      </c>
      <c r="B156" s="259">
        <v>0</v>
      </c>
      <c r="C156" s="259">
        <v>0</v>
      </c>
      <c r="D156" s="262">
        <v>0.42857142857142855</v>
      </c>
      <c r="E156" s="262">
        <v>0.8571428571428571</v>
      </c>
    </row>
    <row r="157" spans="1:5" x14ac:dyDescent="0.25">
      <c r="A157" s="263">
        <v>44052</v>
      </c>
      <c r="B157" s="259">
        <v>0</v>
      </c>
      <c r="C157" s="259">
        <v>0</v>
      </c>
      <c r="D157" s="262">
        <v>0.14285714285714285</v>
      </c>
      <c r="E157" s="262">
        <v>0.7142857142857143</v>
      </c>
    </row>
    <row r="158" spans="1:5" x14ac:dyDescent="0.25">
      <c r="A158" s="263">
        <v>44053</v>
      </c>
      <c r="B158" s="103">
        <v>0</v>
      </c>
      <c r="C158" s="103">
        <v>1</v>
      </c>
      <c r="D158" s="262">
        <v>0.14285714285714285</v>
      </c>
      <c r="E158" s="262">
        <v>0.5714285714285714</v>
      </c>
    </row>
    <row r="159" spans="1:5" x14ac:dyDescent="0.25">
      <c r="A159" s="263">
        <v>44054</v>
      </c>
      <c r="B159" s="103">
        <v>0</v>
      </c>
      <c r="C159" s="103">
        <v>1</v>
      </c>
      <c r="D159" s="262">
        <v>0.14285714285714285</v>
      </c>
      <c r="E159" s="262">
        <v>0.42857142857142855</v>
      </c>
    </row>
    <row r="160" spans="1:5" x14ac:dyDescent="0.25">
      <c r="A160" s="263">
        <v>44055</v>
      </c>
      <c r="B160" s="103">
        <v>0</v>
      </c>
      <c r="C160" s="103">
        <v>0</v>
      </c>
      <c r="D160" s="262">
        <v>0.2857142857142857</v>
      </c>
      <c r="E160" s="262">
        <v>0.42857142857142855</v>
      </c>
    </row>
    <row r="161" spans="1:5" x14ac:dyDescent="0.25">
      <c r="A161" s="263">
        <v>44056</v>
      </c>
      <c r="B161" s="103">
        <v>1</v>
      </c>
      <c r="C161" s="103">
        <v>1</v>
      </c>
      <c r="D161" s="262">
        <v>0.42857142857142855</v>
      </c>
      <c r="E161" s="262">
        <v>0.42857142857142855</v>
      </c>
    </row>
    <row r="162" spans="1:5" x14ac:dyDescent="0.25">
      <c r="A162" s="263">
        <v>44057</v>
      </c>
      <c r="B162" s="103">
        <v>0</v>
      </c>
      <c r="C162" s="103">
        <v>0</v>
      </c>
      <c r="D162" s="262">
        <v>0.5714285714285714</v>
      </c>
      <c r="E162" s="262">
        <v>0.5714285714285714</v>
      </c>
    </row>
    <row r="163" spans="1:5" x14ac:dyDescent="0.25">
      <c r="A163" s="263">
        <v>44058</v>
      </c>
      <c r="B163" s="103">
        <v>1</v>
      </c>
      <c r="C163" s="103">
        <v>0</v>
      </c>
      <c r="D163" s="262">
        <v>0.7142857142857143</v>
      </c>
      <c r="E163" s="262">
        <v>0.5714285714285714</v>
      </c>
    </row>
    <row r="164" spans="1:5" x14ac:dyDescent="0.25">
      <c r="A164" s="263">
        <v>44059</v>
      </c>
      <c r="B164" s="103">
        <v>1</v>
      </c>
      <c r="C164" s="103">
        <v>0</v>
      </c>
      <c r="D164" s="262">
        <v>1</v>
      </c>
      <c r="E164" s="262">
        <v>0.7142857142857143</v>
      </c>
    </row>
    <row r="165" spans="1:5" x14ac:dyDescent="0.25">
      <c r="A165" s="263">
        <v>44060</v>
      </c>
      <c r="B165" s="103">
        <v>1</v>
      </c>
      <c r="C165" s="103">
        <v>2</v>
      </c>
      <c r="D165" s="262">
        <v>0.8571428571428571</v>
      </c>
      <c r="E165" s="262">
        <v>0.5714285714285714</v>
      </c>
    </row>
    <row r="166" spans="1:5" x14ac:dyDescent="0.25">
      <c r="A166" s="263">
        <v>44061</v>
      </c>
      <c r="B166" s="103">
        <v>1</v>
      </c>
      <c r="C166" s="103">
        <v>1</v>
      </c>
      <c r="D166" s="262">
        <v>0.8571428571428571</v>
      </c>
      <c r="E166" s="262">
        <v>0.7142857142857143</v>
      </c>
    </row>
    <row r="167" spans="1:5" x14ac:dyDescent="0.25">
      <c r="A167" s="263">
        <v>44062</v>
      </c>
      <c r="B167" s="103">
        <v>2</v>
      </c>
      <c r="C167" s="103">
        <v>1</v>
      </c>
      <c r="D167" s="262">
        <v>0.8571428571428571</v>
      </c>
      <c r="E167" s="262">
        <v>0.7142857142857143</v>
      </c>
    </row>
    <row r="168" spans="1:5" x14ac:dyDescent="0.25">
      <c r="A168" s="263">
        <v>44063</v>
      </c>
      <c r="B168" s="103">
        <v>0</v>
      </c>
      <c r="C168" s="103">
        <v>0</v>
      </c>
      <c r="D168" s="262">
        <v>0.8571428571428571</v>
      </c>
      <c r="E168" s="262">
        <v>0.7142857142857143</v>
      </c>
    </row>
    <row r="169" spans="1:5" x14ac:dyDescent="0.25">
      <c r="A169" s="263">
        <v>44064</v>
      </c>
      <c r="B169" s="103">
        <v>0</v>
      </c>
      <c r="C169" s="103">
        <v>1</v>
      </c>
      <c r="D169" s="262">
        <v>0.7142857142857143</v>
      </c>
      <c r="E169" s="262">
        <v>0.5714285714285714</v>
      </c>
    </row>
    <row r="170" spans="1:5" x14ac:dyDescent="0.25">
      <c r="A170" s="263">
        <v>44065</v>
      </c>
      <c r="B170" s="103">
        <v>1</v>
      </c>
      <c r="C170" s="103">
        <v>0</v>
      </c>
      <c r="D170" s="262">
        <v>0.7142857142857143</v>
      </c>
      <c r="E170" s="262">
        <v>0.7142857142857143</v>
      </c>
    </row>
    <row r="171" spans="1:5" x14ac:dyDescent="0.25">
      <c r="A171" s="263">
        <v>44066</v>
      </c>
      <c r="B171" s="103">
        <v>1</v>
      </c>
      <c r="C171" s="103">
        <v>0</v>
      </c>
      <c r="D171" s="262">
        <v>0.5714285714285714</v>
      </c>
      <c r="E171" s="262">
        <v>0.7142857142857143</v>
      </c>
    </row>
    <row r="172" spans="1:5" x14ac:dyDescent="0.25">
      <c r="A172" s="263">
        <v>44067</v>
      </c>
      <c r="B172" s="103">
        <v>0</v>
      </c>
      <c r="C172" s="103">
        <v>1</v>
      </c>
      <c r="D172" s="262">
        <v>0.7142857142857143</v>
      </c>
      <c r="E172" s="262">
        <v>0.8571428571428571</v>
      </c>
    </row>
    <row r="173" spans="1:5" x14ac:dyDescent="0.25">
      <c r="A173" s="263">
        <v>44068</v>
      </c>
      <c r="B173" s="103">
        <v>1</v>
      </c>
      <c r="C173" s="103">
        <v>2</v>
      </c>
      <c r="D173" s="262">
        <v>0.8571428571428571</v>
      </c>
      <c r="E173" s="262">
        <v>1</v>
      </c>
    </row>
    <row r="174" spans="1:5" x14ac:dyDescent="0.25">
      <c r="A174" s="263">
        <v>44069</v>
      </c>
      <c r="B174" s="103">
        <v>1</v>
      </c>
      <c r="C174" s="103">
        <v>1</v>
      </c>
      <c r="D174" s="262">
        <v>0.7142857142857143</v>
      </c>
      <c r="E174" s="262">
        <v>1</v>
      </c>
    </row>
    <row r="175" spans="1:5" x14ac:dyDescent="0.25">
      <c r="A175" s="263">
        <v>44070</v>
      </c>
      <c r="B175" s="103">
        <v>1</v>
      </c>
      <c r="C175" s="103">
        <v>1</v>
      </c>
      <c r="D175" s="262">
        <v>0.7142857142857143</v>
      </c>
      <c r="E175" s="262">
        <v>1</v>
      </c>
    </row>
    <row r="176" spans="1:5" x14ac:dyDescent="0.25">
      <c r="A176" s="263">
        <v>44071</v>
      </c>
      <c r="B176" s="103">
        <v>1</v>
      </c>
      <c r="C176" s="103">
        <v>2</v>
      </c>
      <c r="D176" s="262">
        <v>0.7142857142857143</v>
      </c>
      <c r="E176" s="262">
        <v>1</v>
      </c>
    </row>
    <row r="177" spans="1:5" x14ac:dyDescent="0.25">
      <c r="A177" s="263">
        <v>44072</v>
      </c>
      <c r="B177" s="103">
        <v>0</v>
      </c>
      <c r="C177" s="103">
        <v>0</v>
      </c>
      <c r="D177" s="262">
        <v>0.5714285714285714</v>
      </c>
      <c r="E177" s="262">
        <v>0.8571428571428571</v>
      </c>
    </row>
    <row r="178" spans="1:5" x14ac:dyDescent="0.25">
      <c r="A178" s="263">
        <v>44073</v>
      </c>
      <c r="B178" s="103">
        <v>1</v>
      </c>
      <c r="C178" s="103">
        <v>0</v>
      </c>
      <c r="D178" s="262">
        <v>0.5714285714285714</v>
      </c>
      <c r="E178" s="262">
        <v>0.7142857142857143</v>
      </c>
    </row>
    <row r="179" spans="1:5" x14ac:dyDescent="0.25">
      <c r="A179" s="263">
        <v>44074</v>
      </c>
      <c r="B179" s="103">
        <v>0</v>
      </c>
      <c r="C179" s="103">
        <v>1</v>
      </c>
      <c r="D179" s="262">
        <v>0.5714285714285714</v>
      </c>
      <c r="E179" s="262">
        <v>0.5714285714285714</v>
      </c>
    </row>
    <row r="180" spans="1:5" x14ac:dyDescent="0.25">
      <c r="A180" s="263">
        <v>44075</v>
      </c>
      <c r="B180" s="103">
        <v>0</v>
      </c>
      <c r="C180" s="103">
        <v>1</v>
      </c>
      <c r="D180" s="262">
        <v>0.5714285714285714</v>
      </c>
      <c r="E180" s="262">
        <v>0.2857142857142857</v>
      </c>
    </row>
    <row r="181" spans="1:5" x14ac:dyDescent="0.25">
      <c r="A181" s="263">
        <v>44076</v>
      </c>
      <c r="B181" s="103">
        <v>1</v>
      </c>
      <c r="C181" s="103">
        <v>0</v>
      </c>
      <c r="D181" s="262">
        <v>0.7142857142857143</v>
      </c>
      <c r="E181" s="262">
        <v>0.2857142857142857</v>
      </c>
    </row>
    <row r="182" spans="1:5" x14ac:dyDescent="0.25">
      <c r="A182" s="263">
        <v>44077</v>
      </c>
      <c r="B182" s="103">
        <v>1</v>
      </c>
      <c r="C182" s="103">
        <v>0</v>
      </c>
      <c r="D182" s="262">
        <v>0.5714285714285714</v>
      </c>
      <c r="E182" s="262">
        <v>0.2857142857142857</v>
      </c>
    </row>
    <row r="183" spans="1:5" x14ac:dyDescent="0.25">
      <c r="A183" s="263">
        <v>44078</v>
      </c>
      <c r="B183" s="103">
        <v>1</v>
      </c>
      <c r="C183" s="103">
        <v>0</v>
      </c>
      <c r="D183" s="262">
        <v>0.5714285714285714</v>
      </c>
      <c r="E183" s="262">
        <v>0.42857142857142855</v>
      </c>
    </row>
    <row r="184" spans="1:5" x14ac:dyDescent="0.25">
      <c r="A184" s="263">
        <v>44079</v>
      </c>
      <c r="B184" s="103">
        <v>1</v>
      </c>
      <c r="C184" s="103">
        <v>0</v>
      </c>
      <c r="D184" s="262">
        <v>0.5714285714285714</v>
      </c>
      <c r="E184" s="262">
        <v>0.42857142857142855</v>
      </c>
    </row>
    <row r="185" spans="1:5" x14ac:dyDescent="0.25">
      <c r="A185" s="263">
        <v>44080</v>
      </c>
      <c r="B185" s="103">
        <v>0</v>
      </c>
      <c r="C185" s="103">
        <v>0</v>
      </c>
      <c r="D185" s="262">
        <v>0.8571428571428571</v>
      </c>
      <c r="E185" s="262">
        <v>0.5714285714285714</v>
      </c>
    </row>
    <row r="186" spans="1:5" x14ac:dyDescent="0.25">
      <c r="A186" s="263">
        <v>44081</v>
      </c>
      <c r="B186" s="103">
        <v>0</v>
      </c>
      <c r="C186" s="103">
        <v>2</v>
      </c>
      <c r="D186" s="262">
        <v>0.7142857142857143</v>
      </c>
      <c r="E186" s="262">
        <v>0.7142857142857143</v>
      </c>
    </row>
    <row r="187" spans="1:5" x14ac:dyDescent="0.25">
      <c r="A187" s="263">
        <v>44082</v>
      </c>
      <c r="B187" s="103">
        <v>0</v>
      </c>
      <c r="C187" s="103">
        <v>1</v>
      </c>
      <c r="D187" s="262">
        <v>0.7142857142857143</v>
      </c>
      <c r="E187" s="262">
        <v>0.7142857142857143</v>
      </c>
    </row>
    <row r="188" spans="1:5" x14ac:dyDescent="0.25">
      <c r="A188" s="263">
        <v>44083</v>
      </c>
      <c r="B188" s="103">
        <v>3</v>
      </c>
      <c r="C188" s="103">
        <v>1</v>
      </c>
      <c r="D188" s="262">
        <v>0.8571428571428571</v>
      </c>
      <c r="E188" s="262">
        <v>0.7142857142857143</v>
      </c>
    </row>
    <row r="189" spans="1:5" x14ac:dyDescent="0.25">
      <c r="A189" s="263">
        <v>44084</v>
      </c>
      <c r="B189" s="103">
        <v>0</v>
      </c>
      <c r="C189" s="103">
        <v>1</v>
      </c>
      <c r="D189" s="262">
        <v>1</v>
      </c>
      <c r="E189" s="262">
        <v>0.7142857142857143</v>
      </c>
    </row>
    <row r="190" spans="1:5" x14ac:dyDescent="0.25">
      <c r="A190" s="263">
        <v>44085</v>
      </c>
      <c r="B190" s="103">
        <v>1</v>
      </c>
      <c r="C190" s="103">
        <v>0</v>
      </c>
      <c r="D190" s="262">
        <v>1.4285714285714286</v>
      </c>
      <c r="E190" s="262">
        <v>0.8571428571428571</v>
      </c>
    </row>
    <row r="191" spans="1:5" x14ac:dyDescent="0.25">
      <c r="A191" s="263">
        <v>44086</v>
      </c>
      <c r="B191" s="103">
        <v>2</v>
      </c>
      <c r="C191" s="103">
        <v>0</v>
      </c>
      <c r="D191" s="262">
        <v>1.4285714285714286</v>
      </c>
      <c r="E191" s="262">
        <v>1</v>
      </c>
    </row>
    <row r="192" spans="1:5" x14ac:dyDescent="0.25">
      <c r="A192" s="263">
        <v>44087</v>
      </c>
      <c r="B192" s="103">
        <v>1</v>
      </c>
      <c r="C192" s="103">
        <v>0</v>
      </c>
      <c r="D192" s="262">
        <v>1</v>
      </c>
      <c r="E192" s="262">
        <v>0.8571428571428571</v>
      </c>
    </row>
    <row r="193" spans="1:5" x14ac:dyDescent="0.25">
      <c r="A193" s="263">
        <v>44088</v>
      </c>
      <c r="B193" s="103">
        <v>3</v>
      </c>
      <c r="C193" s="103">
        <v>3</v>
      </c>
      <c r="D193" s="262">
        <v>1.1428571428571428</v>
      </c>
      <c r="E193" s="262">
        <v>1.1428571428571428</v>
      </c>
    </row>
    <row r="194" spans="1:5" x14ac:dyDescent="0.25">
      <c r="A194" s="263">
        <v>44089</v>
      </c>
      <c r="B194" s="103">
        <v>0</v>
      </c>
      <c r="C194" s="103">
        <v>2</v>
      </c>
      <c r="D194" s="262">
        <v>1.4285714285714286</v>
      </c>
      <c r="E194" s="262">
        <v>1.5714285714285714</v>
      </c>
    </row>
    <row r="195" spans="1:5" x14ac:dyDescent="0.25">
      <c r="A195" s="263">
        <v>44090</v>
      </c>
      <c r="B195" s="103">
        <v>0</v>
      </c>
      <c r="C195" s="103">
        <v>0</v>
      </c>
      <c r="D195" s="262">
        <v>1.1428571428571428</v>
      </c>
      <c r="E195" s="262">
        <v>1.5714285714285714</v>
      </c>
    </row>
    <row r="196" spans="1:5" x14ac:dyDescent="0.25">
      <c r="A196" s="263">
        <v>44091</v>
      </c>
      <c r="B196" s="103">
        <v>1</v>
      </c>
      <c r="C196" s="103">
        <v>3</v>
      </c>
      <c r="D196" s="262">
        <v>1.5714285714285714</v>
      </c>
      <c r="E196" s="262">
        <v>1.5714285714285714</v>
      </c>
    </row>
    <row r="197" spans="1:5" x14ac:dyDescent="0.25">
      <c r="A197" s="263">
        <v>44092</v>
      </c>
      <c r="B197" s="103">
        <v>3</v>
      </c>
      <c r="C197" s="103">
        <v>3</v>
      </c>
      <c r="D197" s="262">
        <v>1.4285714285714286</v>
      </c>
      <c r="E197" s="262">
        <v>1.2857142857142858</v>
      </c>
    </row>
    <row r="198" spans="1:5" x14ac:dyDescent="0.25">
      <c r="A198" s="263">
        <v>44093</v>
      </c>
      <c r="B198" s="103">
        <v>0</v>
      </c>
      <c r="C198" s="103">
        <v>0</v>
      </c>
      <c r="D198" s="262">
        <v>1.8571428571428572</v>
      </c>
      <c r="E198" s="262">
        <v>1.4285714285714286</v>
      </c>
    </row>
    <row r="199" spans="1:5" x14ac:dyDescent="0.25">
      <c r="A199" s="263">
        <v>44094</v>
      </c>
      <c r="B199" s="103">
        <v>4</v>
      </c>
      <c r="C199" s="103">
        <v>0</v>
      </c>
      <c r="D199" s="262">
        <v>2.1428571428571428</v>
      </c>
      <c r="E199" s="262">
        <v>1.8571428571428572</v>
      </c>
    </row>
    <row r="200" spans="1:5" x14ac:dyDescent="0.25">
      <c r="A200" s="263">
        <v>44095</v>
      </c>
      <c r="B200" s="103">
        <v>2</v>
      </c>
      <c r="C200" s="103">
        <v>1</v>
      </c>
      <c r="D200" s="262">
        <v>2.1428571428571428</v>
      </c>
      <c r="E200" s="262">
        <v>1.7142857142857142</v>
      </c>
    </row>
    <row r="201" spans="1:5" x14ac:dyDescent="0.25">
      <c r="A201" s="263">
        <v>44096</v>
      </c>
      <c r="B201" s="103">
        <v>3</v>
      </c>
      <c r="C201" s="103">
        <v>3</v>
      </c>
      <c r="D201" s="262">
        <v>1.8571428571428572</v>
      </c>
      <c r="E201" s="262">
        <v>1.2857142857142858</v>
      </c>
    </row>
    <row r="202" spans="1:5" x14ac:dyDescent="0.25">
      <c r="A202" s="263">
        <v>44097</v>
      </c>
      <c r="B202" s="103">
        <v>2</v>
      </c>
      <c r="C202" s="103">
        <v>3</v>
      </c>
      <c r="D202" s="262">
        <v>2.1428571428571428</v>
      </c>
      <c r="E202" s="262">
        <v>1.4285714285714286</v>
      </c>
    </row>
    <row r="203" spans="1:5" x14ac:dyDescent="0.25">
      <c r="A203" s="263">
        <v>44098</v>
      </c>
      <c r="B203" s="103">
        <v>1</v>
      </c>
      <c r="C203" s="103">
        <v>2</v>
      </c>
      <c r="D203" s="262">
        <v>2</v>
      </c>
      <c r="E203" s="262">
        <v>1.4285714285714286</v>
      </c>
    </row>
    <row r="204" spans="1:5" x14ac:dyDescent="0.25">
      <c r="A204" s="263">
        <v>44099</v>
      </c>
      <c r="B204" s="103">
        <v>1</v>
      </c>
      <c r="C204" s="103">
        <v>0</v>
      </c>
      <c r="D204" s="262">
        <v>2.1428571428571428</v>
      </c>
      <c r="E204" s="262">
        <v>1.7142857142857142</v>
      </c>
    </row>
    <row r="205" spans="1:5" x14ac:dyDescent="0.25">
      <c r="A205" s="263">
        <v>44100</v>
      </c>
      <c r="B205" s="103">
        <v>2</v>
      </c>
      <c r="C205" s="103">
        <v>1</v>
      </c>
      <c r="D205" s="262">
        <v>1.8571428571428572</v>
      </c>
      <c r="E205" s="262">
        <v>2</v>
      </c>
    </row>
    <row r="206" spans="1:5" x14ac:dyDescent="0.25">
      <c r="A206" s="263">
        <v>44101</v>
      </c>
      <c r="B206" s="103">
        <v>3</v>
      </c>
      <c r="C206" s="103">
        <v>0</v>
      </c>
      <c r="D206" s="262">
        <v>2.1428571428571428</v>
      </c>
      <c r="E206" s="262">
        <v>2.1428571428571428</v>
      </c>
    </row>
    <row r="207" spans="1:5" x14ac:dyDescent="0.25">
      <c r="A207" s="263">
        <v>44102</v>
      </c>
      <c r="B207" s="103">
        <v>3</v>
      </c>
      <c r="C207" s="103">
        <v>3</v>
      </c>
      <c r="D207" s="262">
        <v>2.8571428571428572</v>
      </c>
      <c r="E207" s="262">
        <v>2.4285714285714284</v>
      </c>
    </row>
    <row r="208" spans="1:5" x14ac:dyDescent="0.25">
      <c r="A208" s="263">
        <v>44103</v>
      </c>
      <c r="B208" s="103">
        <v>1</v>
      </c>
      <c r="C208" s="103">
        <v>5</v>
      </c>
      <c r="D208" s="262">
        <v>2.8571428571428572</v>
      </c>
      <c r="E208" s="262">
        <v>3</v>
      </c>
    </row>
    <row r="209" spans="1:5" x14ac:dyDescent="0.25">
      <c r="A209" s="263">
        <v>44104</v>
      </c>
      <c r="B209" s="103">
        <v>4</v>
      </c>
      <c r="C209" s="103">
        <v>4</v>
      </c>
      <c r="D209" s="262">
        <v>3</v>
      </c>
      <c r="E209" s="262">
        <v>2.8571428571428572</v>
      </c>
    </row>
    <row r="210" spans="1:5" x14ac:dyDescent="0.25">
      <c r="A210" s="263">
        <v>44105</v>
      </c>
      <c r="B210" s="103">
        <v>6</v>
      </c>
      <c r="C210" s="103">
        <v>4</v>
      </c>
      <c r="D210" s="262">
        <v>3</v>
      </c>
      <c r="E210" s="262">
        <v>2.8571428571428572</v>
      </c>
    </row>
    <row r="211" spans="1:5" x14ac:dyDescent="0.25">
      <c r="A211" s="263">
        <v>44106</v>
      </c>
      <c r="B211" s="103">
        <v>1</v>
      </c>
      <c r="C211" s="103">
        <v>4</v>
      </c>
      <c r="D211" s="262">
        <v>2.7142857142857144</v>
      </c>
      <c r="E211" s="262">
        <v>2.7142857142857144</v>
      </c>
    </row>
    <row r="212" spans="1:5" x14ac:dyDescent="0.25">
      <c r="A212" s="263">
        <v>44107</v>
      </c>
      <c r="B212" s="103">
        <v>3</v>
      </c>
      <c r="C212" s="103">
        <v>0</v>
      </c>
      <c r="D212" s="262">
        <v>3.5714285714285716</v>
      </c>
      <c r="E212" s="262">
        <v>2.2857142857142856</v>
      </c>
    </row>
    <row r="213" spans="1:5" x14ac:dyDescent="0.25">
      <c r="A213" s="263">
        <v>44108</v>
      </c>
      <c r="B213" s="103">
        <v>3</v>
      </c>
      <c r="C213" s="103">
        <v>0</v>
      </c>
      <c r="D213" s="262">
        <v>4.4285714285714288</v>
      </c>
      <c r="E213" s="262">
        <v>2.8571428571428572</v>
      </c>
    </row>
    <row r="214" spans="1:5" x14ac:dyDescent="0.25">
      <c r="A214" s="263">
        <v>44109</v>
      </c>
      <c r="B214" s="103">
        <v>1</v>
      </c>
      <c r="C214" s="103">
        <v>2</v>
      </c>
      <c r="D214" s="262">
        <v>5.1428571428571432</v>
      </c>
      <c r="E214" s="262">
        <v>3.2857142857142856</v>
      </c>
    </row>
    <row r="215" spans="1:5" x14ac:dyDescent="0.25">
      <c r="A215" s="263">
        <v>44110</v>
      </c>
      <c r="B215" s="103">
        <v>7</v>
      </c>
      <c r="C215" s="103">
        <v>2</v>
      </c>
      <c r="D215" s="262">
        <v>6</v>
      </c>
      <c r="E215" s="262">
        <v>3.5714285714285716</v>
      </c>
    </row>
    <row r="216" spans="1:5" x14ac:dyDescent="0.25">
      <c r="A216" s="263">
        <v>44111</v>
      </c>
      <c r="B216" s="103">
        <v>10</v>
      </c>
      <c r="C216" s="103">
        <v>8</v>
      </c>
      <c r="D216" s="262">
        <v>7.5714285714285712</v>
      </c>
      <c r="E216" s="262">
        <v>3.5714285714285716</v>
      </c>
    </row>
    <row r="217" spans="1:5" x14ac:dyDescent="0.25">
      <c r="A217" s="263">
        <v>44112</v>
      </c>
      <c r="B217" s="103">
        <v>11</v>
      </c>
      <c r="C217" s="103">
        <v>7</v>
      </c>
      <c r="D217" s="262">
        <v>8.7142857142857135</v>
      </c>
      <c r="E217" s="262">
        <v>3.5714285714285716</v>
      </c>
    </row>
    <row r="218" spans="1:5" x14ac:dyDescent="0.25">
      <c r="A218" s="263">
        <v>44113</v>
      </c>
      <c r="B218" s="103">
        <v>7</v>
      </c>
      <c r="C218" s="103">
        <v>6</v>
      </c>
      <c r="D218" s="262">
        <v>10.142857142857142</v>
      </c>
      <c r="E218" s="262">
        <v>4.4285714285714288</v>
      </c>
    </row>
    <row r="219" spans="1:5" x14ac:dyDescent="0.25">
      <c r="A219" s="263">
        <v>44114</v>
      </c>
      <c r="B219" s="103">
        <v>14</v>
      </c>
      <c r="C219" s="103">
        <v>0</v>
      </c>
      <c r="D219" s="262">
        <v>11.142857142857142</v>
      </c>
      <c r="E219" s="262">
        <v>7</v>
      </c>
    </row>
    <row r="220" spans="1:5" x14ac:dyDescent="0.25">
      <c r="A220" s="263">
        <v>44115</v>
      </c>
      <c r="B220" s="103">
        <v>11</v>
      </c>
      <c r="C220" s="103">
        <v>0</v>
      </c>
      <c r="D220" s="262">
        <v>10.571428571428571</v>
      </c>
      <c r="E220" s="262">
        <v>8</v>
      </c>
    </row>
    <row r="221" spans="1:5" x14ac:dyDescent="0.25">
      <c r="A221" s="263">
        <v>44116</v>
      </c>
      <c r="B221" s="103">
        <v>11</v>
      </c>
      <c r="C221" s="103">
        <v>8</v>
      </c>
      <c r="D221" s="262">
        <v>11.285714285714286</v>
      </c>
      <c r="E221" s="262">
        <v>9.2857142857142865</v>
      </c>
    </row>
    <row r="222" spans="1:5" x14ac:dyDescent="0.25">
      <c r="A222" s="263">
        <v>44117</v>
      </c>
      <c r="B222" s="103">
        <v>14</v>
      </c>
      <c r="C222" s="103">
        <v>20</v>
      </c>
      <c r="D222" s="262">
        <v>13.714285714285714</v>
      </c>
      <c r="E222" s="262">
        <v>10.714285714285714</v>
      </c>
    </row>
    <row r="223" spans="1:5" x14ac:dyDescent="0.25">
      <c r="A223" s="263">
        <v>44118</v>
      </c>
      <c r="B223" s="103">
        <v>6</v>
      </c>
      <c r="C223" s="103">
        <v>15</v>
      </c>
      <c r="D223" s="262">
        <v>13</v>
      </c>
      <c r="E223" s="262">
        <v>10.714285714285714</v>
      </c>
    </row>
    <row r="224" spans="1:5" x14ac:dyDescent="0.25">
      <c r="A224" s="263">
        <v>44119</v>
      </c>
      <c r="B224" s="103">
        <v>16</v>
      </c>
      <c r="C224" s="103">
        <v>16</v>
      </c>
      <c r="D224" s="262">
        <v>14.428571428571429</v>
      </c>
      <c r="E224" s="262">
        <v>10.857142857142858</v>
      </c>
    </row>
    <row r="225" spans="1:5" x14ac:dyDescent="0.25">
      <c r="A225" s="263">
        <v>44120</v>
      </c>
      <c r="B225" s="103">
        <v>24</v>
      </c>
      <c r="C225" s="103">
        <v>16</v>
      </c>
      <c r="D225" s="262">
        <v>15.428571428571429</v>
      </c>
      <c r="E225" s="262">
        <v>12.142857142857142</v>
      </c>
    </row>
    <row r="226" spans="1:5" x14ac:dyDescent="0.25">
      <c r="A226" s="263">
        <v>44121</v>
      </c>
      <c r="B226" s="103">
        <v>9</v>
      </c>
      <c r="C226" s="103">
        <v>0</v>
      </c>
      <c r="D226" s="262">
        <v>16.142857142857142</v>
      </c>
      <c r="E226" s="262">
        <v>13.428571428571429</v>
      </c>
    </row>
    <row r="227" spans="1:5" x14ac:dyDescent="0.25">
      <c r="A227" s="263">
        <v>44122</v>
      </c>
      <c r="B227" s="103">
        <v>21</v>
      </c>
      <c r="C227" s="103">
        <v>1</v>
      </c>
      <c r="D227" s="262">
        <v>17.428571428571427</v>
      </c>
      <c r="E227" s="262">
        <v>13.857142857142858</v>
      </c>
    </row>
    <row r="228" spans="1:5" x14ac:dyDescent="0.25">
      <c r="A228" s="263">
        <v>44123</v>
      </c>
      <c r="B228" s="103">
        <v>18</v>
      </c>
      <c r="C228" s="103">
        <v>17</v>
      </c>
      <c r="D228" s="262">
        <v>18</v>
      </c>
      <c r="E228" s="262">
        <v>15.285714285714286</v>
      </c>
    </row>
    <row r="229" spans="1:5" x14ac:dyDescent="0.25">
      <c r="A229" s="263">
        <v>44124</v>
      </c>
      <c r="B229" s="103">
        <v>19</v>
      </c>
      <c r="C229" s="103">
        <v>29</v>
      </c>
      <c r="D229" s="262">
        <v>17.285714285714285</v>
      </c>
      <c r="E229" s="262">
        <v>14.857142857142858</v>
      </c>
    </row>
    <row r="230" spans="1:5" x14ac:dyDescent="0.25">
      <c r="A230" s="263">
        <v>44125</v>
      </c>
      <c r="B230" s="103">
        <v>15</v>
      </c>
      <c r="C230" s="103">
        <v>18</v>
      </c>
      <c r="D230" s="262">
        <v>19</v>
      </c>
      <c r="E230" s="262">
        <v>15.142857142857142</v>
      </c>
    </row>
    <row r="231" spans="1:5" x14ac:dyDescent="0.25">
      <c r="A231" s="263">
        <v>44126</v>
      </c>
      <c r="B231" s="103">
        <v>20</v>
      </c>
      <c r="C231" s="103">
        <v>26</v>
      </c>
      <c r="D231" s="262">
        <v>19</v>
      </c>
      <c r="E231" s="262">
        <v>15.142857142857142</v>
      </c>
    </row>
    <row r="232" spans="1:5" x14ac:dyDescent="0.25">
      <c r="A232" s="263">
        <v>44127</v>
      </c>
      <c r="B232" s="103">
        <v>19</v>
      </c>
      <c r="C232" s="103">
        <v>13</v>
      </c>
      <c r="D232" s="262">
        <v>21</v>
      </c>
      <c r="E232" s="262">
        <v>16.714285714285715</v>
      </c>
    </row>
    <row r="233" spans="1:5" x14ac:dyDescent="0.25">
      <c r="A233" s="263">
        <v>44128</v>
      </c>
      <c r="B233" s="103">
        <v>21</v>
      </c>
      <c r="C233" s="103">
        <v>2</v>
      </c>
      <c r="D233" s="262">
        <v>21.285714285714285</v>
      </c>
      <c r="E233" s="262">
        <v>17</v>
      </c>
    </row>
    <row r="234" spans="1:5" x14ac:dyDescent="0.25">
      <c r="A234" s="263">
        <v>44129</v>
      </c>
      <c r="B234" s="103">
        <v>21</v>
      </c>
      <c r="C234" s="103">
        <v>1</v>
      </c>
      <c r="D234" s="262">
        <v>23.285714285714285</v>
      </c>
      <c r="E234" s="262">
        <v>20.714285714285715</v>
      </c>
    </row>
    <row r="235" spans="1:5" x14ac:dyDescent="0.25">
      <c r="A235" s="263">
        <v>44130</v>
      </c>
      <c r="B235" s="103">
        <v>32</v>
      </c>
      <c r="C235" s="103">
        <v>28</v>
      </c>
      <c r="D235" s="262">
        <v>24.571428571428573</v>
      </c>
      <c r="E235" s="262">
        <v>21.714285714285715</v>
      </c>
    </row>
    <row r="236" spans="1:5" x14ac:dyDescent="0.25">
      <c r="A236" s="263">
        <v>44131</v>
      </c>
      <c r="B236" s="103">
        <v>21</v>
      </c>
      <c r="C236" s="103">
        <v>31</v>
      </c>
      <c r="D236" s="262">
        <v>27</v>
      </c>
      <c r="E236" s="262">
        <v>23.857142857142858</v>
      </c>
    </row>
    <row r="237" spans="1:5" x14ac:dyDescent="0.25">
      <c r="A237" s="263">
        <v>44132</v>
      </c>
      <c r="B237" s="103">
        <v>29</v>
      </c>
      <c r="C237" s="103">
        <v>44</v>
      </c>
      <c r="D237" s="262">
        <v>27.857142857142858</v>
      </c>
      <c r="E237" s="262">
        <v>24.142857142857142</v>
      </c>
    </row>
    <row r="238" spans="1:5" x14ac:dyDescent="0.25">
      <c r="A238" s="263">
        <v>44133</v>
      </c>
      <c r="B238" s="103">
        <v>29</v>
      </c>
      <c r="C238" s="103">
        <v>33</v>
      </c>
      <c r="D238" s="262">
        <v>30.285714285714285</v>
      </c>
      <c r="E238" s="262">
        <v>24</v>
      </c>
    </row>
    <row r="239" spans="1:5" x14ac:dyDescent="0.25">
      <c r="A239" s="263">
        <v>44134</v>
      </c>
      <c r="B239" s="103">
        <v>36</v>
      </c>
      <c r="C239" s="103">
        <v>28</v>
      </c>
      <c r="D239" s="262">
        <v>29.714285714285715</v>
      </c>
      <c r="E239" s="262">
        <v>24.857142857142858</v>
      </c>
    </row>
    <row r="240" spans="1:5" x14ac:dyDescent="0.25">
      <c r="A240" s="263">
        <v>44135</v>
      </c>
      <c r="B240" s="103">
        <v>27</v>
      </c>
      <c r="C240" s="103">
        <v>4</v>
      </c>
      <c r="D240" s="262">
        <v>31.428571428571427</v>
      </c>
      <c r="E240" s="262">
        <v>27.285714285714285</v>
      </c>
    </row>
    <row r="241" spans="1:5" x14ac:dyDescent="0.25">
      <c r="A241" s="263">
        <v>44136</v>
      </c>
      <c r="B241" s="103">
        <v>38</v>
      </c>
      <c r="C241" s="103">
        <v>0</v>
      </c>
      <c r="D241" s="262">
        <v>30.428571428571427</v>
      </c>
      <c r="E241" s="262">
        <v>27.428571428571427</v>
      </c>
    </row>
    <row r="242" spans="1:5" x14ac:dyDescent="0.25">
      <c r="A242" s="263">
        <v>44137</v>
      </c>
      <c r="B242" s="103">
        <v>28</v>
      </c>
      <c r="C242" s="103">
        <v>34</v>
      </c>
      <c r="D242" s="262">
        <v>32.571428571428569</v>
      </c>
      <c r="E242" s="262">
        <v>28.142857142857142</v>
      </c>
    </row>
    <row r="243" spans="1:5" x14ac:dyDescent="0.25">
      <c r="A243" s="263">
        <v>44138</v>
      </c>
      <c r="B243" s="103">
        <v>33</v>
      </c>
      <c r="C243" s="103">
        <v>48</v>
      </c>
      <c r="D243" s="262">
        <v>31.714285714285715</v>
      </c>
      <c r="E243" s="262">
        <v>29.571428571428573</v>
      </c>
    </row>
    <row r="244" spans="1:5" x14ac:dyDescent="0.25">
      <c r="A244" s="263">
        <v>44139</v>
      </c>
      <c r="B244" s="103">
        <v>22</v>
      </c>
      <c r="C244" s="103">
        <v>45</v>
      </c>
      <c r="D244" s="262">
        <v>33.285714285714285</v>
      </c>
      <c r="E244" s="262">
        <v>29.428571428571427</v>
      </c>
    </row>
    <row r="245" spans="1:5" x14ac:dyDescent="0.25">
      <c r="A245" s="263">
        <v>44140</v>
      </c>
      <c r="B245" s="103">
        <v>44</v>
      </c>
      <c r="C245" s="103">
        <v>38</v>
      </c>
      <c r="D245" s="262">
        <v>33.571428571428569</v>
      </c>
      <c r="E245" s="262">
        <v>29.571428571428573</v>
      </c>
    </row>
    <row r="246" spans="1:5" x14ac:dyDescent="0.25">
      <c r="A246" s="263">
        <v>44141</v>
      </c>
      <c r="B246" s="103">
        <v>30</v>
      </c>
      <c r="C246" s="103">
        <v>38</v>
      </c>
      <c r="D246" s="262">
        <v>35.714285714285715</v>
      </c>
      <c r="E246" s="262">
        <v>30.571428571428573</v>
      </c>
    </row>
    <row r="247" spans="1:5" x14ac:dyDescent="0.25">
      <c r="A247" s="263">
        <v>44142</v>
      </c>
      <c r="B247" s="103">
        <v>38</v>
      </c>
      <c r="C247" s="103">
        <v>3</v>
      </c>
      <c r="D247" s="262">
        <v>36.857142857142854</v>
      </c>
      <c r="E247" s="262">
        <v>34.142857142857146</v>
      </c>
    </row>
    <row r="248" spans="1:5" x14ac:dyDescent="0.25">
      <c r="A248" s="263">
        <v>44143</v>
      </c>
      <c r="B248" s="103">
        <v>40</v>
      </c>
      <c r="C248" s="103">
        <v>1</v>
      </c>
      <c r="D248" s="262">
        <v>39.142857142857146</v>
      </c>
      <c r="E248" s="262">
        <v>35</v>
      </c>
    </row>
    <row r="249" spans="1:5" x14ac:dyDescent="0.25">
      <c r="A249" s="263">
        <v>44144</v>
      </c>
      <c r="B249" s="103">
        <v>43</v>
      </c>
      <c r="C249" s="103">
        <v>41</v>
      </c>
      <c r="D249" s="262">
        <v>37.571428571428569</v>
      </c>
      <c r="E249" s="262">
        <v>38.285714285714285</v>
      </c>
    </row>
    <row r="250" spans="1:5" x14ac:dyDescent="0.25">
      <c r="A250" s="263">
        <v>44145</v>
      </c>
      <c r="B250" s="103">
        <v>41</v>
      </c>
      <c r="C250" s="103">
        <v>73</v>
      </c>
      <c r="D250" s="262">
        <v>39.142857142857146</v>
      </c>
      <c r="E250" s="262">
        <v>39</v>
      </c>
    </row>
    <row r="251" spans="1:5" x14ac:dyDescent="0.25">
      <c r="A251" s="263">
        <v>44146</v>
      </c>
      <c r="B251" s="103">
        <v>38</v>
      </c>
      <c r="C251" s="103">
        <v>51</v>
      </c>
      <c r="D251" s="262">
        <v>40.285714285714285</v>
      </c>
      <c r="E251" s="262">
        <v>39.142857142857146</v>
      </c>
    </row>
    <row r="252" spans="1:5" x14ac:dyDescent="0.25">
      <c r="A252" s="263">
        <v>44147</v>
      </c>
      <c r="B252" s="103">
        <v>33</v>
      </c>
      <c r="C252" s="103">
        <v>61</v>
      </c>
      <c r="D252" s="262">
        <v>39.714285714285715</v>
      </c>
      <c r="E252" s="262">
        <v>39.857142857142854</v>
      </c>
    </row>
    <row r="253" spans="1:5" x14ac:dyDescent="0.25">
      <c r="A253" s="263">
        <v>44148</v>
      </c>
      <c r="B253" s="103">
        <v>41</v>
      </c>
      <c r="C253" s="103">
        <v>43</v>
      </c>
      <c r="D253" s="262">
        <v>38.428571428571431</v>
      </c>
      <c r="E253" s="262">
        <v>40.285714285714285</v>
      </c>
    </row>
    <row r="254" spans="1:5" x14ac:dyDescent="0.25">
      <c r="A254" s="263">
        <v>44149</v>
      </c>
      <c r="B254" s="103">
        <v>46</v>
      </c>
      <c r="C254" s="103">
        <v>4</v>
      </c>
      <c r="D254" s="262">
        <v>38</v>
      </c>
      <c r="E254" s="262">
        <v>37.571428571428569</v>
      </c>
    </row>
    <row r="255" spans="1:5" x14ac:dyDescent="0.25">
      <c r="A255" s="263">
        <v>44150</v>
      </c>
      <c r="B255" s="103">
        <v>36</v>
      </c>
      <c r="C255" s="103">
        <v>6</v>
      </c>
      <c r="D255" s="262">
        <v>36.571428571428569</v>
      </c>
      <c r="E255" s="262">
        <v>38.857142857142854</v>
      </c>
    </row>
    <row r="256" spans="1:5" x14ac:dyDescent="0.25">
      <c r="A256" s="263">
        <v>44151</v>
      </c>
      <c r="B256" s="103">
        <v>34</v>
      </c>
      <c r="C256" s="103">
        <v>44</v>
      </c>
      <c r="D256" s="262">
        <v>36</v>
      </c>
      <c r="E256" s="262">
        <v>36</v>
      </c>
    </row>
    <row r="257" spans="1:5" x14ac:dyDescent="0.25">
      <c r="A257" s="263">
        <v>44152</v>
      </c>
      <c r="B257" s="103">
        <v>38</v>
      </c>
      <c r="C257" s="103">
        <v>54</v>
      </c>
      <c r="D257" s="262">
        <v>34.857142857142854</v>
      </c>
      <c r="E257" s="262">
        <v>35.571428571428569</v>
      </c>
    </row>
    <row r="258" spans="1:5" x14ac:dyDescent="0.25">
      <c r="A258" s="263">
        <v>44153</v>
      </c>
      <c r="B258" s="103">
        <v>28</v>
      </c>
      <c r="C258" s="103">
        <v>60</v>
      </c>
      <c r="D258" s="262">
        <v>33.428571428571431</v>
      </c>
      <c r="E258" s="262">
        <v>36</v>
      </c>
    </row>
    <row r="259" spans="1:5" x14ac:dyDescent="0.25">
      <c r="A259" s="263">
        <v>44154</v>
      </c>
      <c r="B259" s="103">
        <v>29</v>
      </c>
      <c r="C259" s="103">
        <v>41</v>
      </c>
      <c r="D259" s="262">
        <v>34.285714285714285</v>
      </c>
      <c r="E259" s="262">
        <v>35.142857142857146</v>
      </c>
    </row>
    <row r="260" spans="1:5" x14ac:dyDescent="0.25">
      <c r="A260" s="263">
        <v>44155</v>
      </c>
      <c r="B260" s="103">
        <v>33</v>
      </c>
      <c r="C260" s="103">
        <v>40</v>
      </c>
      <c r="D260" s="262">
        <v>34.714285714285715</v>
      </c>
      <c r="E260" s="262">
        <v>35.428571428571431</v>
      </c>
    </row>
    <row r="261" spans="1:5" x14ac:dyDescent="0.25">
      <c r="A261" s="263">
        <v>44156</v>
      </c>
      <c r="B261" s="103">
        <v>36</v>
      </c>
      <c r="C261" s="103">
        <v>7</v>
      </c>
      <c r="D261" s="262">
        <v>34</v>
      </c>
      <c r="E261" s="262">
        <v>34.714285714285715</v>
      </c>
    </row>
    <row r="262" spans="1:5" x14ac:dyDescent="0.25">
      <c r="A262" s="263">
        <v>44157</v>
      </c>
      <c r="B262" s="103">
        <v>42</v>
      </c>
      <c r="C262" s="103">
        <v>0</v>
      </c>
      <c r="D262" s="262">
        <v>35.428571428571431</v>
      </c>
      <c r="E262" s="262">
        <v>34.571428571428569</v>
      </c>
    </row>
    <row r="263" spans="1:5" x14ac:dyDescent="0.25">
      <c r="A263" s="263">
        <v>44158</v>
      </c>
      <c r="B263" s="103">
        <v>37</v>
      </c>
      <c r="C263" s="103">
        <v>46</v>
      </c>
      <c r="D263" s="262">
        <v>35.428571428571431</v>
      </c>
      <c r="E263" s="262">
        <v>34.714285714285715</v>
      </c>
    </row>
    <row r="264" spans="1:5" x14ac:dyDescent="0.25">
      <c r="A264" s="263">
        <v>44159</v>
      </c>
      <c r="B264" s="103">
        <v>33</v>
      </c>
      <c r="C264" s="103">
        <v>49</v>
      </c>
      <c r="D264" s="262">
        <v>35</v>
      </c>
      <c r="E264" s="262">
        <v>36.142857142857146</v>
      </c>
    </row>
    <row r="265" spans="1:5" x14ac:dyDescent="0.25">
      <c r="A265" s="263">
        <v>44160</v>
      </c>
      <c r="B265" s="103">
        <v>38</v>
      </c>
      <c r="C265" s="103">
        <v>59</v>
      </c>
      <c r="D265" s="262">
        <v>36</v>
      </c>
      <c r="E265" s="262">
        <v>35.571428571428569</v>
      </c>
    </row>
    <row r="266" spans="1:5" x14ac:dyDescent="0.25">
      <c r="A266" s="263">
        <v>44161</v>
      </c>
      <c r="B266" s="103">
        <v>29</v>
      </c>
      <c r="C266" s="103">
        <v>42</v>
      </c>
      <c r="D266" s="262">
        <v>34.428571428571431</v>
      </c>
      <c r="E266" s="262">
        <v>36</v>
      </c>
    </row>
    <row r="267" spans="1:5" x14ac:dyDescent="0.25">
      <c r="A267" s="263">
        <v>44162</v>
      </c>
      <c r="B267" s="103">
        <v>30</v>
      </c>
      <c r="C267" s="103">
        <v>50</v>
      </c>
      <c r="D267" s="262">
        <v>35</v>
      </c>
      <c r="E267" s="262">
        <v>35.142857142857146</v>
      </c>
    </row>
    <row r="268" spans="1:5" x14ac:dyDescent="0.25">
      <c r="A268" s="263">
        <v>44163</v>
      </c>
      <c r="B268" s="103">
        <v>43</v>
      </c>
      <c r="C268" s="103">
        <v>3</v>
      </c>
      <c r="D268" s="262">
        <v>34.285714285714285</v>
      </c>
      <c r="E268" s="262">
        <v>35.571428571428569</v>
      </c>
    </row>
    <row r="269" spans="1:5" x14ac:dyDescent="0.25">
      <c r="A269" s="263">
        <v>44164</v>
      </c>
      <c r="B269" s="103">
        <v>31</v>
      </c>
      <c r="C269" s="103">
        <v>3</v>
      </c>
      <c r="D269" s="262">
        <v>32.428571428571431</v>
      </c>
      <c r="E269" s="262">
        <v>35.714285714285715</v>
      </c>
    </row>
    <row r="270" spans="1:5" x14ac:dyDescent="0.25">
      <c r="A270" s="263">
        <v>44165</v>
      </c>
      <c r="B270" s="103">
        <v>41</v>
      </c>
      <c r="C270" s="103">
        <v>40</v>
      </c>
      <c r="D270" s="262">
        <v>34</v>
      </c>
      <c r="E270" s="262">
        <v>37.142857142857146</v>
      </c>
    </row>
    <row r="271" spans="1:5" x14ac:dyDescent="0.25">
      <c r="A271" s="263">
        <v>44166</v>
      </c>
      <c r="B271" s="103">
        <v>28</v>
      </c>
      <c r="C271" s="103">
        <v>52</v>
      </c>
      <c r="D271" s="262">
        <v>34.428571428571431</v>
      </c>
      <c r="E271" s="262">
        <v>33.285714285714285</v>
      </c>
    </row>
    <row r="272" spans="1:5" x14ac:dyDescent="0.25">
      <c r="A272" s="263">
        <v>44167</v>
      </c>
      <c r="B272" s="103">
        <v>25</v>
      </c>
      <c r="C272" s="103">
        <v>60</v>
      </c>
      <c r="D272" s="262">
        <v>31.285714285714285</v>
      </c>
      <c r="E272" s="262">
        <v>33.571428571428569</v>
      </c>
    </row>
    <row r="273" spans="1:5" x14ac:dyDescent="0.25">
      <c r="A273" s="263">
        <v>44168</v>
      </c>
      <c r="B273" s="103">
        <v>40</v>
      </c>
      <c r="C273" s="103">
        <v>52</v>
      </c>
      <c r="D273" s="262">
        <v>31</v>
      </c>
      <c r="E273" s="262">
        <v>33.142857142857146</v>
      </c>
    </row>
    <row r="274" spans="1:5" x14ac:dyDescent="0.25">
      <c r="A274" s="263">
        <v>44169</v>
      </c>
      <c r="B274" s="103">
        <v>33</v>
      </c>
      <c r="C274" s="103">
        <v>23</v>
      </c>
      <c r="D274" s="262">
        <v>29.857142857142858</v>
      </c>
      <c r="E274" s="262">
        <v>33.142857142857146</v>
      </c>
    </row>
    <row r="275" spans="1:5" x14ac:dyDescent="0.25">
      <c r="A275" s="263">
        <v>44170</v>
      </c>
      <c r="B275" s="103">
        <v>21</v>
      </c>
      <c r="C275" s="103">
        <v>5</v>
      </c>
      <c r="D275" s="262">
        <v>30.571428571428573</v>
      </c>
      <c r="E275" s="262">
        <v>32</v>
      </c>
    </row>
    <row r="276" spans="1:5" x14ac:dyDescent="0.25">
      <c r="A276" s="263">
        <v>44171</v>
      </c>
      <c r="B276" s="103">
        <v>29</v>
      </c>
      <c r="C276" s="103">
        <v>0</v>
      </c>
      <c r="D276" s="262">
        <v>30.857142857142858</v>
      </c>
      <c r="E276" s="262">
        <v>31.571428571428573</v>
      </c>
    </row>
    <row r="277" spans="1:5" x14ac:dyDescent="0.25">
      <c r="A277" s="263">
        <v>44172</v>
      </c>
      <c r="B277" s="103">
        <v>33</v>
      </c>
      <c r="C277" s="103">
        <v>40</v>
      </c>
      <c r="D277" s="262">
        <v>29.714285714285715</v>
      </c>
      <c r="E277" s="262">
        <v>29.857142857142858</v>
      </c>
    </row>
    <row r="278" spans="1:5" x14ac:dyDescent="0.25">
      <c r="A278" s="263">
        <v>44173</v>
      </c>
      <c r="B278" s="103">
        <v>33</v>
      </c>
      <c r="C278" s="103">
        <v>44</v>
      </c>
      <c r="D278" s="262">
        <v>28.285714285714285</v>
      </c>
      <c r="E278" s="262">
        <v>32.571428571428569</v>
      </c>
    </row>
    <row r="279" spans="1:5" x14ac:dyDescent="0.25">
      <c r="A279" s="263">
        <v>44174</v>
      </c>
      <c r="B279" s="103">
        <v>27</v>
      </c>
      <c r="C279" s="103">
        <v>57</v>
      </c>
      <c r="D279" s="262">
        <v>29</v>
      </c>
      <c r="E279" s="262">
        <v>32.142857142857146</v>
      </c>
    </row>
    <row r="280" spans="1:5" x14ac:dyDescent="0.25">
      <c r="A280" s="263">
        <v>44175</v>
      </c>
      <c r="B280" s="103">
        <v>32</v>
      </c>
      <c r="C280" s="103">
        <v>40</v>
      </c>
      <c r="D280" s="262">
        <v>28.571428571428573</v>
      </c>
      <c r="E280" s="262">
        <v>32.285714285714285</v>
      </c>
    </row>
    <row r="281" spans="1:5" x14ac:dyDescent="0.25">
      <c r="A281" s="263">
        <v>44176</v>
      </c>
      <c r="B281" s="103">
        <v>23</v>
      </c>
      <c r="C281" s="103">
        <v>42</v>
      </c>
      <c r="D281" s="262">
        <v>29.142857142857142</v>
      </c>
      <c r="E281" s="262">
        <v>31.571428571428573</v>
      </c>
    </row>
    <row r="282" spans="1:5" x14ac:dyDescent="0.25">
      <c r="A282" s="263">
        <v>44177</v>
      </c>
      <c r="B282" s="103">
        <v>26</v>
      </c>
      <c r="C282" s="103">
        <v>2</v>
      </c>
      <c r="D282" s="262">
        <v>29.857142857142858</v>
      </c>
      <c r="E282" s="262">
        <v>32.428571428571431</v>
      </c>
    </row>
    <row r="283" spans="1:5" x14ac:dyDescent="0.25">
      <c r="A283" s="263">
        <v>44178</v>
      </c>
      <c r="B283" s="103">
        <v>26</v>
      </c>
      <c r="C283" s="103">
        <v>1</v>
      </c>
      <c r="D283" s="262">
        <v>30.714285714285715</v>
      </c>
      <c r="E283" s="262">
        <v>29.285714285714285</v>
      </c>
    </row>
    <row r="284" spans="1:5" x14ac:dyDescent="0.25">
      <c r="A284" s="263">
        <v>44179</v>
      </c>
      <c r="B284" s="103">
        <v>37</v>
      </c>
      <c r="C284" s="103">
        <v>35</v>
      </c>
      <c r="D284" s="262">
        <v>31.714285714285715</v>
      </c>
      <c r="E284" s="262">
        <v>28.714285714285715</v>
      </c>
    </row>
    <row r="285" spans="1:5" x14ac:dyDescent="0.25">
      <c r="A285" s="263">
        <v>44180</v>
      </c>
      <c r="B285" s="103">
        <v>38</v>
      </c>
      <c r="C285" s="103">
        <v>50</v>
      </c>
      <c r="D285" s="262">
        <v>32</v>
      </c>
      <c r="E285" s="262">
        <v>29.714285714285715</v>
      </c>
    </row>
    <row r="286" spans="1:5" x14ac:dyDescent="0.25">
      <c r="A286" s="263">
        <v>44181</v>
      </c>
      <c r="B286" s="103">
        <v>33</v>
      </c>
      <c r="C286" s="103">
        <v>35</v>
      </c>
      <c r="D286" s="262">
        <v>32.714285714285715</v>
      </c>
      <c r="E286" s="262">
        <v>29.714285714285715</v>
      </c>
    </row>
    <row r="287" spans="1:5" x14ac:dyDescent="0.25">
      <c r="A287" s="263">
        <v>44182</v>
      </c>
      <c r="B287" s="103">
        <v>39</v>
      </c>
      <c r="C287" s="103">
        <v>36</v>
      </c>
      <c r="D287" s="262">
        <v>33.571428571428569</v>
      </c>
      <c r="E287" s="262">
        <v>29.714285714285715</v>
      </c>
    </row>
    <row r="288" spans="1:5" x14ac:dyDescent="0.25">
      <c r="A288" s="263">
        <v>44183</v>
      </c>
      <c r="B288" s="103">
        <v>25</v>
      </c>
      <c r="C288" s="103">
        <v>49</v>
      </c>
      <c r="D288" s="262">
        <v>32.571428571428569</v>
      </c>
      <c r="E288" s="262">
        <v>31.571428571428573</v>
      </c>
    </row>
    <row r="289" spans="1:5" x14ac:dyDescent="0.25">
      <c r="A289" s="263">
        <v>44184</v>
      </c>
      <c r="B289" s="103">
        <v>31</v>
      </c>
      <c r="C289" s="103">
        <v>2</v>
      </c>
      <c r="D289" s="262">
        <v>31.571428571428573</v>
      </c>
      <c r="E289" s="262">
        <v>32.428571428571431</v>
      </c>
    </row>
    <row r="290" spans="1:5" x14ac:dyDescent="0.25">
      <c r="A290" s="263">
        <v>44185</v>
      </c>
      <c r="B290" s="103">
        <v>32</v>
      </c>
      <c r="C290" s="103">
        <v>1</v>
      </c>
      <c r="D290" s="262">
        <v>32</v>
      </c>
      <c r="E290" s="262">
        <v>34.714285714285715</v>
      </c>
    </row>
    <row r="291" spans="1:5" x14ac:dyDescent="0.25">
      <c r="A291" s="263">
        <v>44186</v>
      </c>
      <c r="B291" s="103">
        <v>30</v>
      </c>
      <c r="C291" s="103">
        <v>48</v>
      </c>
      <c r="D291" s="262">
        <v>32.428571428571431</v>
      </c>
      <c r="E291" s="262">
        <v>35.857142857142854</v>
      </c>
    </row>
    <row r="292" spans="1:5" x14ac:dyDescent="0.25">
      <c r="A292" s="263">
        <v>44187</v>
      </c>
      <c r="B292" s="103">
        <v>31</v>
      </c>
      <c r="C292" s="103">
        <v>56</v>
      </c>
      <c r="D292" s="262">
        <v>34.857142857142854</v>
      </c>
      <c r="E292" s="262">
        <v>28.857142857142858</v>
      </c>
    </row>
    <row r="293" spans="1:5" x14ac:dyDescent="0.25">
      <c r="A293" s="263">
        <v>44188</v>
      </c>
      <c r="B293" s="103">
        <v>36</v>
      </c>
      <c r="C293" s="103">
        <v>51</v>
      </c>
      <c r="D293" s="262">
        <v>35.428571428571431</v>
      </c>
      <c r="E293" s="262">
        <v>28.714285714285715</v>
      </c>
    </row>
    <row r="294" spans="1:5" x14ac:dyDescent="0.25">
      <c r="A294" s="263">
        <v>44189</v>
      </c>
      <c r="B294" s="103">
        <v>42</v>
      </c>
      <c r="C294" s="103">
        <v>44</v>
      </c>
      <c r="D294" s="262">
        <v>36.714285714285715</v>
      </c>
      <c r="E294" s="262">
        <v>28.571428571428573</v>
      </c>
    </row>
    <row r="295" spans="1:5" x14ac:dyDescent="0.25">
      <c r="A295" s="263">
        <v>44190</v>
      </c>
      <c r="B295" s="103">
        <v>42</v>
      </c>
      <c r="C295" s="103">
        <v>0</v>
      </c>
      <c r="D295" s="262">
        <v>37</v>
      </c>
      <c r="E295" s="262">
        <v>22.714285714285715</v>
      </c>
    </row>
    <row r="296" spans="1:5" x14ac:dyDescent="0.25">
      <c r="A296" s="263">
        <v>44191</v>
      </c>
      <c r="B296" s="103">
        <v>35</v>
      </c>
      <c r="C296" s="103">
        <v>1</v>
      </c>
      <c r="D296" s="262">
        <v>37.142857142857146</v>
      </c>
      <c r="E296" s="262">
        <v>22.142857142857142</v>
      </c>
    </row>
    <row r="297" spans="1:5" x14ac:dyDescent="0.25">
      <c r="A297" s="263">
        <v>44192</v>
      </c>
      <c r="B297" s="103">
        <v>41</v>
      </c>
      <c r="C297" s="103">
        <v>0</v>
      </c>
      <c r="D297" s="262">
        <v>37.142857142857146</v>
      </c>
      <c r="E297" s="262">
        <v>26.428571428571427</v>
      </c>
    </row>
    <row r="298" spans="1:5" x14ac:dyDescent="0.25">
      <c r="A298" s="263">
        <v>44193</v>
      </c>
      <c r="B298" s="103">
        <v>32</v>
      </c>
      <c r="C298" s="103">
        <v>7</v>
      </c>
      <c r="D298" s="262">
        <v>37.142857142857146</v>
      </c>
      <c r="E298" s="262">
        <v>26.714285714285715</v>
      </c>
    </row>
    <row r="299" spans="1:5" x14ac:dyDescent="0.25">
      <c r="A299" s="263">
        <v>44194</v>
      </c>
      <c r="B299" s="103">
        <v>32</v>
      </c>
      <c r="C299" s="103">
        <v>52</v>
      </c>
      <c r="D299" s="262">
        <v>36.428571428571431</v>
      </c>
      <c r="E299" s="262">
        <v>26.714285714285715</v>
      </c>
    </row>
    <row r="300" spans="1:5" x14ac:dyDescent="0.25">
      <c r="A300" s="263">
        <v>44195</v>
      </c>
      <c r="B300" s="103">
        <v>36</v>
      </c>
      <c r="C300" s="103">
        <v>81</v>
      </c>
      <c r="D300" s="262">
        <v>38.285714285714285</v>
      </c>
      <c r="E300" s="262">
        <v>26.714285714285715</v>
      </c>
    </row>
    <row r="301" spans="1:5" x14ac:dyDescent="0.25">
      <c r="A301" s="263">
        <v>44196</v>
      </c>
      <c r="B301" s="103">
        <v>42</v>
      </c>
      <c r="C301" s="103">
        <v>46</v>
      </c>
      <c r="D301" s="262">
        <v>39.285714285714285</v>
      </c>
      <c r="E301" s="262">
        <v>26.714285714285715</v>
      </c>
    </row>
    <row r="302" spans="1:5" x14ac:dyDescent="0.25">
      <c r="A302" s="263">
        <v>44197</v>
      </c>
      <c r="B302" s="103">
        <v>37</v>
      </c>
      <c r="C302" s="103">
        <v>0</v>
      </c>
      <c r="D302" s="262">
        <v>40.428571428571431</v>
      </c>
      <c r="E302" s="262">
        <v>27.714285714285715</v>
      </c>
    </row>
    <row r="303" spans="1:5" x14ac:dyDescent="0.25">
      <c r="A303" s="263">
        <v>44198</v>
      </c>
      <c r="B303" s="103">
        <v>48</v>
      </c>
      <c r="C303" s="103">
        <v>1</v>
      </c>
      <c r="D303" s="262">
        <v>42.142857142857146</v>
      </c>
      <c r="E303" s="262">
        <v>33.428571428571431</v>
      </c>
    </row>
    <row r="304" spans="1:5" x14ac:dyDescent="0.25">
      <c r="A304" s="263">
        <v>44199</v>
      </c>
      <c r="B304" s="103">
        <v>48</v>
      </c>
      <c r="C304" s="103">
        <v>0</v>
      </c>
      <c r="D304" s="262">
        <v>44.857142857142854</v>
      </c>
      <c r="E304" s="262">
        <v>33.571428571428569</v>
      </c>
    </row>
    <row r="305" spans="1:5" x14ac:dyDescent="0.25">
      <c r="A305" s="263">
        <v>44200</v>
      </c>
      <c r="B305" s="103">
        <v>40</v>
      </c>
      <c r="C305" s="103">
        <v>14</v>
      </c>
      <c r="D305" s="262">
        <v>45.714285714285715</v>
      </c>
      <c r="E305" s="262">
        <v>41.571428571428569</v>
      </c>
    </row>
    <row r="306" spans="1:5" x14ac:dyDescent="0.25">
      <c r="A306" s="263">
        <v>44201</v>
      </c>
      <c r="B306" s="103">
        <v>44</v>
      </c>
      <c r="C306" s="103">
        <v>92</v>
      </c>
      <c r="D306" s="262">
        <v>47.571428571428569</v>
      </c>
      <c r="E306" s="262">
        <v>55.571428571428569</v>
      </c>
    </row>
    <row r="307" spans="1:5" x14ac:dyDescent="0.25">
      <c r="A307" s="263">
        <v>44202</v>
      </c>
      <c r="B307" s="103">
        <v>55</v>
      </c>
      <c r="C307" s="103">
        <v>82</v>
      </c>
      <c r="D307" s="262">
        <v>46.142857142857146</v>
      </c>
      <c r="E307" s="262">
        <v>55.714285714285715</v>
      </c>
    </row>
    <row r="308" spans="1:5" x14ac:dyDescent="0.25">
      <c r="A308" s="263">
        <v>44203</v>
      </c>
      <c r="B308" s="103">
        <v>48</v>
      </c>
      <c r="C308" s="103">
        <v>102</v>
      </c>
      <c r="D308" s="262">
        <v>48.285714285714285</v>
      </c>
      <c r="E308" s="262">
        <v>56</v>
      </c>
    </row>
    <row r="309" spans="1:5" x14ac:dyDescent="0.25">
      <c r="A309" s="263">
        <v>44204</v>
      </c>
      <c r="B309" s="103">
        <v>50</v>
      </c>
      <c r="C309" s="103">
        <v>98</v>
      </c>
      <c r="D309" s="262">
        <v>50.285714285714285</v>
      </c>
      <c r="E309" s="262">
        <v>62.428571428571431</v>
      </c>
    </row>
    <row r="310" spans="1:5" x14ac:dyDescent="0.25">
      <c r="A310" s="263">
        <v>44205</v>
      </c>
      <c r="B310" s="103">
        <v>38</v>
      </c>
      <c r="C310" s="103">
        <v>2</v>
      </c>
      <c r="D310" s="262">
        <v>52</v>
      </c>
      <c r="E310" s="262">
        <v>60.857142857142854</v>
      </c>
    </row>
    <row r="311" spans="1:5" x14ac:dyDescent="0.25">
      <c r="A311" s="263">
        <v>44206</v>
      </c>
      <c r="B311" s="103">
        <v>63</v>
      </c>
      <c r="C311" s="103">
        <v>2</v>
      </c>
      <c r="D311" s="262">
        <v>51.714285714285715</v>
      </c>
      <c r="E311" s="262">
        <v>59.428571428571431</v>
      </c>
    </row>
    <row r="312" spans="1:5" x14ac:dyDescent="0.25">
      <c r="A312" s="263">
        <v>44207</v>
      </c>
      <c r="B312" s="103">
        <v>54</v>
      </c>
      <c r="C312" s="103">
        <v>59</v>
      </c>
      <c r="D312" s="262">
        <v>53.714285714285715</v>
      </c>
      <c r="E312" s="262">
        <v>55.285714285714285</v>
      </c>
    </row>
    <row r="313" spans="1:5" x14ac:dyDescent="0.25">
      <c r="A313" s="263">
        <v>44208</v>
      </c>
      <c r="B313" s="103">
        <v>56</v>
      </c>
      <c r="C313" s="103">
        <v>81</v>
      </c>
      <c r="D313" s="262">
        <v>55.714285714285715</v>
      </c>
      <c r="E313" s="262">
        <v>53.571428571428569</v>
      </c>
    </row>
    <row r="314" spans="1:5" x14ac:dyDescent="0.25">
      <c r="A314" s="263">
        <v>44209</v>
      </c>
      <c r="B314" s="103">
        <v>53</v>
      </c>
      <c r="C314" s="103">
        <v>72</v>
      </c>
      <c r="D314" s="262">
        <v>61.285714285714285</v>
      </c>
      <c r="E314" s="262">
        <v>53.428571428571431</v>
      </c>
    </row>
    <row r="315" spans="1:5" x14ac:dyDescent="0.25">
      <c r="A315" s="263">
        <v>44210</v>
      </c>
      <c r="B315" s="103">
        <v>62</v>
      </c>
      <c r="C315" s="103">
        <v>73</v>
      </c>
      <c r="D315" s="262">
        <v>59.285714285714285</v>
      </c>
      <c r="E315" s="262">
        <v>53.285714285714285</v>
      </c>
    </row>
    <row r="316" spans="1:5" x14ac:dyDescent="0.25">
      <c r="A316" s="263">
        <v>44211</v>
      </c>
      <c r="B316" s="103">
        <v>64</v>
      </c>
      <c r="C316" s="103">
        <v>86</v>
      </c>
      <c r="D316" s="262">
        <v>61.857142857142854</v>
      </c>
      <c r="E316" s="262">
        <v>56.714285714285715</v>
      </c>
    </row>
    <row r="317" spans="1:5" x14ac:dyDescent="0.25">
      <c r="A317" s="263">
        <v>44212</v>
      </c>
      <c r="B317" s="103">
        <v>77</v>
      </c>
      <c r="C317" s="103">
        <v>1</v>
      </c>
      <c r="D317" s="262">
        <v>64.714285714285708</v>
      </c>
      <c r="E317" s="262">
        <v>59.428571428571431</v>
      </c>
    </row>
    <row r="318" spans="1:5" x14ac:dyDescent="0.25">
      <c r="A318" s="263">
        <v>44213</v>
      </c>
      <c r="B318" s="103">
        <v>49</v>
      </c>
      <c r="C318" s="103">
        <v>1</v>
      </c>
      <c r="D318" s="262">
        <v>66.714285714285708</v>
      </c>
      <c r="E318" s="262">
        <v>63.714285714285715</v>
      </c>
    </row>
    <row r="319" spans="1:5" x14ac:dyDescent="0.25">
      <c r="A319" s="263">
        <v>44214</v>
      </c>
      <c r="B319" s="103">
        <v>72</v>
      </c>
      <c r="C319" s="103">
        <v>83</v>
      </c>
      <c r="D319" s="262">
        <v>67.285714285714292</v>
      </c>
      <c r="E319" s="262">
        <v>64.142857142857139</v>
      </c>
    </row>
    <row r="320" spans="1:5" x14ac:dyDescent="0.25">
      <c r="A320" s="263">
        <v>44215</v>
      </c>
      <c r="B320" s="103">
        <v>76</v>
      </c>
      <c r="C320" s="103">
        <v>100</v>
      </c>
      <c r="D320" s="262">
        <v>68.428571428571431</v>
      </c>
      <c r="E320" s="262">
        <v>63.857142857142854</v>
      </c>
    </row>
    <row r="321" spans="1:5" x14ac:dyDescent="0.25">
      <c r="A321" s="263">
        <v>44216</v>
      </c>
      <c r="B321" s="103">
        <v>67</v>
      </c>
      <c r="C321" s="103">
        <v>102</v>
      </c>
      <c r="D321" s="262">
        <v>65</v>
      </c>
      <c r="E321" s="262">
        <v>64.142857142857139</v>
      </c>
    </row>
    <row r="322" spans="1:5" x14ac:dyDescent="0.25">
      <c r="A322" s="263">
        <v>44217</v>
      </c>
      <c r="B322" s="103">
        <v>66</v>
      </c>
      <c r="C322" s="103">
        <v>76</v>
      </c>
      <c r="D322" s="262">
        <v>67.714285714285708</v>
      </c>
      <c r="E322" s="262">
        <v>64.571428571428569</v>
      </c>
    </row>
    <row r="323" spans="1:5" x14ac:dyDescent="0.25">
      <c r="A323" s="263">
        <v>44218</v>
      </c>
      <c r="B323" s="103">
        <v>72</v>
      </c>
      <c r="C323" s="103">
        <v>84</v>
      </c>
      <c r="D323" s="262"/>
      <c r="E323" s="262">
        <v>67.571428571428569</v>
      </c>
    </row>
    <row r="324" spans="1:5" x14ac:dyDescent="0.25">
      <c r="A324" s="263">
        <v>44219</v>
      </c>
      <c r="B324" s="103">
        <v>53</v>
      </c>
      <c r="C324" s="103">
        <v>3</v>
      </c>
      <c r="D324" s="262"/>
      <c r="E324" s="262">
        <v>67.428571428571431</v>
      </c>
    </row>
    <row r="325" spans="1:5" x14ac:dyDescent="0.25">
      <c r="A325" s="263">
        <v>44220</v>
      </c>
      <c r="B325" s="103">
        <v>68</v>
      </c>
      <c r="C325" s="103">
        <v>4</v>
      </c>
      <c r="D325" s="262"/>
      <c r="E325" s="262">
        <v>65.285714285714292</v>
      </c>
    </row>
    <row r="326" spans="1:5" x14ac:dyDescent="0.25">
      <c r="A326" s="263">
        <v>44221</v>
      </c>
      <c r="B326" s="103"/>
      <c r="C326" s="103">
        <v>104</v>
      </c>
      <c r="D326" s="262"/>
      <c r="E326" s="262">
        <v>65.857142857142861</v>
      </c>
    </row>
    <row r="327" spans="1:5" x14ac:dyDescent="0.25">
      <c r="A327" s="263">
        <v>44222</v>
      </c>
      <c r="B327" s="103"/>
      <c r="C327" s="103">
        <v>99</v>
      </c>
      <c r="D327" s="262"/>
      <c r="E327" s="262">
        <v>62.571428571428569</v>
      </c>
    </row>
    <row r="328" spans="1:5" x14ac:dyDescent="0.25">
      <c r="A328" s="263">
        <v>44223</v>
      </c>
      <c r="B328" s="103"/>
      <c r="C328" s="103">
        <v>87</v>
      </c>
      <c r="D328" s="262"/>
      <c r="E328" s="262">
        <v>62.714285714285715</v>
      </c>
    </row>
    <row r="329" spans="1:5" x14ac:dyDescent="0.25">
      <c r="A329" s="263">
        <v>44224</v>
      </c>
      <c r="B329" s="103"/>
      <c r="C329" s="103">
        <v>80</v>
      </c>
      <c r="D329" s="262"/>
      <c r="E329" s="262">
        <v>62.857142857142854</v>
      </c>
    </row>
    <row r="330" spans="1:5" x14ac:dyDescent="0.25">
      <c r="A330" s="263">
        <v>44225</v>
      </c>
      <c r="B330" s="103"/>
      <c r="C330" s="103">
        <v>61</v>
      </c>
      <c r="D330" s="262"/>
      <c r="E330" s="262"/>
    </row>
    <row r="331" spans="1:5" x14ac:dyDescent="0.25">
      <c r="A331" s="263">
        <v>44226</v>
      </c>
      <c r="B331" s="103"/>
      <c r="C331" s="103">
        <v>4</v>
      </c>
      <c r="D331" s="262"/>
      <c r="E331" s="262"/>
    </row>
    <row r="332" spans="1:5" x14ac:dyDescent="0.25">
      <c r="A332" s="263">
        <v>44227</v>
      </c>
      <c r="B332" s="103"/>
      <c r="C332" s="103">
        <v>5</v>
      </c>
      <c r="D332" s="262"/>
      <c r="E332" s="262"/>
    </row>
    <row r="334" spans="1:5" x14ac:dyDescent="0.25">
      <c r="A334" s="6" t="s">
        <v>237</v>
      </c>
      <c r="B334" s="351"/>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A31846008</value>
    </field>
    <field name="Objective-Title">
      <value order="0">NRS - Weekly COVID19 deaths - week 04 2021 - tables and figures</value>
    </field>
    <field name="Objective-Description">
      <value order="0"/>
    </field>
    <field name="Objective-CreationStamp">
      <value order="0">2021-02-02T07:07:34Z</value>
    </field>
    <field name="Objective-IsApproved">
      <value order="0">false</value>
    </field>
    <field name="Objective-IsPublished">
      <value order="0">false</value>
    </field>
    <field name="Objective-DatePublished">
      <value order="0"/>
    </field>
    <field name="Objective-ModificationStamp">
      <value order="0">2021-02-02T10:04:34Z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vA46420498</value>
    </field>
    <field name="Objective-Version">
      <value order="0">1.2</value>
    </field>
    <field name="Objective-VersionNumber">
      <value order="0">3</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2021-02-02T12:39:53Z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A31846008</vt:lpwstr>
  </property>
  <property fmtid="{D5CDD505-2E9C-101B-9397-08002B2CF9AE}" pid="4" name="Objective-Title">
    <vt:lpwstr>NRS - Weekly COVID19 deaths - week 04 2021 - tables and figures</vt:lpwstr>
  </property>
  <property fmtid="{D5CDD505-2E9C-101B-9397-08002B2CF9AE}" pid="5" name="Objective-Description">
    <vt:lpwstr/>
  </property>
  <property fmtid="{D5CDD505-2E9C-101B-9397-08002B2CF9AE}" pid="6" name="Objective-CreationStamp">
    <vt:filetime>2021-02-02T07:07:34Z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2021-02-02T10:04:34Z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vA46420498</vt:lpwstr>
  </property>
  <property fmtid="{D5CDD505-2E9C-101B-9397-08002B2CF9AE}" pid="16" name="Objective-Version">
    <vt:lpwstr>1.2</vt:lpwstr>
  </property>
  <property fmtid="{D5CDD505-2E9C-101B-9397-08002B2CF9AE}" pid="17" name="Objective-VersionNumber">
    <vt:r8>3</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