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<sst xmlns="http://schemas.openxmlformats.org/spreadsheetml/2006/main" count="963" uniqueCount="519">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</sst>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3">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8f4ef902f7e445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893</c:v>
                </c:pt>
                <c:pt idx="420">
                  <c:v>841</c:v>
                </c:pt>
                <c:pt idx="421">
                  <c:v>823</c:v>
                </c:pt>
                <c:pt idx="422">
                  <c:v>793</c:v>
                </c:pt>
                <c:pt idx="423">
                  <c:v>776</c:v>
                </c:pt>
                <c:pt idx="424">
                  <c:v>753</c:v>
                </c:pt>
                <c:pt idx="425">
                  <c:v>778</c:v>
                </c:pt>
                <c:pt idx="426">
                  <c:v>768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53</c:v>
                </c:pt>
                <c:pt idx="424">
                  <c:v>57</c:v>
                </c:pt>
                <c:pt idx="425">
                  <c:v>61</c:v>
                </c:pt>
                <c:pt idx="426">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Discharges'!$A$4:$A$576</c:f>
              <c:strCache>
                <c:ptCount val="5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pt idx="572">
                  <c:v>10/11/2021</c:v>
                </c:pt>
              </c:strCache>
            </c:strRef>
          </c:cat>
          <c:val>
            <c:numRef>
              <c:f>'Table 4 - Delayed Discharges'!$C$4:$C$576</c:f>
              <c:numCache>
                <c:formatCode>#,##0</c:formatCode>
                <c:ptCount val="5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Workforce'!$B$117:$B$200</c:f>
              <c:numCache>
                <c:formatCode>#,##0</c:formatCode>
                <c:ptCount val="8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Workforce'!$C$117:$C$200</c:f>
              <c:numCache>
                <c:formatCode>#,##0</c:formatCode>
                <c:ptCount val="8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Workforce'!$D$117:$D$200</c:f>
              <c:numCache>
                <c:formatCode>#,##0</c:formatCode>
                <c:ptCount val="8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21-22'!$A$4:$A$62</c:f>
              <c:numCache>
                <c:formatCode>m/d/yyyy</c:formatCode>
                <c:ptCount val="5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numCache>
            </c:numRef>
          </c:cat>
          <c:val>
            <c:numRef>
              <c:f>'Table 9 - School absence 21-22'!$E$4:$E$62</c:f>
              <c:numCache>
                <c:formatCode>0.0%</c:formatCode>
                <c:ptCount val="5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1.6814781800000001E-2</c:v>
                </c:pt>
                <c:pt idx="55">
                  <c:v>1.7242644200000001E-2</c:v>
                </c:pt>
                <c:pt idx="56">
                  <c:v>1.8264490000000001E-2</c:v>
                </c:pt>
                <c:pt idx="57">
                  <c:v>1.9738952899999999E-2</c:v>
                </c:pt>
                <c:pt idx="58">
                  <c:v>2.1945310400000004E-2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21-22'!$A$4:$A$62</c:f>
              <c:numCache>
                <c:formatCode>m/d/yyyy</c:formatCode>
                <c:ptCount val="5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numCache>
            </c:numRef>
          </c:cat>
          <c:val>
            <c:numRef>
              <c:f>'Table 9 - School absence 21-22'!$D$4:$D$62</c:f>
              <c:numCache>
                <c:formatCode>0.0%</c:formatCode>
                <c:ptCount val="5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7.8780353400000003E-2</c:v>
                </c:pt>
                <c:pt idx="55">
                  <c:v>8.1912531799999994E-2</c:v>
                </c:pt>
                <c:pt idx="56">
                  <c:v>0.103173082</c:v>
                </c:pt>
                <c:pt idx="57">
                  <c:v>8.88908853E-2</c:v>
                </c:pt>
                <c:pt idx="58">
                  <c:v>8.5551531200000003E-2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49796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2"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6"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7">
        <v>957</v>
      </c>
      <c r="C198" s="607">
        <v>21.142857142857142</v>
      </c>
      <c r="D198" s="607">
        <v>860</v>
      </c>
      <c r="E198" s="607">
        <v>1838.1428571428571</v>
      </c>
    </row>
    <row r="199" spans="1:5" x14ac:dyDescent="0.25">
      <c r="A199" s="104" t="s">
        <v>511</v>
      </c>
      <c r="B199" s="607">
        <v>946</v>
      </c>
      <c r="C199" s="573">
        <v>18</v>
      </c>
      <c r="D199" s="573">
        <v>819</v>
      </c>
      <c r="E199" s="574">
        <v>1783</v>
      </c>
    </row>
    <row r="200" spans="1:5" x14ac:dyDescent="0.25">
      <c r="A200" s="104" t="s">
        <v>517</v>
      </c>
      <c r="B200" s="133">
        <v>950</v>
      </c>
      <c r="C200" s="573">
        <v>20</v>
      </c>
      <c r="D200" s="573">
        <v>820.14285714285711</v>
      </c>
      <c r="E200" s="611">
        <v>1790.1428571428571</v>
      </c>
    </row>
    <row r="201" spans="1:5" x14ac:dyDescent="0.25">
      <c r="B201" s="607"/>
    </row>
    <row r="202" spans="1:5" x14ac:dyDescent="0.25">
      <c r="B202" s="60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0"/>
  <sheetViews>
    <sheetView showGridLines="0" zoomScaleNormal="100" workbookViewId="0">
      <pane ySplit="3" topLeftCell="A78"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71</v>
      </c>
      <c r="D87" s="376">
        <v>100</v>
      </c>
    </row>
    <row r="88" spans="1:4" x14ac:dyDescent="0.25">
      <c r="A88" s="203">
        <v>42</v>
      </c>
      <c r="B88" s="566" t="s">
        <v>506</v>
      </c>
      <c r="C88" s="2">
        <v>62</v>
      </c>
      <c r="D88" s="376">
        <v>126</v>
      </c>
    </row>
    <row r="89" spans="1:4" x14ac:dyDescent="0.25">
      <c r="A89" s="203">
        <v>43</v>
      </c>
      <c r="B89" s="566" t="s">
        <v>513</v>
      </c>
      <c r="C89" s="2">
        <v>64</v>
      </c>
      <c r="D89" s="376">
        <v>99</v>
      </c>
    </row>
    <row r="90" spans="1:4" x14ac:dyDescent="0.25">
      <c r="A90" s="203">
        <v>45</v>
      </c>
      <c r="B90" s="566" t="s">
        <v>518</v>
      </c>
      <c r="C90" s="2">
        <v>57</v>
      </c>
      <c r="D90"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3"/>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row r="83" spans="1:6" x14ac:dyDescent="0.25">
      <c r="A83" s="11">
        <v>44509</v>
      </c>
      <c r="B83" s="364">
        <v>434</v>
      </c>
      <c r="C83" s="364">
        <v>736</v>
      </c>
      <c r="D83" s="242">
        <v>0.69</v>
      </c>
      <c r="E83" s="103">
        <v>38327</v>
      </c>
      <c r="F83"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5"/>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row r="75" spans="1:4" x14ac:dyDescent="0.25">
      <c r="A75" s="376">
        <v>45</v>
      </c>
      <c r="B75" s="211">
        <v>44510</v>
      </c>
      <c r="C75" s="2">
        <v>68</v>
      </c>
      <c r="D75"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1"/>
  <sheetViews>
    <sheetView workbookViewId="0">
      <pane xSplit="1" ySplit="3" topLeftCell="B59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5"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6"/>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2" x14ac:dyDescent="0.25">
      <c r="A609" s="277">
        <v>44509</v>
      </c>
      <c r="B609" s="118">
        <v>9313</v>
      </c>
    </row>
    <row r="610" spans="1:2" x14ac:dyDescent="0.25">
      <c r="A610" s="277">
        <v>44510</v>
      </c>
      <c r="B610" s="118">
        <v>9332</v>
      </c>
    </row>
    <row r="611" spans="1:2" x14ac:dyDescent="0.25">
      <c r="A611" s="277">
        <v>44511</v>
      </c>
      <c r="B611" s="118">
        <v>9358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2"/>
  <sheetViews>
    <sheetView workbookViewId="0">
      <pane xSplit="1" ySplit="3" topLeftCell="B4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7" t="s">
        <v>452</v>
      </c>
      <c r="B1" s="637"/>
      <c r="C1" s="637"/>
      <c r="D1" s="637"/>
      <c r="E1" s="637"/>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8" t="s">
        <v>503</v>
      </c>
      <c r="P41" s="638"/>
      <c r="Q41" s="638"/>
      <c r="R41" s="638"/>
      <c r="S41" s="638"/>
    </row>
    <row r="42" spans="1:20" x14ac:dyDescent="0.25">
      <c r="A42" s="567">
        <v>44481</v>
      </c>
      <c r="B42" s="569">
        <v>2478</v>
      </c>
      <c r="C42" s="570">
        <v>0.89921106960000008</v>
      </c>
      <c r="D42" s="570">
        <v>8.036406950000001E-2</v>
      </c>
      <c r="E42" s="570">
        <v>2.0344314500000002E-2</v>
      </c>
      <c r="O42" s="638"/>
      <c r="P42" s="638"/>
      <c r="Q42" s="638"/>
      <c r="R42" s="638"/>
      <c r="S42" s="638"/>
    </row>
    <row r="43" spans="1:20" x14ac:dyDescent="0.25">
      <c r="A43" s="567">
        <v>44482</v>
      </c>
      <c r="B43" s="569">
        <v>2516</v>
      </c>
      <c r="C43" s="570">
        <v>0.89773623300000005</v>
      </c>
      <c r="D43" s="570">
        <v>8.1313324100000001E-2</v>
      </c>
      <c r="E43" s="570">
        <v>2.0874136299999999E-2</v>
      </c>
      <c r="O43" s="638"/>
      <c r="P43" s="638"/>
      <c r="Q43" s="638"/>
      <c r="R43" s="638"/>
      <c r="S43" s="638"/>
    </row>
    <row r="44" spans="1:20" x14ac:dyDescent="0.25">
      <c r="A44" s="567">
        <v>44483</v>
      </c>
      <c r="B44" s="569">
        <v>2534</v>
      </c>
      <c r="C44" s="570">
        <v>0.90259106430000002</v>
      </c>
      <c r="D44" s="570">
        <v>7.2437404799999994E-2</v>
      </c>
      <c r="E44" s="570">
        <v>2.4971530800000002E-2</v>
      </c>
      <c r="O44" s="638"/>
      <c r="P44" s="638"/>
      <c r="Q44" s="638"/>
      <c r="R44" s="638"/>
      <c r="S44" s="638"/>
    </row>
    <row r="45" spans="1:20" x14ac:dyDescent="0.25">
      <c r="A45" s="567">
        <v>44484</v>
      </c>
      <c r="B45" s="569">
        <v>2469</v>
      </c>
      <c r="C45" s="570">
        <v>0.84597662470000001</v>
      </c>
      <c r="D45" s="570">
        <v>0.13074513660000001</v>
      </c>
      <c r="E45" s="570">
        <v>2.32199945E-2</v>
      </c>
      <c r="O45" s="638"/>
      <c r="P45" s="638"/>
      <c r="Q45" s="638"/>
      <c r="R45" s="638"/>
      <c r="S45" s="638"/>
    </row>
    <row r="46" spans="1:20" x14ac:dyDescent="0.25">
      <c r="A46" s="567">
        <v>44487</v>
      </c>
      <c r="B46" s="569">
        <v>3748</v>
      </c>
      <c r="C46" s="570">
        <v>0.89495548599999997</v>
      </c>
      <c r="D46" s="570">
        <v>9.0113528800000009E-2</v>
      </c>
      <c r="E46" s="570">
        <v>1.49309851E-2</v>
      </c>
      <c r="O46" s="638"/>
      <c r="P46" s="638"/>
      <c r="Q46" s="638"/>
      <c r="R46" s="638"/>
      <c r="S46" s="638"/>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567">
        <v>44502</v>
      </c>
      <c r="B57" s="569">
        <v>12496</v>
      </c>
      <c r="C57" s="570">
        <v>0.90344998790000008</v>
      </c>
      <c r="D57" s="570">
        <v>7.919663410000001E-2</v>
      </c>
      <c r="E57" s="570">
        <v>1.7342677500000001E-2</v>
      </c>
      <c r="O57" s="60">
        <v>44502</v>
      </c>
      <c r="P57" s="43">
        <v>11602</v>
      </c>
      <c r="Q57" s="568">
        <v>0.90613147329999999</v>
      </c>
      <c r="R57" s="568">
        <v>7.7747822899999999E-2</v>
      </c>
      <c r="S57" s="568">
        <v>1.6110005600000001E-2</v>
      </c>
    </row>
    <row r="58" spans="1:19" x14ac:dyDescent="0.25">
      <c r="A58" s="60">
        <v>44503</v>
      </c>
      <c r="B58" s="43">
        <v>12068</v>
      </c>
      <c r="C58" s="568">
        <v>0.90439489709999998</v>
      </c>
      <c r="D58" s="568">
        <v>7.8780353400000003E-2</v>
      </c>
      <c r="E58" s="568">
        <v>1.6814781800000001E-2</v>
      </c>
    </row>
    <row r="59" spans="1:19" x14ac:dyDescent="0.25">
      <c r="A59" s="60">
        <v>44504</v>
      </c>
      <c r="B59" s="43">
        <v>12344</v>
      </c>
      <c r="C59" s="568">
        <v>0.90082915409999997</v>
      </c>
      <c r="D59" s="568">
        <v>8.1912531799999994E-2</v>
      </c>
      <c r="E59" s="568">
        <v>1.7242644200000001E-2</v>
      </c>
    </row>
    <row r="60" spans="1:19" x14ac:dyDescent="0.25">
      <c r="A60" s="60">
        <v>44505</v>
      </c>
      <c r="B60" s="43">
        <v>12615</v>
      </c>
      <c r="C60" s="568">
        <v>0.8785550875</v>
      </c>
      <c r="D60" s="568">
        <v>0.103173082</v>
      </c>
      <c r="E60" s="568">
        <v>1.8264490000000001E-2</v>
      </c>
    </row>
    <row r="61" spans="1:19" x14ac:dyDescent="0.25">
      <c r="A61" s="60">
        <v>44508</v>
      </c>
      <c r="B61" s="43">
        <v>14119</v>
      </c>
      <c r="C61" s="568">
        <v>0.89136160549999999</v>
      </c>
      <c r="D61" s="568">
        <v>8.88908853E-2</v>
      </c>
      <c r="E61" s="568">
        <v>1.9738952899999999E-2</v>
      </c>
    </row>
    <row r="62" spans="1:19" x14ac:dyDescent="0.25">
      <c r="A62" s="60">
        <v>44509</v>
      </c>
      <c r="B62" s="43">
        <v>15674</v>
      </c>
      <c r="C62" s="568">
        <v>0.89249390049999999</v>
      </c>
      <c r="D62" s="568">
        <v>8.5551531200000003E-2</v>
      </c>
      <c r="E62" s="568">
        <v>2.1945310400000004E-2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8"/>
  <sheetViews>
    <sheetView zoomScaleNormal="100" workbookViewId="0">
      <pane xSplit="1" ySplit="3" topLeftCell="B29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8">
        <v>3900427</v>
      </c>
    </row>
    <row r="295" spans="1:5" x14ac:dyDescent="0.25">
      <c r="A295" s="25">
        <v>44498</v>
      </c>
      <c r="B295" s="93">
        <v>4314144</v>
      </c>
      <c r="C295" s="608">
        <v>3903299</v>
      </c>
    </row>
    <row r="296" spans="1:5" x14ac:dyDescent="0.25">
      <c r="A296" s="25">
        <v>44499</v>
      </c>
      <c r="B296" s="93">
        <v>4315802</v>
      </c>
      <c r="C296" s="608">
        <v>3905177</v>
      </c>
    </row>
    <row r="297" spans="1:5" x14ac:dyDescent="0.25">
      <c r="A297" s="25">
        <v>44500</v>
      </c>
      <c r="B297" s="93">
        <v>4317601</v>
      </c>
      <c r="C297" s="608">
        <v>3907056</v>
      </c>
    </row>
    <row r="298" spans="1:5" x14ac:dyDescent="0.25">
      <c r="A298" s="25">
        <v>44501</v>
      </c>
      <c r="B298" s="93">
        <v>4318783</v>
      </c>
      <c r="C298" s="608">
        <v>3908244</v>
      </c>
    </row>
    <row r="299" spans="1:5" x14ac:dyDescent="0.25">
      <c r="A299" s="25">
        <v>44502</v>
      </c>
      <c r="B299" s="93">
        <v>4320370</v>
      </c>
      <c r="C299" s="608">
        <v>3910253</v>
      </c>
    </row>
    <row r="300" spans="1:5" x14ac:dyDescent="0.25">
      <c r="A300" s="25">
        <v>44503</v>
      </c>
      <c r="B300" s="93">
        <v>4321770</v>
      </c>
      <c r="C300" s="608">
        <v>3911823</v>
      </c>
    </row>
    <row r="301" spans="1:5" x14ac:dyDescent="0.25">
      <c r="A301" s="25">
        <v>44504</v>
      </c>
      <c r="B301" s="93">
        <v>4318790</v>
      </c>
      <c r="C301" s="608">
        <v>3911105</v>
      </c>
      <c r="E301" s="423" t="s">
        <v>514</v>
      </c>
    </row>
    <row r="302" spans="1:5" x14ac:dyDescent="0.25">
      <c r="A302" s="25">
        <v>44505</v>
      </c>
      <c r="B302" s="93">
        <v>4319877</v>
      </c>
      <c r="C302" s="608">
        <v>3912518</v>
      </c>
    </row>
    <row r="303" spans="1:5" x14ac:dyDescent="0.25">
      <c r="A303" s="25">
        <v>44506</v>
      </c>
      <c r="B303" s="93">
        <v>4321350</v>
      </c>
      <c r="C303" s="608">
        <v>3914397</v>
      </c>
    </row>
    <row r="304" spans="1:5" x14ac:dyDescent="0.25">
      <c r="A304" s="25">
        <v>44507</v>
      </c>
      <c r="B304" s="93">
        <v>4322157</v>
      </c>
      <c r="C304" s="608">
        <v>3915116</v>
      </c>
      <c r="E304" s="423" t="s">
        <v>516</v>
      </c>
    </row>
    <row r="305" spans="1:3" x14ac:dyDescent="0.25">
      <c r="A305" s="25">
        <v>44508</v>
      </c>
      <c r="B305" s="93">
        <v>4323549</v>
      </c>
      <c r="C305" s="608">
        <v>3917210</v>
      </c>
    </row>
    <row r="306" spans="1:3" x14ac:dyDescent="0.25">
      <c r="A306" s="25">
        <v>44509</v>
      </c>
      <c r="B306" s="93">
        <v>4324440</v>
      </c>
      <c r="C306" s="608">
        <v>3918528</v>
      </c>
    </row>
    <row r="307" spans="1:3" x14ac:dyDescent="0.25">
      <c r="A307" s="25">
        <v>44510</v>
      </c>
      <c r="B307" s="93">
        <v>4325307</v>
      </c>
      <c r="C307" s="608">
        <v>3920006</v>
      </c>
    </row>
    <row r="308" spans="1:3" x14ac:dyDescent="0.25">
      <c r="A308" s="25">
        <v>44511</v>
      </c>
      <c r="B308" s="93">
        <v>4326392</v>
      </c>
      <c r="C308" s="608">
        <v>3921971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3" t="s">
        <v>0</v>
      </c>
      <c r="B3" s="639" t="s">
        <v>4</v>
      </c>
      <c r="C3" s="640"/>
      <c r="D3" s="641"/>
      <c r="E3" s="642" t="s">
        <v>7</v>
      </c>
      <c r="F3" s="642"/>
      <c r="G3" s="642"/>
    </row>
    <row r="4" spans="1:19" x14ac:dyDescent="0.25">
      <c r="A4" s="644"/>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5" t="s">
        <v>163</v>
      </c>
      <c r="F33" s="645"/>
      <c r="G33" s="645"/>
      <c r="H33" s="645"/>
      <c r="I33" s="645"/>
      <c r="J33" s="645"/>
      <c r="K33" s="645"/>
      <c r="L33" s="645"/>
      <c r="M33" s="645"/>
      <c r="N33" s="645"/>
      <c r="O33" s="645"/>
      <c r="P33" s="645"/>
      <c r="Q33" s="645"/>
      <c r="R33" s="645"/>
      <c r="S33" s="645"/>
      <c r="T33" s="645"/>
      <c r="U33" s="645"/>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6" t="s">
        <v>5</v>
      </c>
      <c r="E31" s="646"/>
      <c r="F31" s="646"/>
      <c r="G31" s="646"/>
      <c r="H31" s="646"/>
      <c r="I31" s="646"/>
      <c r="J31" s="646"/>
      <c r="K31" s="646"/>
      <c r="L31" s="646"/>
      <c r="M31" s="646"/>
      <c r="N31" s="646"/>
    </row>
    <row r="32" spans="1:14" x14ac:dyDescent="0.25">
      <c r="A32" s="344">
        <v>43938</v>
      </c>
      <c r="B32" s="281">
        <v>184</v>
      </c>
      <c r="D32" s="646"/>
      <c r="E32" s="646"/>
      <c r="F32" s="646"/>
      <c r="G32" s="646"/>
      <c r="H32" s="646"/>
      <c r="I32" s="646"/>
      <c r="J32" s="646"/>
      <c r="K32" s="646"/>
      <c r="L32" s="646"/>
      <c r="M32" s="646"/>
      <c r="N32" s="646"/>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6" t="s">
        <v>76</v>
      </c>
      <c r="E34" s="646"/>
      <c r="F34" s="646"/>
      <c r="G34" s="646"/>
      <c r="H34" s="646"/>
      <c r="I34" s="646"/>
      <c r="J34" s="646"/>
      <c r="K34" s="646"/>
      <c r="L34" s="646"/>
      <c r="M34" s="646"/>
      <c r="N34" s="646"/>
    </row>
    <row r="35" spans="1:14" x14ac:dyDescent="0.25">
      <c r="A35" s="344">
        <v>43941</v>
      </c>
      <c r="B35" s="281">
        <v>167</v>
      </c>
      <c r="D35" s="646"/>
      <c r="E35" s="646"/>
      <c r="F35" s="646"/>
      <c r="G35" s="646"/>
      <c r="H35" s="646"/>
      <c r="I35" s="646"/>
      <c r="J35" s="646"/>
      <c r="K35" s="646"/>
      <c r="L35" s="646"/>
      <c r="M35" s="646"/>
      <c r="N35" s="646"/>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7" t="s">
        <v>109</v>
      </c>
      <c r="E37" s="647"/>
      <c r="F37" s="647"/>
      <c r="G37" s="647"/>
      <c r="H37" s="647"/>
      <c r="I37" s="647"/>
      <c r="J37" s="647"/>
      <c r="K37" s="647"/>
      <c r="L37" s="647"/>
      <c r="M37" s="647"/>
      <c r="N37" s="647"/>
    </row>
    <row r="38" spans="1:14" x14ac:dyDescent="0.25">
      <c r="A38" s="344">
        <v>43944</v>
      </c>
      <c r="B38" s="281">
        <v>136</v>
      </c>
      <c r="D38" s="647"/>
      <c r="E38" s="647"/>
      <c r="F38" s="647"/>
      <c r="G38" s="647"/>
      <c r="H38" s="647"/>
      <c r="I38" s="647"/>
      <c r="J38" s="647"/>
      <c r="K38" s="647"/>
      <c r="L38" s="647"/>
      <c r="M38" s="647"/>
      <c r="N38" s="647"/>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0"/>
  <sheetViews>
    <sheetView zoomScaleNormal="100" workbookViewId="0">
      <pane xSplit="1" ySplit="3" topLeftCell="B41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893</v>
      </c>
      <c r="D423" s="393">
        <v>17</v>
      </c>
    </row>
    <row r="424" spans="1:4" x14ac:dyDescent="0.25">
      <c r="A424" s="117">
        <v>44505</v>
      </c>
      <c r="B424" s="393">
        <v>59</v>
      </c>
      <c r="C424" s="393">
        <v>841</v>
      </c>
      <c r="D424" s="393">
        <v>15</v>
      </c>
    </row>
    <row r="425" spans="1:4" x14ac:dyDescent="0.25">
      <c r="A425" s="117">
        <v>44506</v>
      </c>
      <c r="B425" s="393">
        <v>55</v>
      </c>
      <c r="C425" s="393">
        <v>823</v>
      </c>
      <c r="D425" s="393">
        <v>15</v>
      </c>
    </row>
    <row r="426" spans="1:4" x14ac:dyDescent="0.25">
      <c r="A426" s="117">
        <v>44507</v>
      </c>
      <c r="B426" s="393">
        <v>57</v>
      </c>
      <c r="C426" s="393">
        <v>793</v>
      </c>
      <c r="D426" s="393">
        <v>17</v>
      </c>
    </row>
    <row r="427" spans="1:4" s="363" customFormat="1" x14ac:dyDescent="0.25">
      <c r="A427" s="117">
        <v>44508</v>
      </c>
      <c r="B427" s="393">
        <v>53</v>
      </c>
      <c r="C427" s="393">
        <v>776</v>
      </c>
      <c r="D427" s="393">
        <v>18</v>
      </c>
    </row>
    <row r="428" spans="1:4" x14ac:dyDescent="0.25">
      <c r="A428" s="117">
        <v>44509</v>
      </c>
      <c r="B428" s="393">
        <v>57</v>
      </c>
      <c r="C428" s="393">
        <v>753</v>
      </c>
      <c r="D428" s="393">
        <v>16</v>
      </c>
    </row>
    <row r="429" spans="1:4" x14ac:dyDescent="0.25">
      <c r="A429" s="117">
        <v>44510</v>
      </c>
      <c r="B429" s="393">
        <v>61</v>
      </c>
      <c r="C429" s="393">
        <v>778</v>
      </c>
      <c r="D429" s="393">
        <v>18</v>
      </c>
    </row>
    <row r="430" spans="1:4" x14ac:dyDescent="0.25">
      <c r="A430" s="117">
        <v>44511</v>
      </c>
      <c r="B430" s="393">
        <v>60</v>
      </c>
      <c r="C430" s="393">
        <v>768</v>
      </c>
      <c r="D430" s="393">
        <v>18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8" t="s">
        <v>110</v>
      </c>
      <c r="C2" s="649"/>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2" t="s">
        <v>116</v>
      </c>
      <c r="F33" s="653">
        <v>2</v>
      </c>
      <c r="G33" s="216"/>
    </row>
    <row r="34" spans="1:7" x14ac:dyDescent="0.25">
      <c r="A34" s="233">
        <v>44040</v>
      </c>
      <c r="B34" s="235" t="s">
        <v>47</v>
      </c>
      <c r="C34" s="236" t="s">
        <v>47</v>
      </c>
      <c r="D34" s="219"/>
      <c r="E34" s="650"/>
      <c r="F34" s="654"/>
      <c r="G34" s="216"/>
    </row>
    <row r="35" spans="1:7" x14ac:dyDescent="0.25">
      <c r="A35" s="233">
        <v>44041</v>
      </c>
      <c r="B35" s="220">
        <v>66</v>
      </c>
      <c r="C35" s="239">
        <v>0.06</v>
      </c>
      <c r="D35" s="240"/>
      <c r="E35" s="650"/>
      <c r="F35" s="654"/>
      <c r="G35" s="216"/>
    </row>
    <row r="36" spans="1:7" x14ac:dyDescent="0.25">
      <c r="A36" s="233">
        <v>44042</v>
      </c>
      <c r="B36" s="235" t="s">
        <v>47</v>
      </c>
      <c r="C36" s="236" t="s">
        <v>47</v>
      </c>
      <c r="D36" s="240"/>
      <c r="E36" s="650"/>
      <c r="F36" s="654"/>
      <c r="G36" s="216"/>
    </row>
    <row r="37" spans="1:7" x14ac:dyDescent="0.25">
      <c r="A37" s="233">
        <v>44043</v>
      </c>
      <c r="B37" s="235" t="s">
        <v>47</v>
      </c>
      <c r="C37" s="236" t="s">
        <v>47</v>
      </c>
      <c r="D37" s="240"/>
      <c r="E37" s="650"/>
      <c r="F37" s="654"/>
      <c r="G37" s="216"/>
    </row>
    <row r="38" spans="1:7" x14ac:dyDescent="0.25">
      <c r="A38" s="233">
        <v>44044</v>
      </c>
      <c r="B38" s="235" t="s">
        <v>47</v>
      </c>
      <c r="C38" s="236" t="s">
        <v>47</v>
      </c>
      <c r="D38" s="240"/>
      <c r="E38" s="650"/>
      <c r="F38" s="654"/>
      <c r="G38" s="216"/>
    </row>
    <row r="39" spans="1:7" x14ac:dyDescent="0.25">
      <c r="A39" s="233">
        <v>44045</v>
      </c>
      <c r="B39" s="235" t="s">
        <v>47</v>
      </c>
      <c r="C39" s="236" t="s">
        <v>47</v>
      </c>
      <c r="D39" s="240"/>
      <c r="E39" s="651"/>
      <c r="F39" s="655"/>
      <c r="G39" s="216"/>
    </row>
    <row r="40" spans="1:7" x14ac:dyDescent="0.25">
      <c r="A40" s="233">
        <v>44046</v>
      </c>
      <c r="B40" s="235" t="s">
        <v>47</v>
      </c>
      <c r="C40" s="236" t="s">
        <v>47</v>
      </c>
      <c r="D40" s="240"/>
      <c r="E40" s="650" t="s">
        <v>115</v>
      </c>
      <c r="F40" s="656">
        <v>0</v>
      </c>
      <c r="G40" s="216"/>
    </row>
    <row r="41" spans="1:7" x14ac:dyDescent="0.25">
      <c r="A41" s="233">
        <v>44047</v>
      </c>
      <c r="B41" s="235" t="s">
        <v>47</v>
      </c>
      <c r="C41" s="236" t="s">
        <v>47</v>
      </c>
      <c r="D41" s="240"/>
      <c r="E41" s="650"/>
      <c r="F41" s="657"/>
      <c r="G41" s="216"/>
    </row>
    <row r="42" spans="1:7" x14ac:dyDescent="0.25">
      <c r="A42" s="233">
        <v>44048</v>
      </c>
      <c r="B42" s="220">
        <v>60</v>
      </c>
      <c r="C42" s="239">
        <v>0.06</v>
      </c>
      <c r="D42" s="240"/>
      <c r="E42" s="650"/>
      <c r="F42" s="657"/>
      <c r="G42" s="216"/>
    </row>
    <row r="43" spans="1:7" x14ac:dyDescent="0.25">
      <c r="A43" s="233">
        <v>44049</v>
      </c>
      <c r="B43" s="235" t="s">
        <v>47</v>
      </c>
      <c r="C43" s="236" t="s">
        <v>47</v>
      </c>
      <c r="E43" s="650"/>
      <c r="F43" s="657"/>
    </row>
    <row r="44" spans="1:7" x14ac:dyDescent="0.25">
      <c r="A44" s="233">
        <v>44050</v>
      </c>
      <c r="B44" s="235" t="s">
        <v>47</v>
      </c>
      <c r="C44" s="236" t="s">
        <v>47</v>
      </c>
      <c r="E44" s="650"/>
      <c r="F44" s="657"/>
    </row>
    <row r="45" spans="1:7" x14ac:dyDescent="0.25">
      <c r="A45" s="233">
        <v>44051</v>
      </c>
      <c r="B45" s="235" t="s">
        <v>47</v>
      </c>
      <c r="C45" s="236" t="s">
        <v>47</v>
      </c>
      <c r="E45" s="650"/>
      <c r="F45" s="657"/>
    </row>
    <row r="46" spans="1:7" x14ac:dyDescent="0.25">
      <c r="A46" s="233">
        <v>44052</v>
      </c>
      <c r="B46" s="235" t="s">
        <v>47</v>
      </c>
      <c r="C46" s="236" t="s">
        <v>47</v>
      </c>
      <c r="E46" s="651"/>
      <c r="F46" s="658"/>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9" t="s">
        <v>75</v>
      </c>
      <c r="G4" s="660"/>
      <c r="H4" s="660"/>
      <c r="I4" s="661"/>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2" t="s">
        <v>111</v>
      </c>
      <c r="G84" s="663"/>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4" t="s">
        <v>111</v>
      </c>
      <c r="C109" s="665"/>
      <c r="D109" s="666"/>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7" t="s">
        <v>451</v>
      </c>
      <c r="B1" s="667"/>
      <c r="C1" s="667"/>
      <c r="D1" s="667"/>
      <c r="E1" s="668"/>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9" t="s">
        <v>0</v>
      </c>
      <c r="B3" s="671" t="s">
        <v>289</v>
      </c>
      <c r="C3" s="672"/>
      <c r="D3" s="672"/>
      <c r="E3" s="672"/>
      <c r="F3" s="673"/>
      <c r="G3" s="674" t="s">
        <v>290</v>
      </c>
      <c r="H3" s="675"/>
      <c r="I3" s="675"/>
      <c r="J3" s="675"/>
      <c r="K3" s="676"/>
      <c r="L3" s="677" t="s">
        <v>291</v>
      </c>
      <c r="M3" s="678"/>
      <c r="N3" s="679"/>
      <c r="O3" s="677" t="s">
        <v>292</v>
      </c>
      <c r="P3" s="678"/>
      <c r="Q3" s="679"/>
      <c r="R3" s="677" t="s">
        <v>293</v>
      </c>
      <c r="S3" s="678"/>
      <c r="T3" s="679"/>
      <c r="U3" s="677" t="s">
        <v>294</v>
      </c>
      <c r="V3" s="678"/>
      <c r="W3" s="679"/>
      <c r="X3" s="677" t="s">
        <v>295</v>
      </c>
      <c r="Y3" s="678"/>
      <c r="Z3" s="679"/>
      <c r="AA3" s="437"/>
      <c r="AB3" s="671" t="s">
        <v>288</v>
      </c>
      <c r="AC3" s="672"/>
      <c r="AD3" s="672"/>
      <c r="AE3" s="672"/>
      <c r="AF3" s="673"/>
      <c r="AG3" s="437"/>
      <c r="AH3" s="437"/>
    </row>
    <row r="4" spans="1:36" ht="78.75" customHeight="1" x14ac:dyDescent="0.25">
      <c r="A4" s="670"/>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9" t="s">
        <v>0</v>
      </c>
      <c r="B3" s="677" t="s">
        <v>258</v>
      </c>
      <c r="C3" s="678"/>
      <c r="D3" s="679"/>
      <c r="E3" s="677" t="s">
        <v>259</v>
      </c>
      <c r="F3" s="678"/>
      <c r="G3" s="679"/>
      <c r="H3" s="677" t="s">
        <v>260</v>
      </c>
      <c r="I3" s="678"/>
      <c r="J3" s="679"/>
      <c r="K3" s="677" t="s">
        <v>261</v>
      </c>
      <c r="L3" s="678"/>
      <c r="M3" s="679"/>
    </row>
    <row r="4" spans="1:15" s="433" customFormat="1" ht="78.75" customHeight="1" x14ac:dyDescent="0.25">
      <c r="A4" s="669"/>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0" t="s">
        <v>275</v>
      </c>
      <c r="B15" s="680"/>
      <c r="C15" s="680"/>
      <c r="D15" s="681"/>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0" t="s">
        <v>369</v>
      </c>
      <c r="B27" s="680"/>
      <c r="C27" s="680"/>
      <c r="D27" s="681"/>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2" t="s">
        <v>278</v>
      </c>
      <c r="B48" s="680"/>
      <c r="C48" s="680"/>
      <c r="D48" s="681"/>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0" t="s">
        <v>369</v>
      </c>
      <c r="B60" s="680"/>
      <c r="C60" s="680"/>
      <c r="D60" s="681"/>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76"/>
  <sheetViews>
    <sheetView showGridLines="0" zoomScaleNormal="100" workbookViewId="0">
      <pane xSplit="2" ySplit="3" topLeftCell="C558"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44510</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4"/>
  <sheetViews>
    <sheetView showGridLines="0" zoomScaleNormal="100" workbookViewId="0">
      <pane xSplit="1" ySplit="4" topLeftCell="B610"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32" t="s">
        <v>108</v>
      </c>
      <c r="L1" s="633"/>
      <c r="M1" s="633"/>
      <c r="N1" s="633"/>
      <c r="O1" s="633"/>
      <c r="P1" s="633"/>
      <c r="W1" s="500" t="s">
        <v>29</v>
      </c>
    </row>
    <row r="2" spans="1:27" x14ac:dyDescent="0.2">
      <c r="A2" s="2"/>
      <c r="I2" s="622" t="s">
        <v>178</v>
      </c>
      <c r="J2" s="623"/>
      <c r="Q2" s="361"/>
      <c r="R2" s="361"/>
    </row>
    <row r="3" spans="1:27" ht="48.75" customHeight="1" x14ac:dyDescent="0.2">
      <c r="A3" s="626" t="s">
        <v>30</v>
      </c>
      <c r="B3" s="628" t="s">
        <v>176</v>
      </c>
      <c r="C3" s="629"/>
      <c r="D3" s="629"/>
      <c r="E3" s="97" t="s">
        <v>175</v>
      </c>
      <c r="F3" s="635" t="s">
        <v>190</v>
      </c>
      <c r="G3" s="630" t="s">
        <v>177</v>
      </c>
      <c r="H3" s="630"/>
      <c r="I3" s="622"/>
      <c r="J3" s="623"/>
      <c r="K3" s="624" t="s">
        <v>179</v>
      </c>
      <c r="L3" s="636" t="s">
        <v>191</v>
      </c>
      <c r="M3" s="631" t="s">
        <v>192</v>
      </c>
      <c r="N3" s="621" t="s">
        <v>180</v>
      </c>
      <c r="O3" s="624" t="s">
        <v>174</v>
      </c>
      <c r="P3" s="634" t="s">
        <v>182</v>
      </c>
      <c r="Q3" s="631" t="s">
        <v>193</v>
      </c>
      <c r="R3" s="631" t="s">
        <v>194</v>
      </c>
      <c r="S3" s="621" t="s">
        <v>173</v>
      </c>
    </row>
    <row r="4" spans="1:27" ht="30.6" customHeight="1" x14ac:dyDescent="0.2">
      <c r="A4" s="627"/>
      <c r="B4" s="23" t="s">
        <v>18</v>
      </c>
      <c r="C4" s="24" t="s">
        <v>17</v>
      </c>
      <c r="D4" s="28" t="s">
        <v>3</v>
      </c>
      <c r="E4" s="92" t="s">
        <v>62</v>
      </c>
      <c r="F4" s="635"/>
      <c r="G4" s="91" t="s">
        <v>62</v>
      </c>
      <c r="H4" s="91" t="s">
        <v>63</v>
      </c>
      <c r="I4" s="75" t="s">
        <v>62</v>
      </c>
      <c r="J4" s="137" t="s">
        <v>63</v>
      </c>
      <c r="K4" s="624"/>
      <c r="L4" s="636"/>
      <c r="M4" s="631"/>
      <c r="N4" s="621"/>
      <c r="O4" s="624"/>
      <c r="P4" s="634"/>
      <c r="Q4" s="631"/>
      <c r="R4" s="631"/>
      <c r="S4" s="621"/>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18" t="s">
        <v>431</v>
      </c>
      <c r="V64" s="618"/>
      <c r="W64" s="618"/>
      <c r="X64" s="618"/>
      <c r="Y64" s="618"/>
      <c r="Z64" s="618"/>
      <c r="AA64" s="618"/>
      <c r="AB64" s="618"/>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18"/>
      <c r="V65" s="618"/>
      <c r="W65" s="618"/>
      <c r="X65" s="618"/>
      <c r="Y65" s="618"/>
      <c r="Z65" s="618"/>
      <c r="AA65" s="618"/>
      <c r="AB65" s="618"/>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18"/>
      <c r="V66" s="618"/>
      <c r="W66" s="618"/>
      <c r="X66" s="618"/>
      <c r="Y66" s="618"/>
      <c r="Z66" s="618"/>
      <c r="AA66" s="618"/>
      <c r="AB66" s="618"/>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5" t="s">
        <v>429</v>
      </c>
      <c r="AB138" s="625"/>
      <c r="AC138" s="625"/>
      <c r="AD138" s="625"/>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5"/>
      <c r="AB139" s="625"/>
      <c r="AC139" s="625"/>
      <c r="AD139" s="625"/>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5"/>
      <c r="AB140" s="625"/>
      <c r="AC140" s="625"/>
      <c r="AD140" s="625"/>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3" t="s">
        <v>423</v>
      </c>
      <c r="V235" s="613"/>
      <c r="W235" s="613"/>
      <c r="X235" s="613"/>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3"/>
      <c r="V236" s="613"/>
      <c r="W236" s="613"/>
      <c r="X236" s="613"/>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3"/>
      <c r="V237" s="613"/>
      <c r="W237" s="613"/>
      <c r="X237" s="613"/>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4" t="s">
        <v>424</v>
      </c>
      <c r="V278" s="614"/>
      <c r="W278" s="614"/>
      <c r="X278" s="614"/>
      <c r="Y278" s="614"/>
      <c r="Z278" s="614"/>
      <c r="AA278" s="614"/>
      <c r="AB278" s="614"/>
      <c r="AC278" s="614"/>
      <c r="AD278" s="614"/>
      <c r="AE278" s="614"/>
      <c r="AF278" s="614"/>
      <c r="AG278" s="614"/>
      <c r="AH278" s="614"/>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4"/>
      <c r="V279" s="614"/>
      <c r="W279" s="614"/>
      <c r="X279" s="614"/>
      <c r="Y279" s="614"/>
      <c r="Z279" s="614"/>
      <c r="AA279" s="614"/>
      <c r="AB279" s="614"/>
      <c r="AC279" s="614"/>
      <c r="AD279" s="614"/>
      <c r="AE279" s="614"/>
      <c r="AF279" s="614"/>
      <c r="AG279" s="614"/>
      <c r="AH279" s="614"/>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4"/>
      <c r="V280" s="614"/>
      <c r="W280" s="614"/>
      <c r="X280" s="614"/>
      <c r="Y280" s="614"/>
      <c r="Z280" s="614"/>
      <c r="AA280" s="614"/>
      <c r="AB280" s="614"/>
      <c r="AC280" s="614"/>
      <c r="AD280" s="614"/>
      <c r="AE280" s="614"/>
      <c r="AF280" s="614"/>
      <c r="AG280" s="614"/>
      <c r="AH280" s="614"/>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5" t="s">
        <v>425</v>
      </c>
      <c r="V486" s="615"/>
      <c r="W486" s="615"/>
      <c r="X486" s="615"/>
      <c r="Y486" s="615"/>
      <c r="Z486" s="615"/>
      <c r="AA486" s="615"/>
      <c r="AB486" s="615"/>
      <c r="AC486" s="615"/>
      <c r="AD486" s="615"/>
      <c r="AE486" s="615"/>
      <c r="AF486" s="615"/>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5"/>
      <c r="V487" s="615"/>
      <c r="W487" s="615"/>
      <c r="X487" s="615"/>
      <c r="Y487" s="615"/>
      <c r="Z487" s="615"/>
      <c r="AA487" s="615"/>
      <c r="AB487" s="615"/>
      <c r="AC487" s="615"/>
      <c r="AD487" s="615"/>
      <c r="AE487" s="615"/>
      <c r="AF487" s="615"/>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19" t="s">
        <v>437</v>
      </c>
      <c r="V518" s="619"/>
      <c r="W518" s="619"/>
      <c r="X518" s="619"/>
      <c r="Y518" s="619"/>
      <c r="Z518" s="619"/>
      <c r="AA518" s="619"/>
      <c r="AB518" s="619"/>
      <c r="AC518" s="619"/>
      <c r="AD518" s="616" t="s">
        <v>438</v>
      </c>
      <c r="AE518" s="616"/>
      <c r="AF518" s="616"/>
      <c r="AG518" s="616"/>
      <c r="AH518" s="616"/>
      <c r="AI518" s="616"/>
      <c r="AJ518" s="616"/>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20"/>
      <c r="V519" s="620"/>
      <c r="W519" s="620"/>
      <c r="X519" s="620"/>
      <c r="Y519" s="620"/>
      <c r="Z519" s="620"/>
      <c r="AA519" s="620"/>
      <c r="AB519" s="620"/>
      <c r="AC519" s="620"/>
      <c r="AD519" s="617"/>
      <c r="AE519" s="617"/>
      <c r="AF519" s="617"/>
      <c r="AG519" s="617"/>
      <c r="AH519" s="617"/>
      <c r="AI519" s="617"/>
      <c r="AJ519" s="617"/>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20"/>
      <c r="V520" s="620"/>
      <c r="W520" s="620"/>
      <c r="X520" s="620"/>
      <c r="Y520" s="620"/>
      <c r="Z520" s="620"/>
      <c r="AA520" s="620"/>
      <c r="AB520" s="620"/>
      <c r="AC520" s="620"/>
      <c r="AD520" s="617"/>
      <c r="AE520" s="617"/>
      <c r="AF520" s="617"/>
      <c r="AG520" s="617"/>
      <c r="AH520" s="617"/>
      <c r="AI520" s="617"/>
      <c r="AJ520" s="617"/>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20"/>
      <c r="V521" s="620"/>
      <c r="W521" s="620"/>
      <c r="X521" s="620"/>
      <c r="Y521" s="620"/>
      <c r="Z521" s="620"/>
      <c r="AA521" s="620"/>
      <c r="AB521" s="620"/>
      <c r="AC521" s="620"/>
      <c r="AD521" s="617"/>
      <c r="AE521" s="617"/>
      <c r="AF521" s="617"/>
      <c r="AG521" s="617"/>
      <c r="AH521" s="617"/>
      <c r="AI521" s="617"/>
      <c r="AJ521" s="617"/>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20"/>
      <c r="V522" s="620"/>
      <c r="W522" s="620"/>
      <c r="X522" s="620"/>
      <c r="Y522" s="620"/>
      <c r="Z522" s="620"/>
      <c r="AA522" s="620"/>
      <c r="AB522" s="620"/>
      <c r="AC522" s="620"/>
      <c r="AD522" s="617"/>
      <c r="AE522" s="617"/>
      <c r="AF522" s="617"/>
      <c r="AG522" s="617"/>
      <c r="AH522" s="617"/>
      <c r="AI522" s="617"/>
      <c r="AJ522" s="617"/>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20"/>
      <c r="V523" s="620"/>
      <c r="W523" s="620"/>
      <c r="X523" s="620"/>
      <c r="Y523" s="620"/>
      <c r="Z523" s="620"/>
      <c r="AA523" s="620"/>
      <c r="AB523" s="620"/>
      <c r="AC523" s="620"/>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20"/>
      <c r="V524" s="620"/>
      <c r="W524" s="620"/>
      <c r="X524" s="620"/>
      <c r="Y524" s="620"/>
      <c r="Z524" s="620"/>
      <c r="AA524" s="620"/>
      <c r="AB524" s="620"/>
      <c r="AC524" s="620"/>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09">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0">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0">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0">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0">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0">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0">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0">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0">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0">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0">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0">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0">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row r="624" spans="1:21" x14ac:dyDescent="0.2">
      <c r="A624" s="480">
        <v>44511</v>
      </c>
      <c r="B624" s="43">
        <v>2831197</v>
      </c>
      <c r="C624" s="43">
        <v>674062</v>
      </c>
      <c r="D624" s="369">
        <v>3505259</v>
      </c>
      <c r="E624" s="610">
        <v>3340</v>
      </c>
      <c r="F624" s="483">
        <v>0.29899999999999999</v>
      </c>
      <c r="G624" s="481">
        <v>19619</v>
      </c>
      <c r="H624" s="103">
        <v>5012321</v>
      </c>
      <c r="I624" s="73">
        <v>23364</v>
      </c>
      <c r="J624" s="71">
        <v>6687324</v>
      </c>
      <c r="K624" s="371">
        <v>42983</v>
      </c>
      <c r="L624" s="371">
        <v>3513</v>
      </c>
      <c r="M624" s="604">
        <v>8.2000000000000003E-2</v>
      </c>
      <c r="N624" s="84">
        <f t="shared" ref="N624" si="2034">D624-D617</f>
        <v>50781</v>
      </c>
      <c r="O624" s="84">
        <f t="shared" ref="O624" si="2035">SUM(E618:E624)</f>
        <v>19983</v>
      </c>
      <c r="P624" s="138">
        <f t="shared" ref="P624" si="2036">SUM(K618:K624)</f>
        <v>223160</v>
      </c>
      <c r="Q624" s="138">
        <f t="shared" ref="Q624" si="2037">SUM(L618:L624)</f>
        <v>21017</v>
      </c>
      <c r="R624" s="362">
        <f t="shared" ref="R624" si="2038">Q624/P624</f>
        <v>9.417906434844954E-2</v>
      </c>
      <c r="S624" s="71">
        <f t="shared" ref="S624" si="2039">P624/5466</f>
        <v>40.826930113428467</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2021-11-11T12:26:57Z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vA52053238</value>
    </field>
    <field name="Objective-Version">
      <value order="0">165.148</value>
    </field>
    <field name="Objective-VersionNumber">
      <value order="0">2224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2021-11-11T12:26:25Z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2021-11-11T12:26:57Z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vA52053238</vt:lpwstr>
  </property>
  <property fmtid="{D5CDD505-2E9C-101B-9397-08002B2CF9AE}" pid="16" name="Objective-Version">
    <vt:lpwstr>165.148</vt:lpwstr>
  </property>
  <property fmtid="{D5CDD505-2E9C-101B-9397-08002B2CF9AE}" pid="17" name="Objective-VersionNumber">
    <vt:r8>2224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