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R434" i="9" s="1"/>
  <c r="M434" i="9"/>
  <c r="F434" i="9"/>
  <c r="N433" i="9" l="1"/>
  <c r="O433" i="9"/>
  <c r="P433" i="9"/>
  <c r="S433" i="9" s="1"/>
  <c r="Q433" i="9"/>
  <c r="R433" i="9" s="1"/>
  <c r="M433" i="9"/>
  <c r="F433" i="9"/>
  <c r="F432" i="9"/>
  <c r="N432" i="9" l="1"/>
  <c r="O432" i="9"/>
  <c r="P432" i="9"/>
  <c r="S432" i="9" s="1"/>
  <c r="Q432" i="9"/>
  <c r="R432" i="9" s="1"/>
  <c r="M432" i="9"/>
  <c r="N431" i="9"/>
  <c r="O431" i="9"/>
  <c r="P431" i="9"/>
  <c r="S431" i="9" s="1"/>
  <c r="Q431" i="9"/>
  <c r="M431" i="9"/>
  <c r="F431" i="9"/>
  <c r="N430" i="9"/>
  <c r="O430" i="9"/>
  <c r="P430" i="9"/>
  <c r="S430" i="9" s="1"/>
  <c r="Q430" i="9"/>
  <c r="R430" i="9" s="1"/>
  <c r="M430" i="9"/>
  <c r="F430" i="9"/>
  <c r="R431" i="9" l="1"/>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59" i="9" l="1"/>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<sst xmlns="http://schemas.openxmlformats.org/spreadsheetml/2006/main" count="816" uniqueCount="392">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</sst>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14" fontId="0" fillId="0" borderId="6" xfId="0" applyNumberFormat="1" applyFont="1" applyFill="1" applyBorder="1" applyAlignment="1">
      <alignment horizontal="center" wrapText="1"/>
    </xf>
    <xf numFmtId="0" fontId="0" fillId="5" borderId="6" xfId="0" applyFill="1" applyBorder="1"/>
    <xf numFmtId="0" fontId="0" fillId="5" borderId="6" xfId="0" quotePrefix="1" applyFill="1" applyBorder="1" applyAlignment="1">
      <alignment horizontal="right"/>
    </xf>
    <xf numFmtId="0" fontId="0" fillId="5" borderId="1" xfId="0" applyFill="1" applyBorder="1"/>
    <xf numFmtId="0" fontId="0" fillId="5" borderId="1" xfId="0" quotePrefix="1" applyFill="1" applyBorder="1"/>
    <xf numFmtId="0" fontId="0" fillId="5" borderId="2" xfId="0" quotePrefix="1" applyFill="1" applyBorder="1"/>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795bd9f860b24ad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70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20-21'!$A$4:$A$134</c:f>
              <c:strCache>
                <c:ptCount val="13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strCache>
            </c:strRef>
          </c:cat>
          <c:val>
            <c:numRef>
              <c:f>'Table 9a - School absence 20-21'!$E$4:$E$134</c:f>
              <c:numCache>
                <c:formatCode>0.0%</c:formatCode>
                <c:ptCount val="131"/>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1.5432726E-3</c:v>
                </c:pt>
                <c:pt idx="127">
                  <c:v>7.2064163000000007E-3</c:v>
                </c:pt>
                <c:pt idx="128">
                  <c:v>7.7537614000000006E-3</c:v>
                </c:pt>
                <c:pt idx="129">
                  <c:v>7.5305019999999997E-3</c:v>
                </c:pt>
                <c:pt idx="130">
                  <c:v>7.2938083999999999E-3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20-21'!$A$4:$A$134</c:f>
              <c:strCache>
                <c:ptCount val="13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strCache>
            </c:strRef>
          </c:cat>
          <c:val>
            <c:numRef>
              <c:f>'Table 9a - School absence 20-21'!$D$4:$D$134</c:f>
              <c:numCache>
                <c:formatCode>0.0%</c:formatCode>
                <c:ptCount val="131"/>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8.0534459700000005E-2</c:v>
                </c:pt>
                <c:pt idx="127">
                  <c:v>7.4923381499999997E-2</c:v>
                </c:pt>
                <c:pt idx="128">
                  <c:v>7.0345657000000006E-2</c:v>
                </c:pt>
                <c:pt idx="129">
                  <c:v>6.1721495199999997E-2</c:v>
                </c:pt>
                <c:pt idx="130">
                  <c:v>9.9458021899999999E-2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Discharges'!$A$4:$A$387</c:f>
              <c:strCache>
                <c:ptCount val="38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strCache>
            </c:strRef>
          </c:cat>
          <c:val>
            <c:numRef>
              <c:f>'Table 4 - Delayed Discharges'!$C$4:$C$387</c:f>
              <c:numCache>
                <c:formatCode>_(* #,##0_);_(* \(#,##0\);_(* "-"??_);_(@_)</c:formatCode>
                <c:ptCount val="38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Workforce'!$B$117:$B$173</c:f>
              <c:numCache>
                <c:formatCode>#,##0</c:formatCode>
                <c:ptCount val="5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Workforce'!$C$117:$C$173</c:f>
              <c:numCache>
                <c:formatCode>#,##0</c:formatCode>
                <c:ptCount val="5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Workforce'!$A$117:$A$173</c:f>
              <c:strCache>
                <c:ptCount val="5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strCache>
            </c:strRef>
          </c:cat>
          <c:val>
            <c:numRef>
              <c:f>'Table 6 - Workforce'!$D$117:$D$173</c:f>
              <c:numCache>
                <c:formatCode>#,##0</c:formatCode>
                <c:ptCount val="5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144</xdr:row>
      <xdr:rowOff>12700</xdr:rowOff>
    </xdr:to>
    <xdr:sp macro="" textlink="">
      <xdr:nvSpPr>
        <xdr:cNvPr id="4" name="TextBox 3"/>
        <xdr:cNvSpPr txBox="1"/>
      </xdr:nvSpPr>
      <xdr:spPr>
        <a:xfrm>
          <a:off x="7270750" y="761997"/>
          <a:ext cx="6225117" cy="26244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568325</xdr:colOff>
      <xdr:row>0</xdr:row>
      <xdr:rowOff>79375</xdr:rowOff>
    </xdr:from>
    <xdr:to>
      <xdr:col>16</xdr:col>
      <xdr:colOff>95250</xdr:colOff>
      <xdr:row>13</xdr:row>
      <xdr:rowOff>85725</xdr:rowOff>
    </xdr:to>
    <xdr:sp macro="" textlink="">
      <xdr:nvSpPr>
        <xdr:cNvPr id="2" name="TextBox 1"/>
        <xdr:cNvSpPr txBox="1"/>
      </xdr:nvSpPr>
      <xdr:spPr>
        <a:xfrm>
          <a:off x="7597775" y="79375"/>
          <a:ext cx="4841875" cy="3168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3"/>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3"/>
  <sheetViews>
    <sheetView showGridLines="0" zoomScale="89" zoomScaleNormal="90" workbookViewId="0">
      <pane ySplit="3" topLeftCell="A34"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6"/>
  <sheetViews>
    <sheetView showGridLines="0" zoomScale="90" zoomScaleNormal="90" workbookViewId="0">
      <pane xSplit="1" ySplit="2" topLeftCell="B43"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47" t="s">
        <v>389</v>
      </c>
    </row>
    <row r="56" spans="1:7" x14ac:dyDescent="0.25">
      <c r="A56" s="11">
        <v>44320</v>
      </c>
      <c r="B56" s="385">
        <v>245</v>
      </c>
      <c r="C56" s="385">
        <v>705</v>
      </c>
      <c r="D56" s="256">
        <v>0.66</v>
      </c>
      <c r="E56" s="112">
        <v>35434</v>
      </c>
      <c r="F56"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8"/>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26"/>
  <sheetViews>
    <sheetView workbookViewId="0">
      <pane xSplit="1" ySplit="3" topLeftCell="B414"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40"/>
  <sheetViews>
    <sheetView workbookViewId="0">
      <pane xSplit="1" ySplit="3" topLeftCell="B11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63" t="s">
        <v>345</v>
      </c>
      <c r="B1" s="563"/>
      <c r="C1" s="563"/>
      <c r="D1" s="563"/>
      <c r="E1" s="563"/>
      <c r="F1" s="453"/>
      <c r="G1" s="453"/>
      <c r="H1" s="453"/>
      <c r="I1" s="453"/>
      <c r="J1" s="453"/>
      <c r="K1" s="453"/>
      <c r="L1" s="453"/>
      <c r="M1" s="453"/>
      <c r="N1" s="453"/>
      <c r="O1" s="479" t="s">
        <v>346</v>
      </c>
      <c r="P1" s="94"/>
      <c r="Q1" s="94"/>
      <c r="R1" s="94"/>
      <c r="S1" s="94"/>
      <c r="T1" s="94"/>
      <c r="U1" s="264"/>
    </row>
    <row r="2" spans="1:21" x14ac:dyDescent="0.2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2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2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2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2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2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2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2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2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2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2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2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2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2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2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2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2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2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2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2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2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2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2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2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2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2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2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2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2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2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2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2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2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2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2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2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2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2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2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2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2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2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2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2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2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2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2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2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2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2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2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2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2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2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2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2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2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2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2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2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2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2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2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2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2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2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2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2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2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2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2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2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2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2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2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2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2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2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2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2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2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2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2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2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31" t="s">
        <v>350</v>
      </c>
      <c r="C113" s="431"/>
      <c r="D113" s="493"/>
      <c r="E113" s="493"/>
      <c r="F113" s="264"/>
      <c r="O113" s="431" t="s">
        <v>350</v>
      </c>
      <c r="P113" s="385"/>
      <c r="Q113" s="257"/>
      <c r="R113" s="257"/>
      <c r="S113" s="257"/>
      <c r="T113" s="224"/>
    </row>
    <row r="114" spans="1:20" x14ac:dyDescent="0.25">
      <c r="A114" s="492" t="s">
        <v>351</v>
      </c>
      <c r="B114" s="431" t="s">
        <v>352</v>
      </c>
      <c r="C114" s="224"/>
      <c r="O114" s="431" t="s">
        <v>352</v>
      </c>
      <c r="P114" s="224"/>
      <c r="Q114" s="224"/>
      <c r="R114" s="224"/>
      <c r="S114" s="224"/>
      <c r="T114" s="224"/>
    </row>
    <row r="115" spans="1:20" x14ac:dyDescent="0.2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2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2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2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2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2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2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2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2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2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2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2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2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2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2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25">
      <c r="A130" s="62">
        <v>44319</v>
      </c>
      <c r="B130" s="8">
        <v>20</v>
      </c>
      <c r="C130" s="496">
        <v>0.91792226779999997</v>
      </c>
      <c r="D130" s="496">
        <v>8.0534459700000005E-2</v>
      </c>
      <c r="E130" s="496">
        <v>1.5432726E-3</v>
      </c>
      <c r="F130" s="546" t="s">
        <v>387</v>
      </c>
      <c r="Q130" s="496"/>
      <c r="R130" s="496"/>
      <c r="S130" s="496"/>
    </row>
    <row r="131" spans="1:19" x14ac:dyDescent="0.25">
      <c r="A131" s="62">
        <v>44320</v>
      </c>
      <c r="B131" s="8">
        <v>4539</v>
      </c>
      <c r="C131" s="496">
        <v>0.91784307340000004</v>
      </c>
      <c r="D131" s="496">
        <v>7.4923381499999997E-2</v>
      </c>
      <c r="E131" s="496">
        <v>7.2064163000000007E-3</v>
      </c>
      <c r="Q131" s="496"/>
      <c r="R131" s="496"/>
      <c r="S131" s="496"/>
    </row>
    <row r="132" spans="1:19" x14ac:dyDescent="0.25">
      <c r="A132" s="62">
        <v>44321</v>
      </c>
      <c r="B132" s="8">
        <v>5472</v>
      </c>
      <c r="C132" s="496">
        <v>0.9218790013</v>
      </c>
      <c r="D132" s="496">
        <v>7.0345657000000006E-2</v>
      </c>
      <c r="E132" s="496">
        <v>7.7537614000000006E-3</v>
      </c>
      <c r="Q132" s="496"/>
      <c r="R132" s="496"/>
      <c r="S132" s="496"/>
    </row>
    <row r="133" spans="1:19" x14ac:dyDescent="0.25">
      <c r="A133" s="62">
        <v>44322</v>
      </c>
      <c r="B133" s="8">
        <v>1992</v>
      </c>
      <c r="C133" s="496">
        <v>0.93070739150000004</v>
      </c>
      <c r="D133" s="496">
        <v>6.1721495199999997E-2</v>
      </c>
      <c r="E133" s="496">
        <v>7.5305019999999997E-3</v>
      </c>
      <c r="F133" s="547" t="s">
        <v>391</v>
      </c>
      <c r="Q133" s="496"/>
      <c r="R133" s="496"/>
      <c r="S133" s="496"/>
    </row>
    <row r="134" spans="1:19" x14ac:dyDescent="0.25">
      <c r="A134" s="62">
        <v>44323</v>
      </c>
      <c r="B134" s="8">
        <v>5085</v>
      </c>
      <c r="C134" s="496">
        <v>0.89323547309999995</v>
      </c>
      <c r="D134" s="496">
        <v>9.9458021899999999E-2</v>
      </c>
      <c r="E134" s="496">
        <v>7.2938083999999999E-3</v>
      </c>
      <c r="Q134" s="496"/>
      <c r="R134" s="496"/>
      <c r="S134" s="496"/>
    </row>
    <row r="135" spans="1:19" x14ac:dyDescent="0.25">
      <c r="C135" s="496"/>
      <c r="D135" s="496"/>
      <c r="E135" s="496"/>
      <c r="Q135" s="496"/>
      <c r="R135" s="496"/>
      <c r="S135" s="496"/>
    </row>
    <row r="136" spans="1:19" x14ac:dyDescent="0.25">
      <c r="C136" s="496"/>
      <c r="D136" s="496"/>
      <c r="E136" s="496"/>
    </row>
    <row r="137" spans="1:19" x14ac:dyDescent="0.25">
      <c r="C137" s="496"/>
      <c r="D137" s="496"/>
      <c r="E137" s="496"/>
    </row>
    <row r="138" spans="1:19" x14ac:dyDescent="0.25">
      <c r="C138" s="496"/>
      <c r="D138" s="496"/>
      <c r="E138" s="496"/>
    </row>
    <row r="139" spans="1:19" x14ac:dyDescent="0.25">
      <c r="C139" s="496"/>
      <c r="D139" s="496"/>
      <c r="E139" s="496"/>
    </row>
    <row r="140" spans="1:19" x14ac:dyDescent="0.25">
      <c r="C140" s="496"/>
      <c r="D140" s="496"/>
      <c r="E140"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8"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24"/>
  <sheetViews>
    <sheetView workbookViewId="0">
      <pane xSplit="1" ySplit="3" topLeftCell="B11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31"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9"/>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5"/>
      <c r="O77" s="57" t="s">
        <v>334</v>
      </c>
    </row>
    <row r="78" spans="1:20" x14ac:dyDescent="0.25">
      <c r="A78" s="25">
        <v>44281</v>
      </c>
      <c r="B78" s="60">
        <v>2322832</v>
      </c>
      <c r="C78" s="60">
        <v>279814</v>
      </c>
      <c r="D78" s="350"/>
    </row>
    <row r="79" spans="1:20" x14ac:dyDescent="0.25">
      <c r="A79" s="25">
        <v>44282</v>
      </c>
      <c r="B79" s="60">
        <v>2358807</v>
      </c>
      <c r="C79" s="60">
        <v>294714</v>
      </c>
      <c r="D79" s="350"/>
      <c r="O79" s="477"/>
      <c r="P79" s="478" t="s">
        <v>332</v>
      </c>
      <c r="Q79" s="478" t="s">
        <v>333</v>
      </c>
    </row>
    <row r="80" spans="1:20" x14ac:dyDescent="0.25">
      <c r="A80" s="25">
        <v>44283</v>
      </c>
      <c r="B80" s="60">
        <v>2386158</v>
      </c>
      <c r="C80" s="60">
        <v>317217</v>
      </c>
      <c r="D80" s="350"/>
      <c r="E80" s="476" t="s">
        <v>327</v>
      </c>
      <c r="O80" s="25">
        <v>44283</v>
      </c>
      <c r="P80" s="60">
        <v>2385709</v>
      </c>
      <c r="Q80" s="60">
        <v>312320</v>
      </c>
      <c r="S80" s="350"/>
      <c r="T80" s="350"/>
    </row>
    <row r="81" spans="1:20" x14ac:dyDescent="0.25">
      <c r="A81" s="25">
        <v>44284</v>
      </c>
      <c r="B81" s="60">
        <v>2410281</v>
      </c>
      <c r="C81" s="60">
        <v>331969</v>
      </c>
      <c r="D81" s="350"/>
      <c r="E81" s="476" t="s">
        <v>331</v>
      </c>
      <c r="O81" s="25">
        <v>44284</v>
      </c>
      <c r="P81" s="60">
        <v>2409826</v>
      </c>
      <c r="Q81" s="60">
        <v>326263</v>
      </c>
      <c r="S81" s="350"/>
      <c r="T81" s="350"/>
    </row>
    <row r="82" spans="1:20" x14ac:dyDescent="0.25">
      <c r="A82" s="25">
        <v>44285</v>
      </c>
      <c r="B82" s="60">
        <v>2437543</v>
      </c>
      <c r="C82" s="60">
        <v>348635</v>
      </c>
      <c r="D82" s="350"/>
      <c r="E82" s="476"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6"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6"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3" x14ac:dyDescent="0.25">
      <c r="A113" s="25">
        <v>44316</v>
      </c>
      <c r="B113" s="60">
        <v>2802152</v>
      </c>
      <c r="C113" s="60">
        <v>1224861</v>
      </c>
    </row>
    <row r="114" spans="1:3" x14ac:dyDescent="0.25">
      <c r="A114" s="25">
        <v>44317</v>
      </c>
      <c r="B114" s="60">
        <v>2811343</v>
      </c>
      <c r="C114" s="60">
        <v>1263862</v>
      </c>
    </row>
    <row r="115" spans="1:3" x14ac:dyDescent="0.25">
      <c r="A115" s="25">
        <v>44318</v>
      </c>
      <c r="B115" s="60">
        <v>2817752</v>
      </c>
      <c r="C115" s="60">
        <v>1297664</v>
      </c>
    </row>
    <row r="116" spans="1:3" x14ac:dyDescent="0.25">
      <c r="A116" s="25">
        <v>44319</v>
      </c>
      <c r="B116" s="60">
        <v>2824955</v>
      </c>
      <c r="C116" s="60">
        <v>1326599</v>
      </c>
    </row>
    <row r="117" spans="1:3" x14ac:dyDescent="0.25">
      <c r="A117" s="25">
        <v>44320</v>
      </c>
      <c r="B117" s="60">
        <v>2833761</v>
      </c>
      <c r="C117" s="60">
        <v>1348050</v>
      </c>
    </row>
    <row r="118" spans="1:3" x14ac:dyDescent="0.25">
      <c r="A118" s="25">
        <v>44321</v>
      </c>
      <c r="B118" s="60">
        <v>2846834</v>
      </c>
      <c r="C118" s="60">
        <v>1373882</v>
      </c>
    </row>
    <row r="119" spans="1:3" x14ac:dyDescent="0.25">
      <c r="A119" s="25">
        <v>44322</v>
      </c>
      <c r="B119" s="60">
        <v>2860635</v>
      </c>
      <c r="C119" s="60">
        <v>1400296</v>
      </c>
    </row>
    <row r="120" spans="1:3" x14ac:dyDescent="0.25">
      <c r="A120" s="25">
        <v>44323</v>
      </c>
      <c r="B120" s="60">
        <v>2876633</v>
      </c>
      <c r="C120" s="60">
        <v>1424208</v>
      </c>
    </row>
    <row r="121" spans="1:3" x14ac:dyDescent="0.25">
      <c r="A121" s="25">
        <v>44324</v>
      </c>
      <c r="B121" s="60">
        <v>2883384</v>
      </c>
      <c r="C121" s="60">
        <v>1450798</v>
      </c>
    </row>
    <row r="122" spans="1:3" x14ac:dyDescent="0.25">
      <c r="A122" s="25">
        <v>44325</v>
      </c>
      <c r="B122" s="60">
        <v>2897975</v>
      </c>
      <c r="C122" s="60">
        <v>1468296</v>
      </c>
    </row>
    <row r="123" spans="1:3" x14ac:dyDescent="0.25">
      <c r="A123" s="25">
        <v>44326</v>
      </c>
      <c r="B123" s="60">
        <v>2909156</v>
      </c>
      <c r="C123" s="60">
        <v>1485296</v>
      </c>
    </row>
    <row r="124" spans="1:3" x14ac:dyDescent="0.25">
      <c r="A124" s="25">
        <v>44327</v>
      </c>
      <c r="B124" s="60">
        <v>2912874</v>
      </c>
      <c r="C124" s="60">
        <v>1502494</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6"/>
  <sheetViews>
    <sheetView workbookViewId="0"/>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44"/>
      <c r="E3" s="544"/>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45" t="s">
        <v>385</v>
      </c>
    </row>
    <row r="16" spans="1:17" x14ac:dyDescent="0.25">
      <c r="A16" s="25">
        <v>44326</v>
      </c>
      <c r="B16" s="56">
        <v>5333050</v>
      </c>
      <c r="C16" s="56">
        <v>4837850</v>
      </c>
      <c r="D16" s="350"/>
      <c r="E16" s="350"/>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9"/>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5">
        <v>2330</v>
      </c>
      <c r="C4" s="446">
        <v>480</v>
      </c>
      <c r="D4" s="435">
        <v>70</v>
      </c>
    </row>
    <row r="5" spans="1:6" x14ac:dyDescent="0.25">
      <c r="A5" s="419">
        <v>44127</v>
      </c>
      <c r="B5" s="435">
        <v>2620</v>
      </c>
      <c r="C5" s="446">
        <v>250</v>
      </c>
      <c r="D5" s="435">
        <v>35</v>
      </c>
    </row>
    <row r="6" spans="1:6" x14ac:dyDescent="0.25">
      <c r="A6" s="419">
        <v>44134</v>
      </c>
      <c r="B6" s="435">
        <v>2860</v>
      </c>
      <c r="C6" s="420">
        <v>180</v>
      </c>
      <c r="D6" s="435">
        <v>25</v>
      </c>
    </row>
    <row r="7" spans="1:6" x14ac:dyDescent="0.25">
      <c r="A7" s="421">
        <v>44141</v>
      </c>
      <c r="B7" s="435">
        <v>3090</v>
      </c>
      <c r="C7" s="420">
        <v>190</v>
      </c>
      <c r="D7" s="435">
        <v>25</v>
      </c>
    </row>
    <row r="8" spans="1:6" x14ac:dyDescent="0.25">
      <c r="A8" s="421">
        <v>44145</v>
      </c>
      <c r="B8" s="435">
        <v>3160</v>
      </c>
      <c r="C8" s="420">
        <v>160</v>
      </c>
      <c r="D8" s="435">
        <v>20</v>
      </c>
    </row>
    <row r="9" spans="1:6" x14ac:dyDescent="0.25">
      <c r="A9" s="421">
        <v>44148</v>
      </c>
      <c r="B9" s="435">
        <v>3270</v>
      </c>
      <c r="C9" s="420">
        <v>170</v>
      </c>
      <c r="D9" s="435">
        <v>25</v>
      </c>
    </row>
    <row r="10" spans="1:6" x14ac:dyDescent="0.25">
      <c r="A10" s="421">
        <v>44152</v>
      </c>
      <c r="B10" s="435">
        <v>3360</v>
      </c>
      <c r="C10" s="420">
        <v>190</v>
      </c>
      <c r="D10" s="435">
        <v>30</v>
      </c>
    </row>
    <row r="11" spans="1:6" x14ac:dyDescent="0.25">
      <c r="A11" s="421">
        <v>44155</v>
      </c>
      <c r="B11" s="435">
        <v>3450</v>
      </c>
      <c r="C11" s="420">
        <v>200</v>
      </c>
      <c r="D11" s="435">
        <v>30</v>
      </c>
    </row>
    <row r="12" spans="1:6" x14ac:dyDescent="0.25">
      <c r="A12" s="421">
        <v>44162</v>
      </c>
      <c r="B12" s="435">
        <v>3680</v>
      </c>
      <c r="C12" s="420">
        <v>210</v>
      </c>
      <c r="D12" s="435">
        <v>30</v>
      </c>
    </row>
    <row r="13" spans="1:6" x14ac:dyDescent="0.25">
      <c r="A13" s="421">
        <v>44169</v>
      </c>
      <c r="B13" s="435">
        <v>3800</v>
      </c>
      <c r="C13" s="420">
        <v>120</v>
      </c>
      <c r="D13" s="435">
        <v>15</v>
      </c>
    </row>
    <row r="14" spans="1:6" x14ac:dyDescent="0.25">
      <c r="A14" s="421">
        <v>44176</v>
      </c>
      <c r="B14" s="429">
        <v>3890</v>
      </c>
      <c r="C14" s="447">
        <v>90</v>
      </c>
      <c r="D14" s="438">
        <v>15</v>
      </c>
    </row>
    <row r="15" spans="1:6" ht="75" customHeight="1" x14ac:dyDescent="0.25">
      <c r="A15" s="564" t="s">
        <v>286</v>
      </c>
      <c r="B15" s="564"/>
      <c r="C15" s="564"/>
      <c r="D15" s="565"/>
    </row>
    <row r="16" spans="1:6" x14ac:dyDescent="0.25">
      <c r="A16" s="444">
        <v>44211</v>
      </c>
      <c r="B16" s="437">
        <v>4180</v>
      </c>
      <c r="C16" s="445" t="s">
        <v>48</v>
      </c>
      <c r="D16" s="445" t="s">
        <v>48</v>
      </c>
    </row>
    <row r="17" spans="1:4" x14ac:dyDescent="0.25">
      <c r="A17" s="421">
        <v>44218</v>
      </c>
      <c r="B17" s="435">
        <v>4290</v>
      </c>
      <c r="C17" s="434">
        <v>90</v>
      </c>
      <c r="D17" s="434">
        <v>15</v>
      </c>
    </row>
    <row r="18" spans="1:4" x14ac:dyDescent="0.25">
      <c r="A18" s="432">
        <v>44225</v>
      </c>
      <c r="B18" s="435">
        <v>4370</v>
      </c>
      <c r="C18" s="434">
        <v>80</v>
      </c>
      <c r="D18" s="434">
        <v>10</v>
      </c>
    </row>
    <row r="19" spans="1:4" x14ac:dyDescent="0.25">
      <c r="A19" s="432">
        <v>44232</v>
      </c>
      <c r="B19" s="435">
        <v>4440</v>
      </c>
      <c r="C19" s="434">
        <v>70</v>
      </c>
      <c r="D19" s="434">
        <v>10</v>
      </c>
    </row>
    <row r="20" spans="1:4" x14ac:dyDescent="0.25">
      <c r="A20" s="421">
        <v>44239</v>
      </c>
      <c r="B20" s="435">
        <v>4520</v>
      </c>
      <c r="C20" s="435">
        <v>70</v>
      </c>
      <c r="D20" s="434">
        <v>10</v>
      </c>
    </row>
    <row r="21" spans="1:4" x14ac:dyDescent="0.25">
      <c r="A21" s="432">
        <v>44246</v>
      </c>
      <c r="B21" s="435">
        <v>4570</v>
      </c>
      <c r="C21" s="435">
        <v>40</v>
      </c>
      <c r="D21" s="434">
        <v>5</v>
      </c>
    </row>
    <row r="22" spans="1:4" x14ac:dyDescent="0.25">
      <c r="A22" s="421">
        <v>44253</v>
      </c>
      <c r="B22" s="435">
        <v>4610</v>
      </c>
      <c r="C22" s="435">
        <v>50</v>
      </c>
      <c r="D22" s="435">
        <v>5</v>
      </c>
    </row>
    <row r="23" spans="1:4" x14ac:dyDescent="0.25">
      <c r="A23" s="432">
        <v>44260</v>
      </c>
      <c r="B23" s="435">
        <v>4650</v>
      </c>
      <c r="C23" s="435">
        <v>30</v>
      </c>
      <c r="D23" s="434">
        <v>5</v>
      </c>
    </row>
    <row r="24" spans="1:4" x14ac:dyDescent="0.25">
      <c r="A24" s="432">
        <v>44267</v>
      </c>
      <c r="B24" s="435">
        <v>4690</v>
      </c>
      <c r="C24" s="434">
        <v>50</v>
      </c>
      <c r="D24" s="435">
        <v>5</v>
      </c>
    </row>
    <row r="25" spans="1:4" x14ac:dyDescent="0.25">
      <c r="A25" s="432">
        <v>44274</v>
      </c>
      <c r="B25" s="435">
        <v>4750</v>
      </c>
      <c r="C25" s="434">
        <v>50</v>
      </c>
      <c r="D25" s="435">
        <v>5</v>
      </c>
    </row>
    <row r="26" spans="1:4" x14ac:dyDescent="0.25">
      <c r="A26" s="433">
        <v>44281</v>
      </c>
      <c r="B26" s="436">
        <v>4930</v>
      </c>
      <c r="C26" s="442">
        <v>170</v>
      </c>
      <c r="D26" s="436">
        <v>25</v>
      </c>
    </row>
    <row r="27" spans="1:4" ht="72" customHeight="1" x14ac:dyDescent="0.25">
      <c r="A27" s="564" t="s">
        <v>384</v>
      </c>
      <c r="B27" s="564"/>
      <c r="C27" s="564"/>
      <c r="D27" s="565"/>
    </row>
    <row r="28" spans="1:4" x14ac:dyDescent="0.25">
      <c r="A28" s="421">
        <v>44309</v>
      </c>
      <c r="B28" s="435">
        <v>5070</v>
      </c>
      <c r="C28" s="537" t="s">
        <v>48</v>
      </c>
      <c r="D28" s="537" t="s">
        <v>48</v>
      </c>
    </row>
    <row r="29" spans="1:4" x14ac:dyDescent="0.25">
      <c r="A29" s="534">
        <v>44316</v>
      </c>
      <c r="B29" s="436">
        <v>5080</v>
      </c>
      <c r="C29" s="442">
        <v>10</v>
      </c>
      <c r="D29" s="436">
        <v>0</v>
      </c>
    </row>
    <row r="30" spans="1:4" x14ac:dyDescent="0.25">
      <c r="A30" s="538"/>
      <c r="B30" s="536"/>
      <c r="C30" s="536"/>
      <c r="D30" s="536"/>
    </row>
    <row r="31" spans="1:4" x14ac:dyDescent="0.25">
      <c r="A31" s="535"/>
      <c r="B31" s="536"/>
      <c r="C31" s="536"/>
      <c r="D31" s="536"/>
    </row>
    <row r="32" spans="1:4" x14ac:dyDescent="0.25">
      <c r="A32" s="535"/>
      <c r="B32" s="536"/>
      <c r="C32" s="536"/>
      <c r="D32" s="536"/>
    </row>
    <row r="33" spans="1:4" x14ac:dyDescent="0.25">
      <c r="A33" s="413"/>
      <c r="B33" s="413"/>
      <c r="C33" s="413"/>
      <c r="D33" s="413"/>
    </row>
    <row r="36" spans="1:4" x14ac:dyDescent="0.25">
      <c r="A36" s="424" t="s">
        <v>291</v>
      </c>
      <c r="B36" s="31"/>
      <c r="C36" s="31"/>
      <c r="D36" s="425"/>
    </row>
    <row r="37" spans="1:4" ht="75" x14ac:dyDescent="0.25">
      <c r="A37" s="415" t="s">
        <v>0</v>
      </c>
      <c r="B37" s="426" t="s">
        <v>287</v>
      </c>
      <c r="C37" s="415" t="s">
        <v>288</v>
      </c>
      <c r="D37" s="426" t="s">
        <v>285</v>
      </c>
    </row>
    <row r="38" spans="1:4" x14ac:dyDescent="0.25">
      <c r="A38" s="419">
        <v>44134</v>
      </c>
      <c r="B38" s="427">
        <v>230</v>
      </c>
      <c r="C38" s="428">
        <v>70</v>
      </c>
      <c r="D38" s="418">
        <v>10</v>
      </c>
    </row>
    <row r="39" spans="1:4" x14ac:dyDescent="0.25">
      <c r="A39" s="419">
        <v>44141</v>
      </c>
      <c r="B39" s="428">
        <v>310</v>
      </c>
      <c r="C39" s="428">
        <v>80</v>
      </c>
      <c r="D39" s="418">
        <v>10</v>
      </c>
    </row>
    <row r="40" spans="1:4" x14ac:dyDescent="0.25">
      <c r="A40" s="419">
        <v>44148</v>
      </c>
      <c r="B40" s="428">
        <v>370</v>
      </c>
      <c r="C40" s="428">
        <v>60</v>
      </c>
      <c r="D40" s="418">
        <v>10</v>
      </c>
    </row>
    <row r="41" spans="1:4" x14ac:dyDescent="0.25">
      <c r="A41" s="419">
        <v>44155</v>
      </c>
      <c r="B41" s="428">
        <v>440</v>
      </c>
      <c r="C41" s="428">
        <v>60</v>
      </c>
      <c r="D41" s="418">
        <v>10</v>
      </c>
    </row>
    <row r="42" spans="1:4" x14ac:dyDescent="0.25">
      <c r="A42" s="419">
        <v>44162</v>
      </c>
      <c r="B42" s="428">
        <v>470</v>
      </c>
      <c r="C42" s="428">
        <v>40</v>
      </c>
      <c r="D42" s="418">
        <v>5</v>
      </c>
    </row>
    <row r="43" spans="1:4" x14ac:dyDescent="0.25">
      <c r="A43" s="419">
        <v>44169</v>
      </c>
      <c r="B43" s="428">
        <v>530</v>
      </c>
      <c r="C43" s="428">
        <v>50</v>
      </c>
      <c r="D43" s="418">
        <v>5</v>
      </c>
    </row>
    <row r="44" spans="1:4" x14ac:dyDescent="0.25">
      <c r="A44" s="419">
        <v>44176</v>
      </c>
      <c r="B44" s="429">
        <v>560</v>
      </c>
      <c r="C44" s="429">
        <v>30</v>
      </c>
      <c r="D44" s="422">
        <v>5</v>
      </c>
    </row>
    <row r="45" spans="1:4" ht="75" customHeight="1" x14ac:dyDescent="0.25">
      <c r="A45" s="566" t="s">
        <v>289</v>
      </c>
      <c r="B45" s="564"/>
      <c r="C45" s="564"/>
      <c r="D45" s="565"/>
    </row>
    <row r="46" spans="1:4" x14ac:dyDescent="0.25">
      <c r="A46" s="419">
        <v>44211</v>
      </c>
      <c r="B46" s="428">
        <v>650</v>
      </c>
      <c r="C46" s="430" t="s">
        <v>48</v>
      </c>
      <c r="D46" s="423" t="s">
        <v>48</v>
      </c>
    </row>
    <row r="47" spans="1:4" x14ac:dyDescent="0.25">
      <c r="A47" s="419">
        <v>44218</v>
      </c>
      <c r="B47" s="428">
        <v>670</v>
      </c>
      <c r="C47" s="428">
        <v>50</v>
      </c>
      <c r="D47" s="428">
        <v>5</v>
      </c>
    </row>
    <row r="48" spans="1:4" x14ac:dyDescent="0.25">
      <c r="A48" s="419">
        <v>44225</v>
      </c>
      <c r="B48" s="428">
        <v>700</v>
      </c>
      <c r="C48" s="428">
        <v>30</v>
      </c>
      <c r="D48" s="428">
        <v>5</v>
      </c>
    </row>
    <row r="49" spans="1:5" x14ac:dyDescent="0.25">
      <c r="A49" s="419">
        <v>44232</v>
      </c>
      <c r="B49" s="428">
        <v>740</v>
      </c>
      <c r="C49" s="428">
        <v>20</v>
      </c>
      <c r="D49" s="428">
        <v>5</v>
      </c>
    </row>
    <row r="50" spans="1:5" x14ac:dyDescent="0.25">
      <c r="A50" s="421">
        <v>44239</v>
      </c>
      <c r="B50" s="420">
        <v>750</v>
      </c>
      <c r="C50" s="428">
        <v>10</v>
      </c>
      <c r="D50" s="428">
        <v>0</v>
      </c>
      <c r="E50" s="78"/>
    </row>
    <row r="51" spans="1:5" x14ac:dyDescent="0.25">
      <c r="A51" s="432">
        <v>44246</v>
      </c>
      <c r="B51" s="435">
        <v>760</v>
      </c>
      <c r="C51" s="435">
        <v>20</v>
      </c>
      <c r="D51" s="435">
        <v>5</v>
      </c>
    </row>
    <row r="52" spans="1:5" x14ac:dyDescent="0.25">
      <c r="A52" s="443">
        <v>44253</v>
      </c>
      <c r="B52" s="435">
        <v>780</v>
      </c>
      <c r="C52" s="435">
        <v>10</v>
      </c>
      <c r="D52" s="435">
        <v>0</v>
      </c>
    </row>
    <row r="53" spans="1:5" x14ac:dyDescent="0.25">
      <c r="A53" s="443">
        <v>44260</v>
      </c>
      <c r="B53" s="435">
        <v>800</v>
      </c>
      <c r="C53" s="435">
        <v>10</v>
      </c>
      <c r="D53" s="435">
        <v>0</v>
      </c>
    </row>
    <row r="54" spans="1:5" x14ac:dyDescent="0.25">
      <c r="A54" s="443">
        <v>44267</v>
      </c>
      <c r="B54" s="435">
        <v>810</v>
      </c>
      <c r="C54" s="434">
        <v>10</v>
      </c>
      <c r="D54" s="434">
        <v>0</v>
      </c>
    </row>
    <row r="55" spans="1:5" x14ac:dyDescent="0.25">
      <c r="A55" s="443">
        <v>44274</v>
      </c>
      <c r="B55" s="435">
        <v>820</v>
      </c>
      <c r="C55" s="434">
        <v>10</v>
      </c>
      <c r="D55" s="434">
        <v>0</v>
      </c>
    </row>
    <row r="56" spans="1:5" x14ac:dyDescent="0.25">
      <c r="A56" s="439">
        <v>44281</v>
      </c>
      <c r="B56" s="436">
        <v>840</v>
      </c>
      <c r="C56" s="442">
        <v>20</v>
      </c>
      <c r="D56" s="442">
        <v>0</v>
      </c>
    </row>
    <row r="57" spans="1:5" ht="69" customHeight="1" x14ac:dyDescent="0.25">
      <c r="A57" s="564" t="s">
        <v>384</v>
      </c>
      <c r="B57" s="564"/>
      <c r="C57" s="564"/>
      <c r="D57" s="565"/>
    </row>
    <row r="58" spans="1:5" x14ac:dyDescent="0.25">
      <c r="A58" s="443">
        <v>44310</v>
      </c>
      <c r="B58" s="539">
        <v>890</v>
      </c>
      <c r="C58" s="540" t="s">
        <v>48</v>
      </c>
      <c r="D58" s="445" t="s">
        <v>48</v>
      </c>
    </row>
    <row r="59" spans="1:5" x14ac:dyDescent="0.25">
      <c r="A59" s="439">
        <v>44316</v>
      </c>
      <c r="B59" s="541">
        <v>890</v>
      </c>
      <c r="C59" s="542">
        <v>10</v>
      </c>
      <c r="D59" s="543">
        <v>0</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71" t="s">
        <v>0</v>
      </c>
      <c r="B3" s="567" t="s">
        <v>4</v>
      </c>
      <c r="C3" s="568"/>
      <c r="D3" s="569"/>
      <c r="E3" s="570" t="s">
        <v>7</v>
      </c>
      <c r="F3" s="570"/>
      <c r="G3" s="570"/>
    </row>
    <row r="4" spans="1:19" x14ac:dyDescent="0.25">
      <c r="A4" s="572"/>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73" t="s">
        <v>172</v>
      </c>
      <c r="F33" s="573"/>
      <c r="G33" s="573"/>
      <c r="H33" s="573"/>
      <c r="I33" s="573"/>
      <c r="J33" s="573"/>
      <c r="K33" s="573"/>
      <c r="L33" s="573"/>
      <c r="M33" s="573"/>
      <c r="N33" s="573"/>
      <c r="O33" s="573"/>
      <c r="P33" s="573"/>
      <c r="Q33" s="573"/>
      <c r="R33" s="573"/>
      <c r="S33" s="573"/>
      <c r="T33" s="573"/>
      <c r="U33" s="573"/>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74" t="s">
        <v>5</v>
      </c>
      <c r="E31" s="574"/>
      <c r="F31" s="574"/>
      <c r="G31" s="574"/>
      <c r="H31" s="574"/>
      <c r="I31" s="574"/>
      <c r="J31" s="574"/>
      <c r="K31" s="574"/>
      <c r="L31" s="574"/>
      <c r="M31" s="574"/>
      <c r="N31" s="574"/>
    </row>
    <row r="32" spans="1:14" x14ac:dyDescent="0.25">
      <c r="A32" s="361">
        <v>43938</v>
      </c>
      <c r="B32" s="298">
        <v>184</v>
      </c>
      <c r="D32" s="574"/>
      <c r="E32" s="574"/>
      <c r="F32" s="574"/>
      <c r="G32" s="574"/>
      <c r="H32" s="574"/>
      <c r="I32" s="574"/>
      <c r="J32" s="574"/>
      <c r="K32" s="574"/>
      <c r="L32" s="574"/>
      <c r="M32" s="574"/>
      <c r="N32" s="574"/>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74" t="s">
        <v>82</v>
      </c>
      <c r="E34" s="574"/>
      <c r="F34" s="574"/>
      <c r="G34" s="574"/>
      <c r="H34" s="574"/>
      <c r="I34" s="574"/>
      <c r="J34" s="574"/>
      <c r="K34" s="574"/>
      <c r="L34" s="574"/>
      <c r="M34" s="574"/>
      <c r="N34" s="574"/>
    </row>
    <row r="35" spans="1:14" x14ac:dyDescent="0.25">
      <c r="A35" s="361">
        <v>43941</v>
      </c>
      <c r="B35" s="298">
        <v>167</v>
      </c>
      <c r="D35" s="574"/>
      <c r="E35" s="574"/>
      <c r="F35" s="574"/>
      <c r="G35" s="574"/>
      <c r="H35" s="574"/>
      <c r="I35" s="574"/>
      <c r="J35" s="574"/>
      <c r="K35" s="574"/>
      <c r="L35" s="574"/>
      <c r="M35" s="574"/>
      <c r="N35" s="574"/>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75" t="s">
        <v>115</v>
      </c>
      <c r="E37" s="575"/>
      <c r="F37" s="575"/>
      <c r="G37" s="575"/>
      <c r="H37" s="575"/>
      <c r="I37" s="575"/>
      <c r="J37" s="575"/>
      <c r="K37" s="575"/>
      <c r="L37" s="575"/>
      <c r="M37" s="575"/>
      <c r="N37" s="575"/>
    </row>
    <row r="38" spans="1:14" x14ac:dyDescent="0.25">
      <c r="A38" s="361">
        <v>43944</v>
      </c>
      <c r="B38" s="298">
        <v>136</v>
      </c>
      <c r="D38" s="575"/>
      <c r="E38" s="575"/>
      <c r="F38" s="575"/>
      <c r="G38" s="575"/>
      <c r="H38" s="575"/>
      <c r="I38" s="575"/>
      <c r="J38" s="575"/>
      <c r="K38" s="575"/>
      <c r="L38" s="575"/>
      <c r="M38" s="575"/>
      <c r="N38" s="575"/>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46"/>
  <sheetViews>
    <sheetView zoomScaleNormal="100" workbookViewId="0">
      <pane xSplit="1" ySplit="3" topLeftCell="B23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40">
        <v>67</v>
      </c>
      <c r="C178" s="441">
        <v>718</v>
      </c>
      <c r="D178" s="441">
        <v>27</v>
      </c>
      <c r="E178"/>
    </row>
    <row r="179" spans="1:5" x14ac:dyDescent="0.25">
      <c r="A179" s="126">
        <v>44260</v>
      </c>
      <c r="B179" s="440">
        <v>64</v>
      </c>
      <c r="C179" s="441">
        <v>666</v>
      </c>
      <c r="D179" s="441">
        <v>27</v>
      </c>
    </row>
    <row r="180" spans="1:5" x14ac:dyDescent="0.25">
      <c r="A180" s="126">
        <v>44261</v>
      </c>
      <c r="B180" s="440">
        <v>63</v>
      </c>
      <c r="C180" s="441">
        <v>639</v>
      </c>
      <c r="D180" s="441">
        <v>27</v>
      </c>
    </row>
    <row r="181" spans="1:5" x14ac:dyDescent="0.25">
      <c r="A181" s="126">
        <v>44262</v>
      </c>
      <c r="B181" s="440">
        <v>61</v>
      </c>
      <c r="C181" s="441">
        <v>628</v>
      </c>
      <c r="D181" s="441">
        <v>29</v>
      </c>
    </row>
    <row r="182" spans="1:5" x14ac:dyDescent="0.25">
      <c r="A182" s="126">
        <v>44263</v>
      </c>
      <c r="B182" s="440">
        <v>59</v>
      </c>
      <c r="C182" s="441">
        <v>654</v>
      </c>
      <c r="D182" s="441">
        <v>29</v>
      </c>
    </row>
    <row r="183" spans="1:5" x14ac:dyDescent="0.25">
      <c r="A183" s="126">
        <v>44264</v>
      </c>
      <c r="B183" s="440">
        <v>49</v>
      </c>
      <c r="C183" s="441">
        <v>614</v>
      </c>
      <c r="D183" s="441">
        <v>28</v>
      </c>
    </row>
    <row r="184" spans="1:5" x14ac:dyDescent="0.25">
      <c r="A184" s="126">
        <v>44265</v>
      </c>
      <c r="B184" s="440">
        <v>49</v>
      </c>
      <c r="C184" s="441">
        <v>582</v>
      </c>
      <c r="D184" s="441">
        <v>29</v>
      </c>
    </row>
    <row r="185" spans="1:5" x14ac:dyDescent="0.25">
      <c r="A185" s="126">
        <v>44266</v>
      </c>
      <c r="B185" s="440">
        <v>40</v>
      </c>
      <c r="C185" s="441">
        <v>525</v>
      </c>
      <c r="D185" s="441">
        <v>28</v>
      </c>
    </row>
    <row r="186" spans="1:5" x14ac:dyDescent="0.25">
      <c r="A186" s="126">
        <v>44267</v>
      </c>
      <c r="B186" s="440">
        <v>38</v>
      </c>
      <c r="C186" s="441">
        <v>512</v>
      </c>
      <c r="D186" s="441">
        <v>27</v>
      </c>
    </row>
    <row r="187" spans="1:5" x14ac:dyDescent="0.25">
      <c r="A187" s="126">
        <v>44268</v>
      </c>
      <c r="B187" s="440">
        <v>38</v>
      </c>
      <c r="C187" s="441">
        <v>479</v>
      </c>
      <c r="D187" s="441">
        <v>28</v>
      </c>
    </row>
    <row r="188" spans="1:5" x14ac:dyDescent="0.25">
      <c r="A188" s="126">
        <v>44269</v>
      </c>
      <c r="B188" s="440">
        <v>40</v>
      </c>
      <c r="C188" s="441">
        <v>461</v>
      </c>
      <c r="D188" s="441">
        <v>28</v>
      </c>
    </row>
    <row r="189" spans="1:5" x14ac:dyDescent="0.25">
      <c r="A189" s="126">
        <v>44270</v>
      </c>
      <c r="B189" s="440">
        <v>40</v>
      </c>
      <c r="C189" s="441">
        <v>447</v>
      </c>
      <c r="D189" s="441">
        <v>26</v>
      </c>
    </row>
    <row r="190" spans="1:5" x14ac:dyDescent="0.25">
      <c r="A190" s="126">
        <v>44271</v>
      </c>
      <c r="B190" s="440">
        <v>42</v>
      </c>
      <c r="C190" s="441">
        <v>440</v>
      </c>
      <c r="D190" s="441">
        <v>26</v>
      </c>
    </row>
    <row r="191" spans="1:5" x14ac:dyDescent="0.25">
      <c r="A191" s="126">
        <v>44272</v>
      </c>
      <c r="B191" s="440">
        <v>38</v>
      </c>
      <c r="C191" s="441">
        <v>422</v>
      </c>
      <c r="D191" s="441">
        <v>22</v>
      </c>
    </row>
    <row r="192" spans="1:5" x14ac:dyDescent="0.25">
      <c r="A192" s="126">
        <v>44273</v>
      </c>
      <c r="B192" s="440">
        <v>38</v>
      </c>
      <c r="C192" s="441">
        <v>405</v>
      </c>
      <c r="D192" s="441">
        <v>26</v>
      </c>
    </row>
    <row r="193" spans="1:7" x14ac:dyDescent="0.25">
      <c r="A193" s="126">
        <v>44274</v>
      </c>
      <c r="B193" s="440">
        <v>35</v>
      </c>
      <c r="C193" s="441">
        <v>397</v>
      </c>
      <c r="D193" s="441">
        <v>24</v>
      </c>
    </row>
    <row r="194" spans="1:7" x14ac:dyDescent="0.25">
      <c r="A194" s="126">
        <v>44275</v>
      </c>
      <c r="B194" s="440">
        <v>31</v>
      </c>
      <c r="C194" s="441">
        <v>367</v>
      </c>
      <c r="D194" s="441">
        <v>26</v>
      </c>
    </row>
    <row r="195" spans="1:7" x14ac:dyDescent="0.25">
      <c r="A195" s="126">
        <v>44276</v>
      </c>
      <c r="B195" s="440">
        <v>31</v>
      </c>
      <c r="C195" s="441">
        <v>344</v>
      </c>
      <c r="D195" s="441">
        <v>24</v>
      </c>
    </row>
    <row r="196" spans="1:7" x14ac:dyDescent="0.25">
      <c r="A196" s="126">
        <v>44277</v>
      </c>
      <c r="B196" s="440">
        <v>33</v>
      </c>
      <c r="C196" s="441">
        <v>353</v>
      </c>
      <c r="D196" s="441">
        <v>24</v>
      </c>
    </row>
    <row r="197" spans="1:7" x14ac:dyDescent="0.25">
      <c r="A197" s="126">
        <v>44278</v>
      </c>
      <c r="B197" s="440">
        <v>28</v>
      </c>
      <c r="C197" s="441">
        <v>341</v>
      </c>
      <c r="D197" s="441">
        <v>23</v>
      </c>
    </row>
    <row r="198" spans="1:7" x14ac:dyDescent="0.25">
      <c r="A198" s="126">
        <v>44279</v>
      </c>
      <c r="B198" s="440">
        <v>31</v>
      </c>
      <c r="C198" s="441">
        <v>321</v>
      </c>
      <c r="D198" s="441">
        <v>20</v>
      </c>
    </row>
    <row r="199" spans="1:7" x14ac:dyDescent="0.25">
      <c r="A199" s="126">
        <v>44280</v>
      </c>
      <c r="B199" s="440">
        <v>32</v>
      </c>
      <c r="C199" s="441">
        <v>310</v>
      </c>
      <c r="D199" s="441">
        <v>18</v>
      </c>
    </row>
    <row r="200" spans="1:7" x14ac:dyDescent="0.25">
      <c r="A200" s="126">
        <v>44281</v>
      </c>
      <c r="B200" s="440">
        <v>26</v>
      </c>
      <c r="C200" s="441">
        <v>296</v>
      </c>
      <c r="D200" s="441">
        <v>14</v>
      </c>
    </row>
    <row r="201" spans="1:7" x14ac:dyDescent="0.25">
      <c r="A201" s="126">
        <v>44282</v>
      </c>
      <c r="B201" s="440">
        <v>26</v>
      </c>
      <c r="C201" s="441">
        <v>283</v>
      </c>
      <c r="D201" s="441">
        <v>16</v>
      </c>
    </row>
    <row r="202" spans="1:7" x14ac:dyDescent="0.25">
      <c r="A202" s="126">
        <v>44283</v>
      </c>
      <c r="B202" s="440">
        <v>22</v>
      </c>
      <c r="C202" s="440">
        <v>264</v>
      </c>
      <c r="D202" s="440">
        <v>16</v>
      </c>
    </row>
    <row r="203" spans="1:7" x14ac:dyDescent="0.25">
      <c r="A203" s="126">
        <v>44284</v>
      </c>
      <c r="B203" s="440">
        <v>22</v>
      </c>
      <c r="C203" s="440">
        <v>259</v>
      </c>
      <c r="D203" s="440">
        <v>15</v>
      </c>
    </row>
    <row r="204" spans="1:7" x14ac:dyDescent="0.25">
      <c r="A204" s="126">
        <v>44285</v>
      </c>
      <c r="B204" s="440">
        <v>23</v>
      </c>
      <c r="C204" s="440">
        <v>250</v>
      </c>
      <c r="D204" s="440">
        <v>17</v>
      </c>
    </row>
    <row r="205" spans="1:7" x14ac:dyDescent="0.25">
      <c r="A205" s="126">
        <v>44286</v>
      </c>
      <c r="B205" s="440">
        <v>21</v>
      </c>
      <c r="C205" s="440">
        <v>237</v>
      </c>
      <c r="D205" s="440">
        <v>17</v>
      </c>
    </row>
    <row r="206" spans="1:7" x14ac:dyDescent="0.25">
      <c r="A206" s="126">
        <v>44287</v>
      </c>
      <c r="B206" s="440">
        <v>21</v>
      </c>
      <c r="C206" s="440">
        <v>215</v>
      </c>
      <c r="D206" s="440">
        <v>18</v>
      </c>
      <c r="E206" s="384"/>
      <c r="F206" s="384"/>
      <c r="G206" s="384"/>
    </row>
    <row r="207" spans="1:7" x14ac:dyDescent="0.25">
      <c r="A207" s="126">
        <v>44288</v>
      </c>
      <c r="B207" s="440">
        <v>23</v>
      </c>
      <c r="C207" s="440">
        <v>207</v>
      </c>
      <c r="D207" s="440">
        <v>16</v>
      </c>
    </row>
    <row r="208" spans="1:7" x14ac:dyDescent="0.25">
      <c r="A208" s="126">
        <v>44289</v>
      </c>
      <c r="B208" s="440">
        <v>18</v>
      </c>
      <c r="C208" s="440">
        <v>201</v>
      </c>
      <c r="D208" s="440">
        <v>16</v>
      </c>
    </row>
    <row r="209" spans="1:4" x14ac:dyDescent="0.25">
      <c r="A209" s="126">
        <v>44290</v>
      </c>
      <c r="B209" s="440">
        <v>19</v>
      </c>
      <c r="C209" s="440">
        <v>193</v>
      </c>
      <c r="D209" s="440">
        <v>16</v>
      </c>
    </row>
    <row r="210" spans="1:4" x14ac:dyDescent="0.25">
      <c r="A210" s="126">
        <v>44291</v>
      </c>
      <c r="B210" s="440">
        <v>18</v>
      </c>
      <c r="C210" s="440">
        <v>202</v>
      </c>
      <c r="D210" s="440">
        <v>16</v>
      </c>
    </row>
    <row r="211" spans="1:4" x14ac:dyDescent="0.25">
      <c r="A211" s="126">
        <v>44292</v>
      </c>
      <c r="B211" s="440">
        <v>21</v>
      </c>
      <c r="C211" s="440">
        <v>196</v>
      </c>
      <c r="D211" s="440">
        <v>15</v>
      </c>
    </row>
    <row r="212" spans="1:4" x14ac:dyDescent="0.25">
      <c r="A212" s="126">
        <v>44293</v>
      </c>
      <c r="B212" s="440">
        <v>21.3333333333333</v>
      </c>
      <c r="C212" s="440">
        <v>192</v>
      </c>
      <c r="D212" s="440">
        <v>14.6666666666667</v>
      </c>
    </row>
    <row r="213" spans="1:4" x14ac:dyDescent="0.25">
      <c r="A213" s="126">
        <v>44294</v>
      </c>
      <c r="B213" s="440">
        <v>21</v>
      </c>
      <c r="C213" s="440">
        <v>174</v>
      </c>
      <c r="D213" s="440">
        <v>11</v>
      </c>
    </row>
    <row r="214" spans="1:4" x14ac:dyDescent="0.25">
      <c r="A214" s="126">
        <v>44295</v>
      </c>
      <c r="B214" s="440">
        <v>19</v>
      </c>
      <c r="C214" s="440">
        <v>167</v>
      </c>
      <c r="D214" s="440">
        <v>10</v>
      </c>
    </row>
    <row r="215" spans="1:4" x14ac:dyDescent="0.25">
      <c r="A215" s="126">
        <v>44296</v>
      </c>
      <c r="B215" s="440">
        <v>20</v>
      </c>
      <c r="C215" s="440">
        <v>160</v>
      </c>
      <c r="D215" s="440">
        <v>9</v>
      </c>
    </row>
    <row r="216" spans="1:4" x14ac:dyDescent="0.25">
      <c r="A216" s="126">
        <v>44297</v>
      </c>
      <c r="B216" s="440">
        <v>21</v>
      </c>
      <c r="C216" s="440">
        <v>149</v>
      </c>
      <c r="D216" s="440">
        <v>10</v>
      </c>
    </row>
    <row r="217" spans="1:4" x14ac:dyDescent="0.25">
      <c r="A217" s="126">
        <v>44298</v>
      </c>
      <c r="B217" s="440">
        <v>21</v>
      </c>
      <c r="C217" s="440">
        <v>154</v>
      </c>
      <c r="D217" s="440">
        <v>9</v>
      </c>
    </row>
    <row r="218" spans="1:4" x14ac:dyDescent="0.25">
      <c r="A218" s="126">
        <v>44299</v>
      </c>
      <c r="B218" s="440">
        <v>20</v>
      </c>
      <c r="C218" s="440">
        <v>133</v>
      </c>
      <c r="D218" s="440">
        <v>8</v>
      </c>
    </row>
    <row r="219" spans="1:4" x14ac:dyDescent="0.25">
      <c r="A219" s="126">
        <v>44300</v>
      </c>
      <c r="B219" s="440">
        <v>20</v>
      </c>
      <c r="C219" s="440">
        <v>119</v>
      </c>
      <c r="D219" s="440">
        <v>7</v>
      </c>
    </row>
    <row r="220" spans="1:4" x14ac:dyDescent="0.25">
      <c r="A220" s="126">
        <v>44301</v>
      </c>
      <c r="B220" s="440">
        <v>16</v>
      </c>
      <c r="C220" s="440">
        <v>115</v>
      </c>
      <c r="D220" s="440">
        <v>6</v>
      </c>
    </row>
    <row r="221" spans="1:4" x14ac:dyDescent="0.25">
      <c r="A221" s="126">
        <v>44302</v>
      </c>
      <c r="B221" s="440">
        <v>18</v>
      </c>
      <c r="C221" s="440">
        <v>109</v>
      </c>
      <c r="D221" s="440">
        <v>7</v>
      </c>
    </row>
    <row r="222" spans="1:4" x14ac:dyDescent="0.25">
      <c r="A222" s="126">
        <v>44303</v>
      </c>
      <c r="B222" s="440">
        <v>16</v>
      </c>
      <c r="C222" s="440">
        <v>105</v>
      </c>
      <c r="D222" s="440">
        <v>6</v>
      </c>
    </row>
    <row r="223" spans="1:4" x14ac:dyDescent="0.25">
      <c r="A223" s="126">
        <v>44304</v>
      </c>
      <c r="B223" s="440">
        <v>14</v>
      </c>
      <c r="C223" s="440">
        <v>104</v>
      </c>
      <c r="D223" s="440">
        <v>6</v>
      </c>
    </row>
    <row r="224" spans="1:4" x14ac:dyDescent="0.25">
      <c r="A224" s="126">
        <v>44305</v>
      </c>
      <c r="B224" s="440">
        <v>14</v>
      </c>
      <c r="C224" s="440">
        <v>104</v>
      </c>
      <c r="D224" s="440">
        <v>6</v>
      </c>
    </row>
    <row r="225" spans="1:4" x14ac:dyDescent="0.25">
      <c r="A225" s="126">
        <v>44306</v>
      </c>
      <c r="B225" s="440">
        <v>13</v>
      </c>
      <c r="C225" s="440">
        <v>106</v>
      </c>
      <c r="D225" s="440">
        <v>7</v>
      </c>
    </row>
    <row r="226" spans="1:4" x14ac:dyDescent="0.25">
      <c r="A226" s="126">
        <v>44307</v>
      </c>
      <c r="B226" s="440">
        <v>14</v>
      </c>
      <c r="C226" s="440">
        <v>107</v>
      </c>
      <c r="D226" s="440">
        <v>7</v>
      </c>
    </row>
    <row r="227" spans="1:4" x14ac:dyDescent="0.25">
      <c r="A227" s="126">
        <v>44308</v>
      </c>
      <c r="B227" s="440">
        <v>12</v>
      </c>
      <c r="C227" s="440">
        <v>93</v>
      </c>
      <c r="D227" s="440">
        <v>7</v>
      </c>
    </row>
    <row r="228" spans="1:4" x14ac:dyDescent="0.25">
      <c r="A228" s="126">
        <v>44309</v>
      </c>
      <c r="B228" s="440">
        <v>12</v>
      </c>
      <c r="C228" s="440">
        <v>93</v>
      </c>
      <c r="D228" s="440">
        <v>7</v>
      </c>
    </row>
    <row r="229" spans="1:4" x14ac:dyDescent="0.25">
      <c r="A229" s="126">
        <v>44310</v>
      </c>
      <c r="B229" s="440">
        <v>12</v>
      </c>
      <c r="C229" s="440">
        <v>94</v>
      </c>
      <c r="D229" s="440">
        <v>7</v>
      </c>
    </row>
    <row r="230" spans="1:4" x14ac:dyDescent="0.25">
      <c r="A230" s="126">
        <v>44311</v>
      </c>
      <c r="B230" s="440">
        <v>12</v>
      </c>
      <c r="C230" s="440">
        <v>89</v>
      </c>
      <c r="D230" s="440">
        <v>8</v>
      </c>
    </row>
    <row r="231" spans="1:4" x14ac:dyDescent="0.25">
      <c r="A231" s="126">
        <v>44312</v>
      </c>
      <c r="B231" s="440">
        <v>12</v>
      </c>
      <c r="C231" s="440">
        <v>93</v>
      </c>
      <c r="D231" s="440">
        <v>8</v>
      </c>
    </row>
    <row r="232" spans="1:4" x14ac:dyDescent="0.25">
      <c r="A232" s="126">
        <v>44313</v>
      </c>
      <c r="B232" s="440">
        <v>11</v>
      </c>
      <c r="C232" s="440">
        <v>81</v>
      </c>
      <c r="D232" s="440">
        <v>9</v>
      </c>
    </row>
    <row r="233" spans="1:4" x14ac:dyDescent="0.25">
      <c r="A233" s="126">
        <v>44314</v>
      </c>
      <c r="B233" s="440">
        <v>12</v>
      </c>
      <c r="C233" s="440">
        <v>75</v>
      </c>
      <c r="D233" s="440">
        <v>9</v>
      </c>
    </row>
    <row r="234" spans="1:4" x14ac:dyDescent="0.25">
      <c r="A234" s="126">
        <v>44315</v>
      </c>
      <c r="B234" s="440">
        <v>12</v>
      </c>
      <c r="C234" s="440">
        <v>70</v>
      </c>
      <c r="D234" s="440">
        <v>10</v>
      </c>
    </row>
    <row r="235" spans="1:4" x14ac:dyDescent="0.25">
      <c r="A235" s="126">
        <v>44316</v>
      </c>
      <c r="B235" s="440">
        <v>9</v>
      </c>
      <c r="C235" s="440">
        <v>67</v>
      </c>
      <c r="D235" s="440">
        <v>10</v>
      </c>
    </row>
    <row r="236" spans="1:4" x14ac:dyDescent="0.25">
      <c r="A236" s="126">
        <v>44317</v>
      </c>
      <c r="B236" s="440">
        <v>11</v>
      </c>
      <c r="C236" s="440">
        <v>65</v>
      </c>
      <c r="D236" s="440">
        <v>9</v>
      </c>
    </row>
    <row r="237" spans="1:4" x14ac:dyDescent="0.25">
      <c r="A237" s="126">
        <v>44318</v>
      </c>
      <c r="B237" s="440">
        <v>12</v>
      </c>
      <c r="C237" s="440">
        <v>68</v>
      </c>
      <c r="D237" s="440">
        <v>8</v>
      </c>
    </row>
    <row r="238" spans="1:4" x14ac:dyDescent="0.25">
      <c r="A238" s="126">
        <v>44319</v>
      </c>
      <c r="B238" s="440">
        <v>11</v>
      </c>
      <c r="C238" s="440">
        <v>65</v>
      </c>
      <c r="D238" s="440">
        <v>8</v>
      </c>
    </row>
    <row r="239" spans="1:4" x14ac:dyDescent="0.25">
      <c r="A239" s="126">
        <v>44320</v>
      </c>
      <c r="B239" s="440">
        <v>11</v>
      </c>
      <c r="C239" s="440">
        <v>58</v>
      </c>
      <c r="D239" s="440">
        <v>8</v>
      </c>
    </row>
    <row r="240" spans="1:4" x14ac:dyDescent="0.25">
      <c r="A240" s="126">
        <v>44321</v>
      </c>
      <c r="B240" s="440">
        <v>13</v>
      </c>
      <c r="C240" s="440">
        <v>69</v>
      </c>
      <c r="D240" s="440">
        <v>8</v>
      </c>
    </row>
    <row r="241" spans="1:4" x14ac:dyDescent="0.25">
      <c r="A241" s="126">
        <v>44322</v>
      </c>
      <c r="B241" s="440">
        <v>11</v>
      </c>
      <c r="C241" s="440">
        <v>58</v>
      </c>
      <c r="D241" s="440">
        <v>8</v>
      </c>
    </row>
    <row r="242" spans="1:4" x14ac:dyDescent="0.25">
      <c r="A242" s="126">
        <v>44323</v>
      </c>
      <c r="B242" s="440">
        <v>8</v>
      </c>
      <c r="C242" s="440">
        <v>68</v>
      </c>
      <c r="D242" s="440">
        <v>9</v>
      </c>
    </row>
    <row r="243" spans="1:4" x14ac:dyDescent="0.25">
      <c r="A243" s="126">
        <v>44324</v>
      </c>
      <c r="B243" s="440">
        <v>9</v>
      </c>
      <c r="C243" s="440">
        <v>64</v>
      </c>
      <c r="D243" s="440">
        <v>9</v>
      </c>
    </row>
    <row r="244" spans="1:4" x14ac:dyDescent="0.25">
      <c r="A244" s="126">
        <v>44325</v>
      </c>
      <c r="B244" s="440">
        <v>6</v>
      </c>
      <c r="C244" s="440">
        <v>65</v>
      </c>
      <c r="D244" s="440">
        <v>10</v>
      </c>
    </row>
    <row r="245" spans="1:4" x14ac:dyDescent="0.25">
      <c r="A245" s="126">
        <v>44326</v>
      </c>
      <c r="B245" s="440">
        <v>6</v>
      </c>
      <c r="C245" s="440">
        <v>72</v>
      </c>
      <c r="D245" s="440">
        <v>10</v>
      </c>
    </row>
    <row r="246" spans="1:4" x14ac:dyDescent="0.25">
      <c r="A246" s="126">
        <v>44327</v>
      </c>
      <c r="B246" s="440">
        <v>6</v>
      </c>
      <c r="C246" s="440">
        <v>70</v>
      </c>
      <c r="D246" s="440">
        <v>10</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76" t="s">
        <v>116</v>
      </c>
      <c r="C2" s="577"/>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0" t="s">
        <v>122</v>
      </c>
      <c r="F33" s="581">
        <v>2</v>
      </c>
      <c r="G33" s="230"/>
    </row>
    <row r="34" spans="1:7" x14ac:dyDescent="0.25">
      <c r="A34" s="247">
        <v>44040</v>
      </c>
      <c r="B34" s="249" t="s">
        <v>48</v>
      </c>
      <c r="C34" s="250" t="s">
        <v>48</v>
      </c>
      <c r="D34" s="233"/>
      <c r="E34" s="578"/>
      <c r="F34" s="582"/>
      <c r="G34" s="230"/>
    </row>
    <row r="35" spans="1:7" x14ac:dyDescent="0.25">
      <c r="A35" s="247">
        <v>44041</v>
      </c>
      <c r="B35" s="234">
        <v>66</v>
      </c>
      <c r="C35" s="253">
        <v>0.06</v>
      </c>
      <c r="D35" s="254"/>
      <c r="E35" s="578"/>
      <c r="F35" s="582"/>
      <c r="G35" s="230"/>
    </row>
    <row r="36" spans="1:7" x14ac:dyDescent="0.25">
      <c r="A36" s="247">
        <v>44042</v>
      </c>
      <c r="B36" s="249" t="s">
        <v>48</v>
      </c>
      <c r="C36" s="250" t="s">
        <v>48</v>
      </c>
      <c r="D36" s="254"/>
      <c r="E36" s="578"/>
      <c r="F36" s="582"/>
      <c r="G36" s="230"/>
    </row>
    <row r="37" spans="1:7" x14ac:dyDescent="0.25">
      <c r="A37" s="247">
        <v>44043</v>
      </c>
      <c r="B37" s="249" t="s">
        <v>48</v>
      </c>
      <c r="C37" s="250" t="s">
        <v>48</v>
      </c>
      <c r="D37" s="254"/>
      <c r="E37" s="578"/>
      <c r="F37" s="582"/>
      <c r="G37" s="230"/>
    </row>
    <row r="38" spans="1:7" x14ac:dyDescent="0.25">
      <c r="A38" s="247">
        <v>44044</v>
      </c>
      <c r="B38" s="249" t="s">
        <v>48</v>
      </c>
      <c r="C38" s="250" t="s">
        <v>48</v>
      </c>
      <c r="D38" s="254"/>
      <c r="E38" s="578"/>
      <c r="F38" s="582"/>
      <c r="G38" s="230"/>
    </row>
    <row r="39" spans="1:7" x14ac:dyDescent="0.25">
      <c r="A39" s="247">
        <v>44045</v>
      </c>
      <c r="B39" s="249" t="s">
        <v>48</v>
      </c>
      <c r="C39" s="250" t="s">
        <v>48</v>
      </c>
      <c r="D39" s="254"/>
      <c r="E39" s="579"/>
      <c r="F39" s="583"/>
      <c r="G39" s="230"/>
    </row>
    <row r="40" spans="1:7" x14ac:dyDescent="0.25">
      <c r="A40" s="247">
        <v>44046</v>
      </c>
      <c r="B40" s="249" t="s">
        <v>48</v>
      </c>
      <c r="C40" s="250" t="s">
        <v>48</v>
      </c>
      <c r="D40" s="254"/>
      <c r="E40" s="578" t="s">
        <v>121</v>
      </c>
      <c r="F40" s="584">
        <v>0</v>
      </c>
      <c r="G40" s="230"/>
    </row>
    <row r="41" spans="1:7" x14ac:dyDescent="0.25">
      <c r="A41" s="247">
        <v>44047</v>
      </c>
      <c r="B41" s="249" t="s">
        <v>48</v>
      </c>
      <c r="C41" s="250" t="s">
        <v>48</v>
      </c>
      <c r="D41" s="254"/>
      <c r="E41" s="578"/>
      <c r="F41" s="585"/>
      <c r="G41" s="230"/>
    </row>
    <row r="42" spans="1:7" x14ac:dyDescent="0.25">
      <c r="A42" s="247">
        <v>44048</v>
      </c>
      <c r="B42" s="234">
        <v>60</v>
      </c>
      <c r="C42" s="253">
        <v>0.06</v>
      </c>
      <c r="D42" s="254"/>
      <c r="E42" s="578"/>
      <c r="F42" s="585"/>
      <c r="G42" s="230"/>
    </row>
    <row r="43" spans="1:7" x14ac:dyDescent="0.25">
      <c r="A43" s="247">
        <v>44049</v>
      </c>
      <c r="B43" s="249" t="s">
        <v>48</v>
      </c>
      <c r="C43" s="250" t="s">
        <v>48</v>
      </c>
      <c r="E43" s="578"/>
      <c r="F43" s="585"/>
    </row>
    <row r="44" spans="1:7" x14ac:dyDescent="0.25">
      <c r="A44" s="247">
        <v>44050</v>
      </c>
      <c r="B44" s="249" t="s">
        <v>48</v>
      </c>
      <c r="C44" s="250" t="s">
        <v>48</v>
      </c>
      <c r="E44" s="578"/>
      <c r="F44" s="585"/>
    </row>
    <row r="45" spans="1:7" x14ac:dyDescent="0.25">
      <c r="A45" s="247">
        <v>44051</v>
      </c>
      <c r="B45" s="249" t="s">
        <v>48</v>
      </c>
      <c r="C45" s="250" t="s">
        <v>48</v>
      </c>
      <c r="E45" s="578"/>
      <c r="F45" s="585"/>
    </row>
    <row r="46" spans="1:7" x14ac:dyDescent="0.25">
      <c r="A46" s="247">
        <v>44052</v>
      </c>
      <c r="B46" s="249" t="s">
        <v>48</v>
      </c>
      <c r="C46" s="250" t="s">
        <v>48</v>
      </c>
      <c r="E46" s="579"/>
      <c r="F46" s="586"/>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87" t="s">
        <v>81</v>
      </c>
      <c r="G4" s="588"/>
      <c r="H4" s="588"/>
      <c r="I4" s="589"/>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0" t="s">
        <v>117</v>
      </c>
      <c r="G84" s="591"/>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2" t="s">
        <v>117</v>
      </c>
      <c r="C109" s="593"/>
      <c r="D109" s="594"/>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25" x14ac:dyDescent="0.2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2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2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2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2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2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2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2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2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2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2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2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2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2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2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2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2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2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2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2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2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2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2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2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2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2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2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2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2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2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2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2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2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2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2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2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2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2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2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2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2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2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2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2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2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2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2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2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2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3" t="s">
        <v>353</v>
      </c>
      <c r="B52" s="448"/>
      <c r="C52" s="464"/>
      <c r="D52" s="448"/>
      <c r="E52" s="448"/>
      <c r="O52" s="463" t="s">
        <v>354</v>
      </c>
      <c r="P52" s="448"/>
      <c r="Q52" s="448"/>
      <c r="R52" s="448"/>
    </row>
    <row r="53" spans="1:22" ht="30" customHeight="1" x14ac:dyDescent="0.25">
      <c r="A53" s="294"/>
      <c r="B53" s="497" t="s">
        <v>316</v>
      </c>
      <c r="C53" s="497" t="s">
        <v>317</v>
      </c>
      <c r="D53" s="460" t="s">
        <v>240</v>
      </c>
      <c r="E53" s="257"/>
      <c r="O53" s="461"/>
      <c r="P53" s="497" t="s">
        <v>316</v>
      </c>
      <c r="Q53" s="497" t="s">
        <v>317</v>
      </c>
      <c r="R53" s="460" t="s">
        <v>240</v>
      </c>
    </row>
    <row r="54" spans="1:22" x14ac:dyDescent="0.2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2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2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2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2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2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2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2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2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2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2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2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2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2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502" bestFit="1" customWidth="1"/>
    <col min="2" max="2" width="13.5703125" style="500" customWidth="1"/>
    <col min="3" max="3" width="13.5703125" style="501" customWidth="1"/>
    <col min="4" max="4" width="17" style="502" customWidth="1"/>
    <col min="5" max="5" width="13.5703125" style="501" customWidth="1"/>
    <col min="6" max="6" width="13.5703125" style="503" customWidth="1"/>
    <col min="7" max="7" width="13.5703125" style="504" customWidth="1"/>
    <col min="8" max="8" width="13.5703125" style="501" customWidth="1"/>
    <col min="9" max="9" width="13.5703125" style="503" customWidth="1"/>
    <col min="10" max="10" width="13.5703125" style="501" customWidth="1"/>
    <col min="11" max="11" width="13.5703125" style="503" customWidth="1"/>
    <col min="12" max="12" width="14.42578125" style="504" customWidth="1"/>
    <col min="13" max="13" width="14.42578125" style="501" customWidth="1"/>
    <col min="14" max="14" width="14.42578125" style="503" customWidth="1"/>
    <col min="15" max="15" width="14.42578125" style="504" customWidth="1"/>
    <col min="16" max="16" width="14.42578125" style="501" customWidth="1"/>
    <col min="17" max="17" width="14.42578125" style="503" customWidth="1"/>
    <col min="18" max="18" width="14.42578125" style="504" customWidth="1"/>
    <col min="19" max="19" width="14.42578125" style="501" customWidth="1"/>
    <col min="20" max="26" width="14.42578125" style="503" customWidth="1"/>
    <col min="27" max="27" width="5.85546875" style="503" customWidth="1"/>
    <col min="28" max="34" width="14.42578125" style="503" customWidth="1"/>
    <col min="35" max="16384" width="9.42578125" style="502"/>
  </cols>
  <sheetData>
    <row r="1" spans="1:36" x14ac:dyDescent="0.25">
      <c r="A1" s="499" t="s">
        <v>361</v>
      </c>
      <c r="AJ1" s="505" t="s">
        <v>29</v>
      </c>
    </row>
    <row r="3" spans="1:36" ht="39" customHeight="1" x14ac:dyDescent="0.25">
      <c r="A3" s="595" t="s">
        <v>0</v>
      </c>
      <c r="B3" s="597" t="s">
        <v>301</v>
      </c>
      <c r="C3" s="598"/>
      <c r="D3" s="598"/>
      <c r="E3" s="598"/>
      <c r="F3" s="599"/>
      <c r="G3" s="600" t="s">
        <v>302</v>
      </c>
      <c r="H3" s="601"/>
      <c r="I3" s="601"/>
      <c r="J3" s="601"/>
      <c r="K3" s="602"/>
      <c r="L3" s="603" t="s">
        <v>303</v>
      </c>
      <c r="M3" s="604"/>
      <c r="N3" s="605"/>
      <c r="O3" s="603" t="s">
        <v>304</v>
      </c>
      <c r="P3" s="604"/>
      <c r="Q3" s="605"/>
      <c r="R3" s="603" t="s">
        <v>305</v>
      </c>
      <c r="S3" s="604"/>
      <c r="T3" s="605"/>
      <c r="U3" s="603" t="s">
        <v>306</v>
      </c>
      <c r="V3" s="604"/>
      <c r="W3" s="605"/>
      <c r="X3" s="603" t="s">
        <v>307</v>
      </c>
      <c r="Y3" s="604"/>
      <c r="Z3" s="605"/>
      <c r="AA3" s="506"/>
      <c r="AB3" s="597" t="s">
        <v>300</v>
      </c>
      <c r="AC3" s="598"/>
      <c r="AD3" s="598"/>
      <c r="AE3" s="598"/>
      <c r="AF3" s="599"/>
      <c r="AG3" s="506"/>
      <c r="AH3" s="506"/>
    </row>
    <row r="4" spans="1:36" ht="78.75" customHeight="1" x14ac:dyDescent="0.25">
      <c r="A4" s="596"/>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2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2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2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2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2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25">
      <c r="A10" s="514">
        <v>44226</v>
      </c>
      <c r="F10" s="516"/>
      <c r="K10" s="516"/>
      <c r="N10" s="516"/>
      <c r="O10" s="517"/>
      <c r="Q10" s="516"/>
      <c r="T10" s="516"/>
      <c r="U10" s="518"/>
      <c r="W10" s="516"/>
      <c r="X10" s="518"/>
      <c r="Z10" s="516"/>
      <c r="AB10" s="518"/>
      <c r="AF10" s="516"/>
    </row>
    <row r="11" spans="1:36" x14ac:dyDescent="0.25">
      <c r="A11" s="514">
        <v>44227</v>
      </c>
      <c r="F11" s="516"/>
      <c r="K11" s="516"/>
      <c r="N11" s="516"/>
      <c r="O11" s="517"/>
      <c r="Q11" s="516"/>
      <c r="T11" s="516"/>
      <c r="U11" s="518"/>
      <c r="W11" s="516"/>
      <c r="X11" s="518"/>
      <c r="Z11" s="516"/>
      <c r="AB11" s="518"/>
      <c r="AF11" s="516"/>
    </row>
    <row r="12" spans="1:36" x14ac:dyDescent="0.2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85" customHeight="1" x14ac:dyDescent="0.2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2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2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2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2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2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2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2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2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2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2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2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2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2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2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2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2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2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2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2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2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2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2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2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2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2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2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2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2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2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2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2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2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2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2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2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2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2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25">
      <c r="B51" s="523" t="s">
        <v>315</v>
      </c>
      <c r="C51" s="524"/>
      <c r="D51" s="525"/>
      <c r="E51" s="525"/>
      <c r="F51" s="525"/>
      <c r="G51" s="525"/>
      <c r="H51" s="525"/>
      <c r="I51" s="525"/>
      <c r="J51" s="525"/>
      <c r="K51" s="525"/>
      <c r="L51" s="525"/>
      <c r="M51" s="525"/>
    </row>
    <row r="52" spans="1:32" x14ac:dyDescent="0.25">
      <c r="B52" s="523" t="s">
        <v>314</v>
      </c>
      <c r="C52" s="524"/>
      <c r="D52" s="525"/>
      <c r="E52" s="525"/>
      <c r="F52" s="525"/>
      <c r="G52" s="525"/>
      <c r="H52" s="525"/>
      <c r="I52" s="525"/>
      <c r="J52" s="525"/>
      <c r="K52" s="525"/>
      <c r="L52" s="525"/>
      <c r="M52" s="525"/>
    </row>
    <row r="53" spans="1:32" x14ac:dyDescent="0.25">
      <c r="B53" s="265" t="s">
        <v>297</v>
      </c>
      <c r="C53" s="525"/>
      <c r="D53" s="525"/>
      <c r="E53" s="525"/>
      <c r="F53" s="525"/>
      <c r="G53" s="525"/>
      <c r="H53" s="525"/>
      <c r="I53" s="525"/>
      <c r="J53" s="525"/>
      <c r="K53" s="525"/>
      <c r="L53" s="525"/>
      <c r="M53" s="525"/>
    </row>
    <row r="54" spans="1:32" x14ac:dyDescent="0.2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5" customWidth="1"/>
    <col min="2" max="13" width="12.42578125" style="525" customWidth="1"/>
    <col min="14" max="16384" width="9.140625" style="525"/>
  </cols>
  <sheetData>
    <row r="1" spans="1:15" s="502" customFormat="1" x14ac:dyDescent="0.25">
      <c r="A1" s="499" t="s">
        <v>362</v>
      </c>
      <c r="B1" s="504"/>
      <c r="C1" s="501"/>
      <c r="D1" s="503"/>
      <c r="E1" s="504"/>
      <c r="F1" s="501"/>
      <c r="G1" s="503"/>
      <c r="H1" s="503"/>
      <c r="I1" s="503"/>
      <c r="J1" s="503"/>
      <c r="K1" s="503"/>
      <c r="L1" s="503"/>
      <c r="M1" s="503"/>
      <c r="O1" s="505" t="s">
        <v>29</v>
      </c>
    </row>
    <row r="2" spans="1:15" s="502" customFormat="1" x14ac:dyDescent="0.25">
      <c r="B2" s="504"/>
      <c r="C2" s="501"/>
      <c r="D2" s="503"/>
      <c r="E2" s="504"/>
      <c r="F2" s="501"/>
      <c r="G2" s="503"/>
      <c r="H2" s="503"/>
      <c r="I2" s="503"/>
      <c r="J2" s="503"/>
      <c r="K2" s="503"/>
      <c r="L2" s="503"/>
      <c r="M2" s="503"/>
    </row>
    <row r="3" spans="1:15" s="502" customFormat="1" ht="39" customHeight="1" x14ac:dyDescent="0.25">
      <c r="A3" s="595" t="s">
        <v>0</v>
      </c>
      <c r="B3" s="603" t="s">
        <v>269</v>
      </c>
      <c r="C3" s="604"/>
      <c r="D3" s="605"/>
      <c r="E3" s="603" t="s">
        <v>270</v>
      </c>
      <c r="F3" s="604"/>
      <c r="G3" s="605"/>
      <c r="H3" s="603" t="s">
        <v>271</v>
      </c>
      <c r="I3" s="604"/>
      <c r="J3" s="605"/>
      <c r="K3" s="603" t="s">
        <v>272</v>
      </c>
      <c r="L3" s="604"/>
      <c r="M3" s="605"/>
    </row>
    <row r="4" spans="1:15" s="502" customFormat="1" ht="78.75" customHeight="1" x14ac:dyDescent="0.25">
      <c r="A4" s="595"/>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2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2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2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2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2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2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2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2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2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2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2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25">
      <c r="B16" s="523" t="s">
        <v>296</v>
      </c>
      <c r="C16" s="524"/>
    </row>
    <row r="17" spans="2:3" x14ac:dyDescent="0.25">
      <c r="B17" s="523" t="s">
        <v>298</v>
      </c>
      <c r="C17" s="524"/>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87"/>
  <sheetViews>
    <sheetView showGridLines="0" zoomScaleNormal="100" workbookViewId="0">
      <pane xSplit="2" ySplit="3" topLeftCell="C36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0.5703125" hidden="1" customWidth="1"/>
    <col min="2" max="2" width="13.42578125" customWidth="1"/>
    <col min="3" max="3" width="19.42578125" style="2" customWidth="1"/>
    <col min="4" max="4" width="3.42578125" customWidth="1"/>
  </cols>
  <sheetData>
    <row r="1" spans="1:15" x14ac:dyDescent="0.25">
      <c r="A1" s="431" t="s">
        <v>299</v>
      </c>
      <c r="B1" s="431" t="s">
        <v>299</v>
      </c>
      <c r="C1" s="1"/>
      <c r="M1" s="22" t="s">
        <v>29</v>
      </c>
    </row>
    <row r="2" spans="1:15" x14ac:dyDescent="0.25">
      <c r="B2" s="2"/>
    </row>
    <row r="3" spans="1:15" ht="26.25" x14ac:dyDescent="0.25">
      <c r="A3" s="110">
        <f>LOOKUP(2,1/($B:$B),$B:$B)</f>
        <v>44321</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row r="374" spans="1:3" x14ac:dyDescent="0.25">
      <c r="B374" s="62">
        <v>44308</v>
      </c>
    </row>
    <row r="375" spans="1:3" x14ac:dyDescent="0.25">
      <c r="B375" s="62">
        <v>44309</v>
      </c>
    </row>
    <row r="376" spans="1:3" x14ac:dyDescent="0.25">
      <c r="B376" s="62">
        <v>44310</v>
      </c>
    </row>
    <row r="377" spans="1:3" x14ac:dyDescent="0.25">
      <c r="B377" s="62">
        <v>44311</v>
      </c>
    </row>
    <row r="378" spans="1:3" x14ac:dyDescent="0.25">
      <c r="B378" s="62">
        <v>44312</v>
      </c>
    </row>
    <row r="379" spans="1:3" x14ac:dyDescent="0.25">
      <c r="B379" s="62">
        <v>44313</v>
      </c>
    </row>
    <row r="380" spans="1:3" x14ac:dyDescent="0.25">
      <c r="A380" s="62">
        <v>44314</v>
      </c>
      <c r="B380" s="62">
        <v>44314</v>
      </c>
      <c r="C380" s="2">
        <v>1042</v>
      </c>
    </row>
    <row r="381" spans="1:3" x14ac:dyDescent="0.25">
      <c r="B381" s="62">
        <v>44315</v>
      </c>
    </row>
    <row r="382" spans="1:3" x14ac:dyDescent="0.25">
      <c r="B382" s="62">
        <v>44316</v>
      </c>
    </row>
    <row r="383" spans="1:3" x14ac:dyDescent="0.25">
      <c r="B383" s="62">
        <v>44317</v>
      </c>
    </row>
    <row r="384" spans="1:3" x14ac:dyDescent="0.25">
      <c r="B384" s="62">
        <v>44318</v>
      </c>
    </row>
    <row r="385" spans="1:3" x14ac:dyDescent="0.25">
      <c r="B385" s="62">
        <v>44319</v>
      </c>
    </row>
    <row r="386" spans="1:3" x14ac:dyDescent="0.25">
      <c r="B386" s="62">
        <v>44320</v>
      </c>
    </row>
    <row r="387" spans="1:3" x14ac:dyDescent="0.25">
      <c r="A387" s="62">
        <v>44321</v>
      </c>
      <c r="B387" s="62">
        <v>44321</v>
      </c>
      <c r="C387" s="2">
        <v>1011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39"/>
  <sheetViews>
    <sheetView showGridLines="0" zoomScale="85" zoomScaleNormal="85" workbookViewId="0">
      <pane xSplit="1" ySplit="4" topLeftCell="B420"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58" t="s">
        <v>114</v>
      </c>
      <c r="L1" s="559"/>
      <c r="M1" s="559"/>
      <c r="N1" s="559"/>
      <c r="O1" s="559"/>
      <c r="P1" s="559"/>
      <c r="W1" s="22" t="s">
        <v>29</v>
      </c>
    </row>
    <row r="2" spans="1:27" x14ac:dyDescent="0.25">
      <c r="A2" s="2"/>
      <c r="I2" s="549" t="s">
        <v>187</v>
      </c>
      <c r="J2" s="550"/>
      <c r="Q2" s="382"/>
      <c r="R2" s="382"/>
    </row>
    <row r="3" spans="1:27" ht="48.75" customHeight="1" x14ac:dyDescent="0.25">
      <c r="A3" s="552" t="s">
        <v>30</v>
      </c>
      <c r="B3" s="554" t="s">
        <v>185</v>
      </c>
      <c r="C3" s="555"/>
      <c r="D3" s="555"/>
      <c r="E3" s="104" t="s">
        <v>184</v>
      </c>
      <c r="F3" s="561" t="s">
        <v>199</v>
      </c>
      <c r="G3" s="556" t="s">
        <v>186</v>
      </c>
      <c r="H3" s="556"/>
      <c r="I3" s="549"/>
      <c r="J3" s="550"/>
      <c r="K3" s="551" t="s">
        <v>188</v>
      </c>
      <c r="L3" s="562" t="s">
        <v>200</v>
      </c>
      <c r="M3" s="557" t="s">
        <v>201</v>
      </c>
      <c r="N3" s="548" t="s">
        <v>189</v>
      </c>
      <c r="O3" s="551" t="s">
        <v>183</v>
      </c>
      <c r="P3" s="560" t="s">
        <v>191</v>
      </c>
      <c r="Q3" s="557" t="s">
        <v>202</v>
      </c>
      <c r="R3" s="557" t="s">
        <v>203</v>
      </c>
      <c r="S3" s="548" t="s">
        <v>182</v>
      </c>
    </row>
    <row r="4" spans="1:27" ht="30.6" customHeight="1" x14ac:dyDescent="0.25">
      <c r="A4" s="553"/>
      <c r="B4" s="23" t="s">
        <v>18</v>
      </c>
      <c r="C4" s="24" t="s">
        <v>17</v>
      </c>
      <c r="D4" s="28" t="s">
        <v>3</v>
      </c>
      <c r="E4" s="99" t="s">
        <v>63</v>
      </c>
      <c r="F4" s="561"/>
      <c r="G4" s="98" t="s">
        <v>63</v>
      </c>
      <c r="H4" s="79" t="s">
        <v>64</v>
      </c>
      <c r="I4" s="80" t="s">
        <v>63</v>
      </c>
      <c r="J4" s="147" t="s">
        <v>64</v>
      </c>
      <c r="K4" s="551"/>
      <c r="L4" s="562"/>
      <c r="M4" s="557"/>
      <c r="N4" s="548"/>
      <c r="O4" s="551"/>
      <c r="P4" s="560"/>
      <c r="Q4" s="557"/>
      <c r="R4" s="557"/>
      <c r="S4" s="548"/>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E435/(D435-D434)</f>
        <v>5.5840568271507497E-2</v>
      </c>
      <c r="G435" s="44">
        <v>25706</v>
      </c>
      <c r="H435" s="105">
        <v>2667308</v>
      </c>
      <c r="I435" s="75">
        <v>9870</v>
      </c>
      <c r="J435" s="73">
        <v>3190878</v>
      </c>
      <c r="K435" s="389">
        <v>35576</v>
      </c>
      <c r="L435" s="380">
        <v>303</v>
      </c>
      <c r="M435" s="450">
        <f t="shared" ref="M435:M436" si="1270">L435/K435</f>
        <v>8.5169777378007652E-3</v>
      </c>
      <c r="N435" s="90">
        <f t="shared" si="1261"/>
        <v>20520</v>
      </c>
      <c r="O435" s="90">
        <f t="shared" ref="O435" si="1271">SUM(E429:E435)</f>
        <v>1151</v>
      </c>
      <c r="P435" s="152">
        <f t="shared" ref="P435" si="1272">SUM(K429:K435)</f>
        <v>123184</v>
      </c>
      <c r="Q435" s="152">
        <f t="shared" ref="Q435" si="1273">SUM(L429:L435)</f>
        <v>1280</v>
      </c>
      <c r="R435" s="383">
        <f t="shared" ref="R435" si="1274">Q435/P435</f>
        <v>1.0390959864917521E-2</v>
      </c>
      <c r="S435" s="91">
        <f t="shared" ref="S435" si="1275">P435/5463.3</f>
        <v>22.547544524371716</v>
      </c>
      <c r="U435" s="113" t="s">
        <v>390</v>
      </c>
    </row>
    <row r="436" spans="1:21" x14ac:dyDescent="0.25">
      <c r="A436" s="62">
        <v>44323</v>
      </c>
      <c r="B436" s="44">
        <v>1711017</v>
      </c>
      <c r="C436" s="44">
        <v>227248</v>
      </c>
      <c r="D436" s="105">
        <v>1938265</v>
      </c>
      <c r="E436" s="2">
        <v>236</v>
      </c>
      <c r="F436" s="375">
        <f>E436/(D436-D435)</f>
        <v>6.5157371617890675E-2</v>
      </c>
      <c r="G436" s="44">
        <v>14660</v>
      </c>
      <c r="H436" s="105">
        <v>2681968</v>
      </c>
      <c r="I436" s="75">
        <v>6613</v>
      </c>
      <c r="J436" s="73">
        <v>3197491</v>
      </c>
      <c r="K436" s="389">
        <v>21273</v>
      </c>
      <c r="L436" s="380">
        <v>257</v>
      </c>
      <c r="M436" s="450">
        <f t="shared" si="1270"/>
        <v>1.2081041696046632E-2</v>
      </c>
      <c r="N436" s="90">
        <f t="shared" si="1261"/>
        <v>21029</v>
      </c>
      <c r="O436" s="90">
        <f t="shared" ref="O436" si="1276">SUM(E430:E436)</f>
        <v>1196</v>
      </c>
      <c r="P436" s="152">
        <f t="shared" ref="P436" si="1277">SUM(K430:K436)</f>
        <v>125957</v>
      </c>
      <c r="Q436" s="152">
        <f t="shared" ref="Q436" si="1278">SUM(L430:L436)</f>
        <v>1329</v>
      </c>
      <c r="R436" s="383">
        <f t="shared" ref="R436" si="1279">Q436/P436</f>
        <v>1.0551219860746128E-2</v>
      </c>
      <c r="S436" s="91">
        <f t="shared" ref="S436" si="1280">P436/5463.3</f>
        <v>23.055113209964674</v>
      </c>
    </row>
    <row r="437" spans="1:21" x14ac:dyDescent="0.25">
      <c r="A437" s="62">
        <v>44324</v>
      </c>
      <c r="B437" s="44">
        <v>1714033</v>
      </c>
      <c r="C437" s="44">
        <v>227472</v>
      </c>
      <c r="D437" s="105">
        <v>1941505</v>
      </c>
      <c r="E437" s="2">
        <v>224</v>
      </c>
      <c r="F437" s="375">
        <f>E437/(D437-D436)</f>
        <v>6.9135802469135796E-2</v>
      </c>
      <c r="G437" s="44">
        <v>12255</v>
      </c>
      <c r="H437" s="105">
        <v>2694223</v>
      </c>
      <c r="I437" s="75">
        <v>9414</v>
      </c>
      <c r="J437" s="73">
        <v>3206905</v>
      </c>
      <c r="K437" s="389">
        <v>21669</v>
      </c>
      <c r="L437" s="380">
        <v>256</v>
      </c>
      <c r="M437" s="450">
        <f t="shared" ref="M437" si="1281">L437/K437</f>
        <v>1.1814112326364853E-2</v>
      </c>
      <c r="N437" s="90">
        <f t="shared" si="1261"/>
        <v>21335</v>
      </c>
      <c r="O437" s="90">
        <f t="shared" ref="O437" si="1282">SUM(E431:E437)</f>
        <v>1245</v>
      </c>
      <c r="P437" s="152">
        <f t="shared" ref="P437" si="1283">SUM(K431:K437)</f>
        <v>127943</v>
      </c>
      <c r="Q437" s="152">
        <f t="shared" ref="Q437" si="1284">SUM(L431:L437)</f>
        <v>1374</v>
      </c>
      <c r="R437" s="383">
        <f t="shared" ref="R437" si="1285">Q437/P437</f>
        <v>1.0739157280976686E-2</v>
      </c>
      <c r="S437" s="91">
        <f t="shared" ref="S437" si="1286">P437/5463.3</f>
        <v>23.418629765892408</v>
      </c>
    </row>
    <row r="438" spans="1:21" x14ac:dyDescent="0.25">
      <c r="A438" s="62">
        <v>44325</v>
      </c>
      <c r="B438" s="44">
        <v>1716627</v>
      </c>
      <c r="C438" s="44">
        <v>227672</v>
      </c>
      <c r="D438" s="105">
        <v>1944299</v>
      </c>
      <c r="E438" s="2">
        <v>200</v>
      </c>
      <c r="F438" s="375">
        <f>E438/(D438-D437)</f>
        <v>7.158196134574088E-2</v>
      </c>
      <c r="G438" s="44">
        <v>5630</v>
      </c>
      <c r="H438" s="105">
        <v>2699853</v>
      </c>
      <c r="I438" s="75">
        <v>8346</v>
      </c>
      <c r="J438" s="73">
        <v>3215251</v>
      </c>
      <c r="K438" s="389">
        <v>13976</v>
      </c>
      <c r="L438" s="380">
        <v>215</v>
      </c>
      <c r="M438" s="450">
        <f t="shared" ref="M438" si="1287">L438/K438</f>
        <v>1.538351459645106E-2</v>
      </c>
      <c r="N438" s="90">
        <f t="shared" si="1261"/>
        <v>21695</v>
      </c>
      <c r="O438" s="90">
        <f t="shared" ref="O438" si="1288">SUM(E432:E438)</f>
        <v>1299</v>
      </c>
      <c r="P438" s="152">
        <f t="shared" ref="P438" si="1289">SUM(K432:K438)</f>
        <v>127706</v>
      </c>
      <c r="Q438" s="152">
        <f t="shared" ref="Q438" si="1290">SUM(L432:L438)</f>
        <v>1429</v>
      </c>
      <c r="R438" s="383">
        <f t="shared" ref="R438" si="1291">Q438/P438</f>
        <v>1.1189763989162608E-2</v>
      </c>
      <c r="S438" s="91">
        <f t="shared" ref="S438" si="1292">P438/5463.3</f>
        <v>23.375249391393478</v>
      </c>
    </row>
    <row r="439" spans="1:21" x14ac:dyDescent="0.25">
      <c r="A439" s="62">
        <v>44326</v>
      </c>
      <c r="B439" s="44">
        <v>1719133</v>
      </c>
      <c r="C439" s="44">
        <v>227840</v>
      </c>
      <c r="D439" s="105">
        <v>1946973</v>
      </c>
      <c r="E439" s="2">
        <v>168</v>
      </c>
      <c r="F439" s="375">
        <f>E439/(D439-D438)</f>
        <v>6.2827225130890049E-2</v>
      </c>
      <c r="G439" s="44">
        <v>5848</v>
      </c>
      <c r="H439" s="105">
        <v>2705701</v>
      </c>
      <c r="I439" s="75">
        <v>5668</v>
      </c>
      <c r="J439" s="73">
        <v>3220919</v>
      </c>
      <c r="K439" s="389">
        <v>11516</v>
      </c>
      <c r="L439" s="380">
        <v>189</v>
      </c>
      <c r="M439" s="450">
        <f t="shared" ref="M439" si="1293">L439/K439</f>
        <v>1.641194859326155E-2</v>
      </c>
      <c r="N439" s="90">
        <f t="shared" ref="N439" si="1294">D439-D432</f>
        <v>21976</v>
      </c>
      <c r="O439" s="90">
        <f t="shared" ref="O439" si="1295">SUM(E433:E439)</f>
        <v>1335</v>
      </c>
      <c r="P439" s="152">
        <f t="shared" ref="P439" si="1296">SUM(K433:K439)</f>
        <v>129027</v>
      </c>
      <c r="Q439" s="152">
        <f t="shared" ref="Q439" si="1297">SUM(L433:L439)</f>
        <v>1464</v>
      </c>
      <c r="R439" s="383">
        <f t="shared" ref="R439" si="1298">Q439/P439</f>
        <v>1.134646236834151E-2</v>
      </c>
      <c r="S439" s="91">
        <f t="shared" ref="S439" si="1299">P439/5463.3</f>
        <v>23.617044643347427</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2021-05-11T12:40:23Z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vA48524161</value>
    </field>
    <field name="Objective-Version">
      <value order="0">152.158</value>
    </field>
    <field name="Objective-VersionNumber">
      <value order="0">1373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2021-05-11T12:40:21Z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2021-05-11T12:40:23Z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vA48524161</vt:lpwstr>
  </property>
  <property fmtid="{D5CDD505-2E9C-101B-9397-08002B2CF9AE}" pid="16" name="Objective-Version">
    <vt:lpwstr>152.158</vt:lpwstr>
  </property>
  <property fmtid="{D5CDD505-2E9C-101B-9397-08002B2CF9AE}" pid="17" name="Objective-VersionNumber">
    <vt:r8>1373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