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4" i="9" l="1"/>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<sst xmlns="http://schemas.openxmlformats.org/spreadsheetml/2006/main" count="859" uniqueCount="431">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</sst>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e71af337806428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Discharges'!$A$4:$A$450</c:f>
              <c:strCache>
                <c:ptCount val="44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strCache>
            </c:strRef>
          </c:cat>
          <c:val>
            <c:numRef>
              <c:f>'Table 4 - Delayed Discharges'!$C$4:$C$450</c:f>
              <c:numCache>
                <c:formatCode>#,##0</c:formatCode>
                <c:ptCount val="44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Workforce'!$B$117:$B$183</c:f>
              <c:numCache>
                <c:formatCode>#,##0</c:formatCode>
                <c:ptCount val="6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formatCode="0">
                  <c:v>1287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Workforce'!$C$117:$C$183</c:f>
              <c:numCache>
                <c:formatCode>#,##0</c:formatCode>
                <c:ptCount val="6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Workforce'!$D$117:$D$183</c:f>
              <c:numCache>
                <c:formatCode>#,##0</c:formatCode>
                <c:ptCount val="6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8"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44">
        <v>1264.1428571428571</v>
      </c>
      <c r="C181" s="537">
        <v>41.857142857142854</v>
      </c>
      <c r="D181" s="537">
        <v>1049.8571428571429</v>
      </c>
      <c r="E181" s="9">
        <v>2355.8571428571431</v>
      </c>
    </row>
    <row r="182" spans="1:5" x14ac:dyDescent="0.25">
      <c r="A182" s="113" t="s">
        <v>427</v>
      </c>
      <c r="B182" s="44">
        <v>1457.1428571428571</v>
      </c>
      <c r="C182" s="537">
        <v>61</v>
      </c>
      <c r="D182" s="537">
        <v>1242.1428571428571</v>
      </c>
      <c r="E182" s="9">
        <v>2760.2857142857142</v>
      </c>
    </row>
    <row r="183" spans="1:5" x14ac:dyDescent="0.25">
      <c r="A183" s="113" t="s">
        <v>430</v>
      </c>
      <c r="B183" s="537">
        <v>1287</v>
      </c>
      <c r="C183" s="537">
        <v>56</v>
      </c>
      <c r="D183" s="537">
        <v>1141</v>
      </c>
      <c r="E183" s="44">
        <v>2484</v>
      </c>
    </row>
    <row r="184" spans="1:5" x14ac:dyDescent="0.25">
      <c r="A184" s="113"/>
      <c r="B184" s="537"/>
      <c r="C184" s="537"/>
      <c r="D184" s="537"/>
      <c r="E184" s="9"/>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2"/>
  <sheetViews>
    <sheetView showGridLines="0" zoomScale="89" zoomScaleNormal="90" workbookViewId="0">
      <pane ySplit="3" topLeftCell="A62"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row r="72" spans="1:3" x14ac:dyDescent="0.25">
      <c r="A72" s="217">
        <v>26</v>
      </c>
      <c r="B72" s="2" t="s">
        <v>428</v>
      </c>
      <c r="C72" s="207">
        <v>14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5"/>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row r="65" spans="1:6" x14ac:dyDescent="0.25">
      <c r="A65" s="11">
        <v>44383</v>
      </c>
      <c r="B65" s="385">
        <v>702</v>
      </c>
      <c r="C65" s="385">
        <v>736</v>
      </c>
      <c r="D65" s="256">
        <v>0.69</v>
      </c>
      <c r="E65" s="112">
        <v>38469</v>
      </c>
      <c r="F65" s="83">
        <v>1.7999999999999999E-2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7"/>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row r="57" spans="1:4" x14ac:dyDescent="0.25">
      <c r="A57" s="397">
        <v>27</v>
      </c>
      <c r="B57" s="225">
        <v>44384</v>
      </c>
      <c r="C57" s="2">
        <v>44</v>
      </c>
      <c r="D57"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1"/>
  <sheetViews>
    <sheetView workbookViewId="0">
      <pane xSplit="1" ySplit="3" topLeftCell="B48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row r="484" spans="1:2" x14ac:dyDescent="0.25">
      <c r="A484" s="291">
        <v>44384</v>
      </c>
      <c r="B484" s="127">
        <v>7740</v>
      </c>
    </row>
    <row r="485" spans="1:2" x14ac:dyDescent="0.25">
      <c r="A485" s="291">
        <v>44385</v>
      </c>
      <c r="B485" s="127">
        <v>7744</v>
      </c>
    </row>
    <row r="486" spans="1:2" x14ac:dyDescent="0.25">
      <c r="A486" s="291">
        <v>44386</v>
      </c>
      <c r="B486" s="127">
        <v>7750</v>
      </c>
    </row>
    <row r="487" spans="1:2" x14ac:dyDescent="0.25">
      <c r="A487" s="291">
        <v>44387</v>
      </c>
      <c r="B487" s="127">
        <v>7757</v>
      </c>
    </row>
    <row r="488" spans="1:2" x14ac:dyDescent="0.25">
      <c r="A488" s="291">
        <v>44388</v>
      </c>
      <c r="B488" s="127">
        <v>7757</v>
      </c>
    </row>
    <row r="489" spans="1:2" x14ac:dyDescent="0.25">
      <c r="A489" s="291">
        <v>44389</v>
      </c>
      <c r="B489" s="127">
        <v>7757</v>
      </c>
    </row>
    <row r="490" spans="1:2" x14ac:dyDescent="0.25">
      <c r="A490" s="291">
        <v>44390</v>
      </c>
      <c r="B490" s="127">
        <v>7761</v>
      </c>
    </row>
    <row r="491" spans="1:2" x14ac:dyDescent="0.25">
      <c r="A491" s="291">
        <v>44391</v>
      </c>
      <c r="B491" s="127">
        <v>7772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8"/>
  <sheetViews>
    <sheetView workbookViewId="0">
      <pane xSplit="1" ySplit="3" topLeftCell="B17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row r="181" spans="1:3" x14ac:dyDescent="0.25">
      <c r="A181" s="25">
        <v>44384</v>
      </c>
      <c r="B181" s="60">
        <v>3890176</v>
      </c>
      <c r="C181" s="60">
        <v>2808902</v>
      </c>
    </row>
    <row r="182" spans="1:3" x14ac:dyDescent="0.25">
      <c r="A182" s="25">
        <v>44385</v>
      </c>
      <c r="B182" s="60">
        <v>3900864</v>
      </c>
      <c r="C182" s="60">
        <v>2825886</v>
      </c>
    </row>
    <row r="183" spans="1:3" x14ac:dyDescent="0.25">
      <c r="A183" s="25">
        <v>44386</v>
      </c>
      <c r="B183" s="60">
        <v>3911189</v>
      </c>
      <c r="C183" s="60">
        <v>2843938</v>
      </c>
    </row>
    <row r="184" spans="1:3" x14ac:dyDescent="0.25">
      <c r="A184" s="25">
        <v>44387</v>
      </c>
      <c r="B184" s="60">
        <v>3920145</v>
      </c>
      <c r="C184" s="60">
        <v>2861110</v>
      </c>
    </row>
    <row r="185" spans="1:3" x14ac:dyDescent="0.25">
      <c r="A185" s="25">
        <v>44388</v>
      </c>
      <c r="B185" s="60">
        <v>3928409</v>
      </c>
      <c r="C185" s="60">
        <v>2877326</v>
      </c>
    </row>
    <row r="186" spans="1:3" x14ac:dyDescent="0.25">
      <c r="A186" s="25">
        <v>44389</v>
      </c>
      <c r="B186" s="60">
        <v>3934408</v>
      </c>
      <c r="C186" s="60">
        <v>2893271</v>
      </c>
    </row>
    <row r="187" spans="1:3" x14ac:dyDescent="0.25">
      <c r="A187" s="25">
        <v>44390</v>
      </c>
      <c r="B187" s="60">
        <v>3941571</v>
      </c>
      <c r="C187" s="60">
        <v>2903557</v>
      </c>
    </row>
    <row r="188" spans="1:3" x14ac:dyDescent="0.25">
      <c r="A188" s="25">
        <v>44391</v>
      </c>
      <c r="B188" s="60">
        <v>3948446</v>
      </c>
      <c r="C188" s="60">
        <v>2914904</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5"/>
  <sheetViews>
    <sheetView workbookViewId="0">
      <pane xSplit="1" ySplit="3" topLeftCell="B16"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row r="25" spans="1:5" x14ac:dyDescent="0.25">
      <c r="A25" s="25">
        <v>44389</v>
      </c>
      <c r="B25" s="56">
        <v>7720270</v>
      </c>
      <c r="C25" s="56">
        <v>6953510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286</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384</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289</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384</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82</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115</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0"/>
  <sheetViews>
    <sheetView zoomScaleNormal="100" workbookViewId="0">
      <pane xSplit="1" ySplit="3" topLeftCell="B298"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row r="303" spans="1:5" s="384" customFormat="1" x14ac:dyDescent="0.25">
      <c r="A303" s="126">
        <v>44384</v>
      </c>
      <c r="B303" s="437">
        <v>34</v>
      </c>
      <c r="C303" s="437">
        <v>387</v>
      </c>
      <c r="D303" s="437">
        <v>3</v>
      </c>
    </row>
    <row r="304" spans="1:5" x14ac:dyDescent="0.25">
      <c r="A304" s="126">
        <v>44385</v>
      </c>
      <c r="B304" s="437">
        <v>38</v>
      </c>
      <c r="C304" s="437">
        <v>401</v>
      </c>
      <c r="D304" s="437">
        <v>5</v>
      </c>
    </row>
    <row r="305" spans="1:4" x14ac:dyDescent="0.25">
      <c r="A305" s="126">
        <v>44386</v>
      </c>
      <c r="B305" s="437">
        <v>39</v>
      </c>
      <c r="C305" s="437">
        <v>427</v>
      </c>
      <c r="D305" s="437">
        <v>5</v>
      </c>
    </row>
    <row r="306" spans="1:4" x14ac:dyDescent="0.25">
      <c r="A306" s="126">
        <v>44387</v>
      </c>
      <c r="B306" s="437">
        <v>42</v>
      </c>
      <c r="C306" s="437">
        <v>436</v>
      </c>
      <c r="D306" s="437">
        <v>6</v>
      </c>
    </row>
    <row r="307" spans="1:4" x14ac:dyDescent="0.25">
      <c r="A307" s="126">
        <v>44388</v>
      </c>
      <c r="B307" s="437">
        <v>40</v>
      </c>
      <c r="C307" s="437">
        <v>445</v>
      </c>
      <c r="D307" s="437">
        <v>6</v>
      </c>
    </row>
    <row r="308" spans="1:4" x14ac:dyDescent="0.25">
      <c r="A308" s="126">
        <v>44389</v>
      </c>
      <c r="B308" s="437">
        <v>40</v>
      </c>
      <c r="C308" s="437">
        <v>469</v>
      </c>
      <c r="D308" s="437">
        <v>6</v>
      </c>
    </row>
    <row r="309" spans="1:4" x14ac:dyDescent="0.25">
      <c r="A309" s="126">
        <v>44390</v>
      </c>
      <c r="B309" s="437">
        <v>41</v>
      </c>
      <c r="C309" s="437">
        <v>506</v>
      </c>
      <c r="D309" s="437">
        <v>6</v>
      </c>
    </row>
    <row r="310" spans="1:4" x14ac:dyDescent="0.25">
      <c r="A310" s="126">
        <v>44391</v>
      </c>
      <c r="B310" s="437">
        <v>46</v>
      </c>
      <c r="C310" s="437">
        <v>515</v>
      </c>
      <c r="D310" s="43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6" t="s">
        <v>116</v>
      </c>
      <c r="C2" s="59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122</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121</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81</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117</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117</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2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269</v>
      </c>
      <c r="C3" s="624"/>
      <c r="D3" s="625"/>
      <c r="E3" s="623" t="s">
        <v>270</v>
      </c>
      <c r="F3" s="624"/>
      <c r="G3" s="625"/>
      <c r="H3" s="623" t="s">
        <v>271</v>
      </c>
      <c r="I3" s="624"/>
      <c r="J3" s="625"/>
      <c r="K3" s="623" t="s">
        <v>272</v>
      </c>
      <c r="L3" s="624"/>
      <c r="M3" s="625"/>
    </row>
    <row r="4" spans="1:15" s="499" customFormat="1" ht="78.75" customHeight="1" x14ac:dyDescent="0.2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1"/>
  <sheetViews>
    <sheetView showGridLines="0" zoomScaleNormal="100" workbookViewId="0">
      <pane xSplit="2" ySplit="3" topLeftCell="C43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44384</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row r="444" spans="1:3" x14ac:dyDescent="0.25">
      <c r="B444" s="62">
        <v>44378</v>
      </c>
    </row>
    <row r="445" spans="1:3" x14ac:dyDescent="0.25">
      <c r="B445" s="62">
        <v>44379</v>
      </c>
    </row>
    <row r="446" spans="1:3" x14ac:dyDescent="0.25">
      <c r="B446" s="62">
        <v>44380</v>
      </c>
    </row>
    <row r="447" spans="1:3" x14ac:dyDescent="0.25">
      <c r="B447" s="62">
        <v>44381</v>
      </c>
    </row>
    <row r="448" spans="1:3" x14ac:dyDescent="0.25">
      <c r="B448" s="62">
        <v>44382</v>
      </c>
    </row>
    <row r="449" spans="1:3" x14ac:dyDescent="0.25">
      <c r="B449" s="62">
        <v>44383</v>
      </c>
    </row>
    <row r="450" spans="1:3" x14ac:dyDescent="0.25">
      <c r="A450" s="62">
        <v>44384</v>
      </c>
      <c r="B450" s="62">
        <v>44384</v>
      </c>
      <c r="C450" s="44">
        <v>1268</v>
      </c>
    </row>
    <row r="451" spans="1:3" x14ac:dyDescent="0.25">
      <c r="B451" s="62"/>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4"/>
  <sheetViews>
    <sheetView showGridLines="0" zoomScale="85" zoomScaleNormal="85" workbookViewId="0">
      <pane xSplit="1" ySplit="4" topLeftCell="B48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8" t="s">
        <v>114</v>
      </c>
      <c r="L1" s="569"/>
      <c r="M1" s="569"/>
      <c r="N1" s="569"/>
      <c r="O1" s="569"/>
      <c r="P1" s="569"/>
      <c r="W1" s="22" t="s">
        <v>29</v>
      </c>
    </row>
    <row r="2" spans="1:27" x14ac:dyDescent="0.25">
      <c r="A2" s="2"/>
      <c r="I2" s="576" t="s">
        <v>187</v>
      </c>
      <c r="J2" s="577"/>
      <c r="Q2" s="382"/>
      <c r="R2" s="382"/>
    </row>
    <row r="3" spans="1:27" ht="48.75" customHeight="1" x14ac:dyDescent="0.25">
      <c r="A3" s="578" t="s">
        <v>30</v>
      </c>
      <c r="B3" s="580" t="s">
        <v>185</v>
      </c>
      <c r="C3" s="581"/>
      <c r="D3" s="581"/>
      <c r="E3" s="104" t="s">
        <v>184</v>
      </c>
      <c r="F3" s="572" t="s">
        <v>199</v>
      </c>
      <c r="G3" s="582" t="s">
        <v>186</v>
      </c>
      <c r="H3" s="582"/>
      <c r="I3" s="576"/>
      <c r="J3" s="577"/>
      <c r="K3" s="570" t="s">
        <v>188</v>
      </c>
      <c r="L3" s="573" t="s">
        <v>200</v>
      </c>
      <c r="M3" s="574" t="s">
        <v>201</v>
      </c>
      <c r="N3" s="575" t="s">
        <v>189</v>
      </c>
      <c r="O3" s="570" t="s">
        <v>183</v>
      </c>
      <c r="P3" s="571" t="s">
        <v>191</v>
      </c>
      <c r="Q3" s="574" t="s">
        <v>202</v>
      </c>
      <c r="R3" s="574" t="s">
        <v>203</v>
      </c>
      <c r="S3" s="575" t="s">
        <v>182</v>
      </c>
    </row>
    <row r="4" spans="1:27" ht="30.6" customHeight="1" x14ac:dyDescent="0.2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2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2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2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2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2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2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2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25">
      <c r="A504" s="558">
        <v>44391</v>
      </c>
      <c r="B504" s="559">
        <v>2044120</v>
      </c>
      <c r="C504" s="559">
        <v>321202</v>
      </c>
      <c r="D504" s="112">
        <v>2365322</v>
      </c>
      <c r="E504" s="44">
        <v>2636</v>
      </c>
      <c r="F504" s="561">
        <f t="shared" ref="F504" si="1636">E504/(D504-D503)</f>
        <v>0.32236761648526352</v>
      </c>
      <c r="G504" s="559">
        <v>17700</v>
      </c>
      <c r="H504" s="112">
        <v>3519090</v>
      </c>
      <c r="I504" s="75">
        <v>18149</v>
      </c>
      <c r="J504" s="73">
        <v>4104455</v>
      </c>
      <c r="K504" s="392">
        <v>35849</v>
      </c>
      <c r="L504" s="380">
        <v>2912</v>
      </c>
      <c r="M504" s="447">
        <f t="shared" ref="M504" si="1637">L504/K504</f>
        <v>8.1229601941476756E-2</v>
      </c>
      <c r="N504" s="90">
        <f t="shared" ref="N504" si="1638">D504-D497</f>
        <v>50720</v>
      </c>
      <c r="O504" s="90">
        <f t="shared" ref="O504" si="1639">SUM(E498:E504)</f>
        <v>17555</v>
      </c>
      <c r="P504" s="152">
        <f t="shared" ref="P504" si="1640">SUM(K498:K504)</f>
        <v>202047</v>
      </c>
      <c r="Q504" s="152">
        <f t="shared" ref="Q504" si="1641">SUM(L498:L504)</f>
        <v>19308</v>
      </c>
      <c r="R504" s="383">
        <f t="shared" ref="R504" si="1642">Q504/P504</f>
        <v>9.5561923710819757E-2</v>
      </c>
      <c r="S504" s="91">
        <f t="shared" ref="S504" si="1643">P504/5466</f>
        <v>36.96432491767289</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2021-07-14T11:30:28Z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vA49804237</value>
    </field>
    <field name="Objective-Version">
      <value order="0">152.443</value>
    </field>
    <field name="Objective-VersionNumber">
      <value order="0">1658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2021-07-14T11:30:25Z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2021-07-14T11:30:28Z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vA49804237</vt:lpwstr>
  </property>
  <property fmtid="{D5CDD505-2E9C-101B-9397-08002B2CF9AE}" pid="16" name="Objective-Version">
    <vt:lpwstr>152.443</vt:lpwstr>
  </property>
  <property fmtid="{D5CDD505-2E9C-101B-9397-08002B2CF9AE}" pid="17" name="Objective-VersionNumber">
    <vt:r8>1658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