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Downloads\"/>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2" i="53" l="1"/>
  <c r="N12" i="53"/>
  <c r="K12" i="53"/>
  <c r="I12" i="53"/>
  <c r="F12" i="53"/>
  <c r="D12" i="53"/>
  <c r="F341" i="9" l="1"/>
  <c r="K341" i="9"/>
  <c r="M341" i="9"/>
  <c r="N341" i="9"/>
  <c r="O341" i="9"/>
  <c r="P341" i="9"/>
  <c r="Q341" i="9"/>
  <c r="S341" i="9"/>
  <c r="R341" i="9" l="1"/>
  <c r="S340" i="9"/>
  <c r="R340" i="9"/>
  <c r="Q340" i="9"/>
  <c r="P340" i="9"/>
  <c r="O340" i="9"/>
  <c r="N340" i="9"/>
  <c r="M340" i="9"/>
  <c r="K340" i="9"/>
  <c r="F340" i="9"/>
  <c r="Q339" i="9" l="1"/>
  <c r="O339" i="9"/>
  <c r="N339" i="9"/>
  <c r="K339" i="9"/>
  <c r="P339" i="9" s="1"/>
  <c r="F339" i="9"/>
  <c r="S339" i="9" l="1"/>
  <c r="R339" i="9"/>
  <c r="M339" i="9"/>
  <c r="D8" i="53"/>
  <c r="F8" i="53"/>
  <c r="D9" i="53"/>
  <c r="F9" i="53"/>
  <c r="I8" i="53"/>
  <c r="K8" i="53"/>
  <c r="I9" i="53"/>
  <c r="K9" i="53"/>
  <c r="N8" i="53"/>
  <c r="N9" i="53"/>
  <c r="Q338" i="9" l="1"/>
  <c r="O338" i="9"/>
  <c r="N338" i="9"/>
  <c r="K338" i="9"/>
  <c r="P338" i="9" s="1"/>
  <c r="S338" i="9" s="1"/>
  <c r="F338" i="9"/>
  <c r="R338" i="9" l="1"/>
  <c r="M338" i="9"/>
  <c r="M337" i="9"/>
  <c r="N337" i="9"/>
  <c r="O337" i="9"/>
  <c r="P337" i="9"/>
  <c r="Q337" i="9"/>
  <c r="R337" i="9" s="1"/>
  <c r="S337" i="9"/>
  <c r="K337" i="9"/>
  <c r="F337" i="9"/>
  <c r="N7" i="53" l="1"/>
  <c r="I7" i="53"/>
  <c r="K7" i="53"/>
  <c r="F7" i="53"/>
  <c r="D7" i="53"/>
  <c r="F336" i="9" l="1"/>
  <c r="K336" i="9"/>
  <c r="M336" i="9" s="1"/>
  <c r="N336" i="9"/>
  <c r="O336" i="9"/>
  <c r="P336" i="9"/>
  <c r="S336" i="9" s="1"/>
  <c r="Q336" i="9"/>
  <c r="R336" i="9" l="1"/>
  <c r="Q6" i="53"/>
  <c r="Q5" i="53"/>
  <c r="N6" i="53"/>
  <c r="N5" i="53"/>
  <c r="K6" i="53"/>
  <c r="K5" i="53"/>
  <c r="I6" i="53"/>
  <c r="I5" i="53"/>
  <c r="F6" i="53"/>
  <c r="F5" i="53"/>
  <c r="D6" i="53"/>
  <c r="D5" i="53"/>
  <c r="M335" i="9" l="1"/>
  <c r="N335" i="9"/>
  <c r="O335" i="9"/>
  <c r="P335" i="9"/>
  <c r="Q335" i="9"/>
  <c r="R335" i="9" s="1"/>
  <c r="S335" i="9"/>
  <c r="K335" i="9"/>
  <c r="F335" i="9"/>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<sst xmlns="http://schemas.openxmlformats.org/spreadsheetml/2006/main" count="459" uniqueCount="291">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</sst>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4"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7"/>
      <color theme="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0" fontId="4" fillId="0" borderId="0" xfId="0" applyFont="1"/>
    <xf numFmtId="3" fontId="4" fillId="0" borderId="0" xfId="0" applyNumberFormat="1" applyFont="1"/>
    <xf numFmtId="3" fontId="53" fillId="0" borderId="0" xfId="0" applyNumberFormat="1" applyFont="1" applyAlignment="1">
      <alignment horizontal="left" vertical="center" wrapText="1"/>
    </xf>
    <xf numFmtId="3" fontId="4" fillId="0" borderId="3" xfId="0" applyNumberFormat="1" applyFont="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7C-422F-BE4B-C43B4B0E25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education'!$A$100:$A$116</c:f>
              <c:numCache>
                <c:formatCode>m/d/yyyy</c:formatCode>
                <c:ptCount val="1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numCache>
            </c:numRef>
          </c:cat>
          <c:val>
            <c:numRef>
              <c:f>'Table 9 - School education'!$B$100:$B$116</c:f>
              <c:numCache>
                <c:formatCode>0.0%</c:formatCode>
                <c:ptCount val="17"/>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6.0569455899999999E-2</c:v>
                </c:pt>
                <c:pt idx="13">
                  <c:v>7.0652633000000006E-2</c:v>
                </c:pt>
                <c:pt idx="14">
                  <c:v>7.3947429999999995E-2</c:v>
                </c:pt>
                <c:pt idx="15">
                  <c:v>7.4533942800000003E-2</c:v>
                </c:pt>
                <c:pt idx="16">
                  <c:v>7.2979532999999999E-2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7C-422F-BE4B-C43B4B0E25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education'!$A$100:$A$116</c:f>
              <c:numCache>
                <c:formatCode>m/d/yyyy</c:formatCode>
                <c:ptCount val="1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numCache>
            </c:numRef>
          </c:cat>
          <c:val>
            <c:numRef>
              <c:f>'Table 9 - School education'!$C$100:$C$116</c:f>
              <c:numCache>
                <c:formatCode>0.0%</c:formatCode>
                <c:ptCount val="17"/>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8.4248189599999995E-2</c:v>
                </c:pt>
                <c:pt idx="13">
                  <c:v>9.9535990199999994E-2</c:v>
                </c:pt>
                <c:pt idx="14">
                  <c:v>0.10483025059999999</c:v>
                </c:pt>
                <c:pt idx="15">
                  <c:v>0.10595213000000001</c:v>
                </c:pt>
                <c:pt idx="16">
                  <c:v>0.102852157</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7C-422F-BE4B-C43B4B0E25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education'!$A$100:$A$116</c:f>
              <c:numCache>
                <c:formatCode>m/d/yyyy</c:formatCode>
                <c:ptCount val="1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numCache>
            </c:numRef>
          </c:cat>
          <c:val>
            <c:numRef>
              <c:f>'Table 9 - School education'!$D$100:$D$116</c:f>
              <c:numCache>
                <c:formatCode>0.0%</c:formatCode>
                <c:ptCount val="17"/>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2.7128893300000002E-2</c:v>
                </c:pt>
                <c:pt idx="13">
                  <c:v>2.9769007600000001E-2</c:v>
                </c:pt>
                <c:pt idx="14">
                  <c:v>3.0709995399999999E-2</c:v>
                </c:pt>
                <c:pt idx="15">
                  <c:v>3.0730859900000001E-2</c:v>
                </c:pt>
                <c:pt idx="16">
                  <c:v>3.1171152000000001E-2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7C-422F-BE4B-C43B4B0E25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education'!$A$100:$A$116</c:f>
              <c:numCache>
                <c:formatCode>m/d/yyyy</c:formatCode>
                <c:ptCount val="1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numCache>
            </c:numRef>
          </c:cat>
          <c:val>
            <c:numRef>
              <c:f>'Table 9 - School education'!$E$100:$E$116</c:f>
              <c:numCache>
                <c:formatCode>0.0%</c:formatCode>
                <c:ptCount val="17"/>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0.1460373998</c:v>
                </c:pt>
                <c:pt idx="13">
                  <c:v>0.16750648949999999</c:v>
                </c:pt>
                <c:pt idx="14">
                  <c:v>0.184206598</c:v>
                </c:pt>
                <c:pt idx="15">
                  <c:v>0.17489743199999999</c:v>
                </c:pt>
                <c:pt idx="16">
                  <c:v>0.17184750730000001</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Discharges'!$A$4:$A$289</c:f>
              <c:strCache>
                <c:ptCount val="28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strCache>
            </c:strRef>
          </c:cat>
          <c:val>
            <c:numRef>
              <c:f>'Table 4 - Delayed Discharges'!$C$4:$C$289</c:f>
              <c:numCache>
                <c:formatCode>_(* #,##0_);_(* \(#,##0\);_(* "-"??_);_(@_)</c:formatCode>
                <c:ptCount val="28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formatCode="General">
                  <c:v>994</c:v>
                </c:pt>
                <c:pt idx="335" formatCode="General">
                  <c:v>1003</c:v>
                </c:pt>
                <c:pt idx="336" formatCode="General">
                  <c:v>848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Workforce'!$B$117:$B$159</c:f>
              <c:numCache>
                <c:formatCode>#,##0</c:formatCode>
                <c:ptCount val="4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Workforce'!$C$117:$C$159</c:f>
              <c:numCache>
                <c:formatCode>#,##0</c:formatCode>
                <c:ptCount val="4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Workforce'!$A$117:$A$159</c:f>
              <c:strCache>
                <c:ptCount val="4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strCache>
            </c:strRef>
          </c:cat>
          <c:val>
            <c:numRef>
              <c:f>'Table 6 - Workforce'!$D$117:$D$159</c:f>
              <c:numCache>
                <c:formatCode>#,##0</c:formatCode>
                <c:ptCount val="4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98</xdr:row>
      <xdr:rowOff>106680</xdr:rowOff>
    </xdr:to>
    <xdr:sp macro="" textlink="">
      <xdr:nvSpPr>
        <xdr:cNvPr id="2" name="TextBox 1"/>
        <xdr:cNvSpPr txBox="1"/>
      </xdr:nvSpPr>
      <xdr:spPr>
        <a:xfrm>
          <a:off x="5303308" y="499109"/>
          <a:ext cx="6060017" cy="17735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304799</xdr:colOff>
      <xdr:row>2</xdr:row>
      <xdr:rowOff>177800</xdr:rowOff>
    </xdr:from>
    <xdr:to>
      <xdr:col>12</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20</xdr:col>
      <xdr:colOff>146050</xdr:colOff>
      <xdr:row>2</xdr:row>
      <xdr:rowOff>19050</xdr:rowOff>
    </xdr:from>
    <xdr:to>
      <xdr:col>28</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279</v>
      </c>
      <c r="C15" s="36" t="s">
        <v>253</v>
      </c>
    </row>
    <row r="16" spans="2:3" s="409" customFormat="1" ht="30.65" customHeight="1" x14ac:dyDescent="0.35">
      <c r="B16" s="21" t="s">
        <v>281</v>
      </c>
      <c r="C16" s="36" t="s">
        <v>280</v>
      </c>
    </row>
    <row r="17" spans="2:3" ht="15" customHeight="1" x14ac:dyDescent="0.35">
      <c r="B17" s="19" t="s">
        <v>28</v>
      </c>
      <c r="C17" s="34"/>
    </row>
    <row r="18" spans="2:3" ht="30.65" customHeight="1" x14ac:dyDescent="0.35">
      <c r="B18" s="21" t="s">
        <v>63</v>
      </c>
      <c r="C18" s="33" t="s">
        <v>194</v>
      </c>
    </row>
    <row r="19" spans="2:3" ht="30.65" customHeight="1" x14ac:dyDescent="0.35">
      <c r="B19" s="21" t="s">
        <v>24</v>
      </c>
      <c r="C19" s="33" t="s">
        <v>195</v>
      </c>
    </row>
    <row r="20" spans="2:3" ht="30.65" customHeight="1" x14ac:dyDescent="0.35">
      <c r="B20" s="21" t="s">
        <v>61</v>
      </c>
      <c r="C20" s="33" t="s">
        <v>176</v>
      </c>
    </row>
    <row r="21" spans="2:3" ht="30.65" customHeight="1" x14ac:dyDescent="0.35">
      <c r="B21" s="21" t="s">
        <v>75</v>
      </c>
      <c r="C21" s="36" t="s">
        <v>76</v>
      </c>
    </row>
    <row r="22" spans="2:3" ht="30.65" customHeight="1" x14ac:dyDescent="0.35">
      <c r="B22" s="94" t="s">
        <v>74</v>
      </c>
      <c r="C22" s="36" t="s">
        <v>77</v>
      </c>
    </row>
    <row r="23" spans="2:3" ht="30.65" customHeight="1" x14ac:dyDescent="0.35">
      <c r="B23" s="110" t="s">
        <v>79</v>
      </c>
      <c r="C23" s="96" t="s">
        <v>80</v>
      </c>
    </row>
    <row r="24" spans="2:3" s="409" customFormat="1" ht="30.65" customHeight="1" x14ac:dyDescent="0.35">
      <c r="B24" s="412" t="s">
        <v>221</v>
      </c>
      <c r="C24" s="411" t="s">
        <v>80</v>
      </c>
    </row>
    <row r="25" spans="2:3" ht="30.65" customHeight="1" x14ac:dyDescent="0.35">
      <c r="B25" s="59" t="s">
        <v>35</v>
      </c>
      <c r="C25" s="35" t="s">
        <v>175</v>
      </c>
    </row>
    <row r="26" spans="2:3" ht="30.65" customHeight="1" x14ac:dyDescent="0.35">
      <c r="B26" s="212" t="s">
        <v>78</v>
      </c>
      <c r="C26" s="36" t="s">
        <v>52</v>
      </c>
    </row>
    <row r="27" spans="2:3" s="409" customFormat="1" ht="30.65" customHeight="1" x14ac:dyDescent="0.35">
      <c r="B27" s="212" t="s">
        <v>259</v>
      </c>
      <c r="C27" s="431" t="s">
        <v>170</v>
      </c>
    </row>
    <row r="28" spans="2:3" ht="30.65" customHeight="1" x14ac:dyDescent="0.35">
      <c r="B28" s="212" t="s">
        <v>260</v>
      </c>
      <c r="C28" s="435" t="s">
        <v>261</v>
      </c>
    </row>
    <row r="29" spans="2:3" ht="15" customHeight="1" x14ac:dyDescent="0.35">
      <c r="B29" s="19" t="s">
        <v>172</v>
      </c>
      <c r="C29" s="18" t="s">
        <v>173</v>
      </c>
    </row>
    <row r="30" spans="2:3" ht="30.65" customHeight="1" x14ac:dyDescent="0.35">
      <c r="B30" s="129" t="s">
        <v>22</v>
      </c>
      <c r="C30" s="130" t="s">
        <v>84</v>
      </c>
    </row>
    <row r="31" spans="2:3" ht="30.65" customHeight="1" x14ac:dyDescent="0.35">
      <c r="B31" s="129" t="s">
        <v>23</v>
      </c>
      <c r="C31" s="131" t="s">
        <v>196</v>
      </c>
    </row>
    <row r="32" spans="2:3" ht="30.65" customHeight="1" x14ac:dyDescent="0.35">
      <c r="B32" s="129" t="s">
        <v>25</v>
      </c>
      <c r="C32" s="141" t="s">
        <v>107</v>
      </c>
    </row>
    <row r="33" spans="2:3" ht="30.65" customHeight="1" x14ac:dyDescent="0.35">
      <c r="B33" s="129" t="s">
        <v>161</v>
      </c>
      <c r="C33" s="265" t="s">
        <v>160</v>
      </c>
    </row>
    <row r="34" spans="2:3" ht="30.65" customHeight="1" x14ac:dyDescent="0.35">
      <c r="B34" s="266" t="s">
        <v>162</v>
      </c>
      <c r="C34" s="265" t="s">
        <v>126</v>
      </c>
    </row>
    <row r="35" spans="2:3" ht="15" customHeight="1" x14ac:dyDescent="0.35">
      <c r="B35" s="19" t="s">
        <v>174</v>
      </c>
      <c r="C35" s="18" t="s">
        <v>173</v>
      </c>
    </row>
    <row r="36" spans="2:3" ht="30.65" customHeight="1" x14ac:dyDescent="0.35">
      <c r="B36" s="129" t="s">
        <v>21</v>
      </c>
      <c r="C36" s="130" t="s">
        <v>85</v>
      </c>
    </row>
    <row r="37" spans="2:3" ht="39" x14ac:dyDescent="0.35">
      <c r="B37" s="129" t="s">
        <v>63</v>
      </c>
      <c r="C37" s="131" t="s">
        <v>197</v>
      </c>
    </row>
    <row r="38" spans="2:3" ht="26" x14ac:dyDescent="0.35">
      <c r="B38" s="129" t="s">
        <v>24</v>
      </c>
      <c r="C38" s="131" t="s">
        <v>198</v>
      </c>
    </row>
    <row r="39" spans="2:3" ht="30.65" customHeight="1" x14ac:dyDescent="0.35">
      <c r="B39" s="129" t="s">
        <v>33</v>
      </c>
      <c r="C39" s="131" t="s">
        <v>87</v>
      </c>
    </row>
    <row r="40" spans="2:3" ht="30.65" customHeight="1" x14ac:dyDescent="0.35">
      <c r="B40" s="129" t="s">
        <v>34</v>
      </c>
      <c r="C40" s="131" t="s">
        <v>86</v>
      </c>
    </row>
    <row r="41" spans="2:3" ht="30.65" customHeight="1" x14ac:dyDescent="0.35">
      <c r="B41" s="267" t="s">
        <v>127</v>
      </c>
      <c r="C41" s="268" t="s">
        <v>128</v>
      </c>
    </row>
    <row r="45" spans="2:3" x14ac:dyDescent="0.3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B1" zoomScale="112" zoomScaleNormal="112" workbookViewId="0">
      <selection activeCell="I28" sqref="I28"/>
    </sheetView>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R24" sqref="R24"/>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topLeftCell="G1" zoomScale="85" zoomScaleNormal="85" workbookViewId="0">
      <selection activeCell="A31" sqref="A31"/>
    </sheetView>
  </sheetViews>
  <sheetFormatPr defaultColWidth="8.453125" defaultRowHeight="14.5" x14ac:dyDescent="0.35"/>
  <cols>
    <col min="1" max="1" width="8.453125" style="409"/>
    <col min="2" max="2" width="9.453125" style="425"/>
    <col min="3" max="16384" width="8.453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4"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B160" s="44"/>
      <c r="C160" s="44"/>
      <c r="D160" s="44"/>
      <c r="E160" s="44"/>
      <c r="F160" s="95"/>
      <c r="G160" s="2"/>
    </row>
    <row r="161" spans="2:7" x14ac:dyDescent="0.35">
      <c r="B161" s="44"/>
      <c r="C161" s="44"/>
      <c r="D161" s="44"/>
      <c r="E161" s="44"/>
      <c r="F161" s="95"/>
      <c r="G161" s="2"/>
    </row>
    <row r="162" spans="2:7" x14ac:dyDescent="0.35">
      <c r="B162" s="44"/>
      <c r="C162" s="44"/>
      <c r="D162" s="44"/>
      <c r="E162" s="44"/>
      <c r="F162" s="95"/>
      <c r="G162" s="2"/>
    </row>
    <row r="163" spans="2:7" x14ac:dyDescent="0.35">
      <c r="B163" s="44"/>
      <c r="C163" s="44"/>
      <c r="D163" s="44"/>
      <c r="E163" s="44"/>
      <c r="F163" s="95"/>
      <c r="G163" s="2"/>
    </row>
    <row r="164" spans="2:7" x14ac:dyDescent="0.35">
      <c r="B164" s="44"/>
      <c r="C164" s="44"/>
      <c r="D164" s="44"/>
      <c r="E164" s="44"/>
      <c r="F164" s="95"/>
      <c r="G164" s="2"/>
    </row>
    <row r="165" spans="2:7" x14ac:dyDescent="0.35">
      <c r="B165" s="44"/>
      <c r="C165" s="44"/>
      <c r="D165" s="44"/>
      <c r="E165" s="44"/>
      <c r="F165" s="95"/>
      <c r="G165" s="2"/>
    </row>
    <row r="166" spans="2:7" x14ac:dyDescent="0.35">
      <c r="B166" s="44"/>
      <c r="C166" s="44"/>
      <c r="D166" s="44"/>
      <c r="E166" s="44"/>
      <c r="F166" s="95"/>
      <c r="G166" s="2"/>
    </row>
    <row r="167" spans="2:7" x14ac:dyDescent="0.35">
      <c r="B167" s="44"/>
      <c r="C167" s="44"/>
      <c r="D167" s="44"/>
      <c r="E167" s="44"/>
      <c r="F167" s="95"/>
      <c r="G167" s="2"/>
    </row>
    <row r="168" spans="2:7" x14ac:dyDescent="0.35">
      <c r="B168" s="44"/>
      <c r="C168" s="44"/>
      <c r="D168" s="44"/>
      <c r="E168" s="44"/>
      <c r="F168" s="95"/>
      <c r="G168" s="2"/>
    </row>
    <row r="169" spans="2:7" x14ac:dyDescent="0.35">
      <c r="B169" s="44"/>
      <c r="C169" s="44"/>
      <c r="D169" s="44"/>
      <c r="E169" s="44"/>
      <c r="F169" s="95"/>
      <c r="G169" s="2"/>
    </row>
    <row r="170" spans="2:7" x14ac:dyDescent="0.35">
      <c r="B170" s="44"/>
      <c r="C170" s="44"/>
      <c r="D170" s="44"/>
      <c r="E170" s="44"/>
      <c r="F170" s="95"/>
      <c r="G170" s="2"/>
    </row>
    <row r="171" spans="2: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9"/>
  <sheetViews>
    <sheetView showGridLines="0" zoomScale="89" zoomScaleNormal="90" workbookViewId="0">
      <pane ySplit="3" topLeftCell="A16"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478</v>
      </c>
    </row>
    <row r="47" spans="1:3" x14ac:dyDescent="0.35">
      <c r="A47" s="218">
        <v>1</v>
      </c>
      <c r="B47" s="223" t="s">
        <v>252</v>
      </c>
      <c r="C47" s="208">
        <v>632</v>
      </c>
    </row>
    <row r="48" spans="1:3" x14ac:dyDescent="0.35">
      <c r="A48" s="218">
        <v>2</v>
      </c>
      <c r="B48" s="223" t="s">
        <v>265</v>
      </c>
      <c r="C48" s="208">
        <v>475</v>
      </c>
    </row>
    <row r="49" spans="1:3" x14ac:dyDescent="0.35">
      <c r="A49" s="218">
        <v>3</v>
      </c>
      <c r="B49" s="223" t="s">
        <v>284</v>
      </c>
      <c r="C49" s="208">
        <v>364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2"/>
  <sheetViews>
    <sheetView showGridLines="0" zoomScale="90" zoomScaleNormal="90" workbookViewId="0">
      <pane xSplit="1" ySplit="2" topLeftCell="B30" activePane="bottomRight" state="frozen"/>
      <selection pane="topRight" activeCell="B1" sqref="B1"/>
      <selection pane="bottomLeft" activeCell="A4" sqref="A4"/>
      <selection pane="bottomRight" activeCell="J54" sqref="J54"/>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row r="40" spans="1:6" x14ac:dyDescent="0.35">
      <c r="A40" s="11">
        <v>44208</v>
      </c>
      <c r="B40" s="410">
        <v>1594</v>
      </c>
      <c r="C40" s="410">
        <v>726</v>
      </c>
      <c r="D40" s="257">
        <v>0.68</v>
      </c>
      <c r="E40" s="113">
        <v>37654</v>
      </c>
      <c r="F40" s="84">
        <v>4.2000000000000003E-2</v>
      </c>
    </row>
    <row r="41" spans="1:6" x14ac:dyDescent="0.35">
      <c r="A41" s="11">
        <v>44215</v>
      </c>
      <c r="B41" s="410">
        <v>1592</v>
      </c>
      <c r="C41" s="410">
        <v>743</v>
      </c>
      <c r="D41" s="257">
        <v>0.69</v>
      </c>
      <c r="E41" s="113">
        <v>38660</v>
      </c>
      <c r="F41" s="84">
        <v>4.1000000000000002E-2</v>
      </c>
    </row>
    <row r="42" spans="1:6" x14ac:dyDescent="0.35">
      <c r="A42" s="11">
        <v>44222</v>
      </c>
      <c r="B42" s="410">
        <v>1423</v>
      </c>
      <c r="C42" s="410">
        <v>728</v>
      </c>
      <c r="D42" s="257">
        <v>0.68</v>
      </c>
      <c r="E42" s="113">
        <v>38017</v>
      </c>
      <c r="F42" s="84">
        <v>3.6999999999999998E-2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4"/>
  <sheetViews>
    <sheetView showGridLines="0" zoomScale="89" zoomScaleNormal="90" workbookViewId="0">
      <pane ySplit="3" topLeftCell="A11"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row r="32" spans="1:4" x14ac:dyDescent="0.35">
      <c r="A32" s="426">
        <v>2</v>
      </c>
      <c r="B32" s="226">
        <v>44209</v>
      </c>
      <c r="C32" s="208">
        <v>180</v>
      </c>
      <c r="D32" s="77">
        <v>0.17</v>
      </c>
    </row>
    <row r="33" spans="1:4" x14ac:dyDescent="0.35">
      <c r="A33" s="426">
        <v>3</v>
      </c>
      <c r="B33" s="226">
        <v>44216</v>
      </c>
      <c r="C33" s="208">
        <v>172</v>
      </c>
      <c r="D33" s="77">
        <v>0.16</v>
      </c>
    </row>
    <row r="34" spans="1:4" x14ac:dyDescent="0.35">
      <c r="A34" s="426">
        <v>3</v>
      </c>
      <c r="B34" s="226">
        <v>44223</v>
      </c>
      <c r="C34" s="208">
        <v>181</v>
      </c>
      <c r="D34" s="77">
        <v>0.17</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28"/>
  <sheetViews>
    <sheetView workbookViewId="0">
      <pane xSplit="1" ySplit="3" topLeftCell="B309" activePane="bottomRight" state="frozen"/>
      <selection pane="topRight" activeCell="B1" sqref="B1"/>
      <selection pane="bottomLeft" activeCell="A4" sqref="A4"/>
      <selection pane="bottomRight" activeCell="B329" sqref="B329"/>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topLeftCell="A4"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9" workbookViewId="0">
      <selection activeCell="E108" sqref="E108"/>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row r="98" spans="1:19" ht="26" x14ac:dyDescent="0.3">
      <c r="A98" s="95"/>
      <c r="B98" s="428" t="s">
        <v>254</v>
      </c>
      <c r="C98" s="428"/>
      <c r="D98" s="428"/>
      <c r="E98" s="428"/>
      <c r="P98" s="428" t="s">
        <v>266</v>
      </c>
      <c r="Q98" s="428"/>
      <c r="R98" s="428"/>
      <c r="S98" s="428"/>
    </row>
    <row r="99" spans="1:19" ht="13" x14ac:dyDescent="0.3">
      <c r="B99" s="429" t="s">
        <v>255</v>
      </c>
      <c r="C99" s="301" t="s">
        <v>256</v>
      </c>
      <c r="D99" s="301" t="s">
        <v>257</v>
      </c>
      <c r="E99" s="301" t="s">
        <v>258</v>
      </c>
      <c r="P99" s="429" t="s">
        <v>255</v>
      </c>
      <c r="Q99" s="301" t="s">
        <v>256</v>
      </c>
      <c r="R99" s="301" t="s">
        <v>257</v>
      </c>
      <c r="S99" s="301" t="s">
        <v>258</v>
      </c>
    </row>
    <row r="100" spans="1:19" x14ac:dyDescent="0.25">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5">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5">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5">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5">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5">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4.5" x14ac:dyDescent="0.3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5">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ht="14.5" x14ac:dyDescent="0.35">
      <c r="A108" s="308">
        <v>44214</v>
      </c>
      <c r="B108" s="436">
        <v>7.0061897499999998E-2</v>
      </c>
      <c r="C108" s="436">
        <v>9.8076579100000005E-2</v>
      </c>
      <c r="D108" s="436">
        <v>3.01115307E-2</v>
      </c>
      <c r="E108" s="436">
        <v>0.15478858509999999</v>
      </c>
      <c r="O108" s="307">
        <v>44217</v>
      </c>
      <c r="P108" s="439">
        <v>6.7778396099999999E-2</v>
      </c>
      <c r="Q108" s="439">
        <v>9.5297288800000005E-2</v>
      </c>
      <c r="R108" s="439">
        <v>2.9085043099999999E-2</v>
      </c>
      <c r="S108" s="439">
        <v>0.17049332919999999</v>
      </c>
    </row>
    <row r="109" spans="1:19" x14ac:dyDescent="0.25">
      <c r="A109" s="308">
        <v>44215</v>
      </c>
      <c r="B109" s="304">
        <v>7.3869219299999997E-2</v>
      </c>
      <c r="C109" s="304">
        <v>0.1025510468</v>
      </c>
      <c r="D109" s="304">
        <v>3.3745847199999998E-2</v>
      </c>
      <c r="E109" s="304">
        <v>0.1669375092</v>
      </c>
      <c r="P109" s="263"/>
      <c r="Q109" s="263"/>
      <c r="R109" s="263"/>
      <c r="S109" s="263"/>
    </row>
    <row r="110" spans="1:19" ht="14.5" x14ac:dyDescent="0.35">
      <c r="A110" s="308">
        <v>44216</v>
      </c>
      <c r="B110" s="440">
        <v>7.3529668899999998E-2</v>
      </c>
      <c r="C110" s="304">
        <v>0.1032717486</v>
      </c>
      <c r="D110" s="304">
        <v>3.1856680900000003E-2</v>
      </c>
      <c r="E110" s="304">
        <v>0.17103326460000001</v>
      </c>
      <c r="P110" s="263"/>
      <c r="Q110" s="263"/>
      <c r="R110" s="263"/>
      <c r="S110" s="263"/>
    </row>
    <row r="111" spans="1:19" ht="14.5" x14ac:dyDescent="0.35">
      <c r="A111" s="308">
        <v>44217</v>
      </c>
      <c r="B111" s="440">
        <v>6.8849894499999995E-2</v>
      </c>
      <c r="C111" s="440">
        <v>9.7409147299999999E-2</v>
      </c>
      <c r="D111" s="440">
        <v>2.8798893799999999E-2</v>
      </c>
      <c r="E111" s="440">
        <v>0.16246290799999999</v>
      </c>
      <c r="P111" s="263"/>
      <c r="Q111" s="263"/>
      <c r="R111" s="263"/>
      <c r="S111" s="263"/>
    </row>
    <row r="112" spans="1:19" ht="14.5" x14ac:dyDescent="0.35">
      <c r="A112" s="307">
        <v>44218</v>
      </c>
      <c r="B112" s="439">
        <v>6.0569455899999999E-2</v>
      </c>
      <c r="C112" s="439">
        <v>8.4248189599999995E-2</v>
      </c>
      <c r="D112" s="439">
        <v>2.7128893300000002E-2</v>
      </c>
      <c r="E112" s="439">
        <v>0.1460373998</v>
      </c>
      <c r="P112" s="263"/>
      <c r="Q112" s="263"/>
      <c r="R112" s="263"/>
      <c r="S112" s="263"/>
    </row>
    <row r="113" spans="1:19" ht="14.5" x14ac:dyDescent="0.35">
      <c r="A113" s="307">
        <v>44221</v>
      </c>
      <c r="B113" s="439">
        <v>7.0652633000000006E-2</v>
      </c>
      <c r="C113" s="439">
        <v>9.9535990199999994E-2</v>
      </c>
      <c r="D113" s="439">
        <v>2.9769007600000001E-2</v>
      </c>
      <c r="E113" s="439">
        <v>0.16750648949999999</v>
      </c>
      <c r="P113" s="263"/>
      <c r="Q113" s="263"/>
      <c r="R113" s="263"/>
      <c r="S113" s="263"/>
    </row>
    <row r="114" spans="1:19" ht="14.5" x14ac:dyDescent="0.35">
      <c r="A114" s="307">
        <v>44222</v>
      </c>
      <c r="B114" s="439">
        <v>7.3947429999999995E-2</v>
      </c>
      <c r="C114" s="439">
        <v>0.10483025059999999</v>
      </c>
      <c r="D114" s="439">
        <v>3.0709995399999999E-2</v>
      </c>
      <c r="E114" s="439">
        <v>0.184206598</v>
      </c>
      <c r="P114" s="263"/>
      <c r="Q114" s="263"/>
      <c r="R114" s="263"/>
      <c r="S114" s="263"/>
    </row>
    <row r="115" spans="1:19" ht="14.5" x14ac:dyDescent="0.35">
      <c r="A115" s="307">
        <v>44223</v>
      </c>
      <c r="B115" s="439">
        <v>7.4533942800000003E-2</v>
      </c>
      <c r="C115" s="439">
        <v>0.10595213000000001</v>
      </c>
      <c r="D115" s="439">
        <v>3.0730859900000001E-2</v>
      </c>
      <c r="E115" s="439">
        <v>0.17489743199999999</v>
      </c>
      <c r="P115" s="263"/>
      <c r="Q115" s="263"/>
      <c r="R115" s="263"/>
      <c r="S115" s="263"/>
    </row>
    <row r="116" spans="1:19" ht="14.5" x14ac:dyDescent="0.35">
      <c r="A116" s="307">
        <v>44224</v>
      </c>
      <c r="B116" s="439">
        <v>7.2979532999999999E-2</v>
      </c>
      <c r="C116" s="439">
        <v>0.102852157</v>
      </c>
      <c r="D116" s="439">
        <v>3.1171152000000001E-2</v>
      </c>
      <c r="E116" s="439">
        <v>0.17184750730000001</v>
      </c>
      <c r="P116" s="263"/>
      <c r="Q116" s="263"/>
      <c r="R116" s="263"/>
      <c r="S116" s="263"/>
    </row>
    <row r="117" spans="1:19" x14ac:dyDescent="0.25">
      <c r="B117" s="263"/>
      <c r="C117" s="263"/>
      <c r="D117" s="263"/>
      <c r="E117" s="263"/>
      <c r="P117" s="263"/>
      <c r="Q117" s="263"/>
      <c r="R117" s="263"/>
      <c r="S117" s="263"/>
    </row>
    <row r="118" spans="1:19" x14ac:dyDescent="0.25">
      <c r="B118" s="263"/>
      <c r="C118" s="263"/>
      <c r="D118" s="263"/>
      <c r="E118" s="263"/>
      <c r="P118" s="263"/>
      <c r="Q118" s="263"/>
      <c r="R118" s="263"/>
      <c r="S118" s="263"/>
    </row>
    <row r="119" spans="1:19" x14ac:dyDescent="0.25">
      <c r="B119" s="263"/>
      <c r="C119" s="263"/>
      <c r="D119" s="263"/>
      <c r="E119" s="263"/>
      <c r="P119" s="263"/>
      <c r="Q119" s="263"/>
      <c r="R119" s="263"/>
      <c r="S119" s="263"/>
    </row>
    <row r="120" spans="1:19" x14ac:dyDescent="0.25">
      <c r="B120" s="263"/>
      <c r="C120" s="263"/>
      <c r="D120" s="263"/>
      <c r="E120" s="263"/>
      <c r="P120" s="263"/>
      <c r="Q120" s="263"/>
      <c r="R120" s="263"/>
      <c r="S120" s="263"/>
    </row>
    <row r="121" spans="1:19" x14ac:dyDescent="0.25">
      <c r="B121" s="263"/>
      <c r="C121" s="263"/>
      <c r="D121" s="263"/>
      <c r="E121" s="263"/>
      <c r="P121" s="263"/>
      <c r="Q121" s="263"/>
      <c r="R121" s="263"/>
      <c r="S121" s="263"/>
    </row>
    <row r="122" spans="1:19" x14ac:dyDescent="0.25">
      <c r="B122" s="263"/>
      <c r="C122" s="263"/>
      <c r="D122" s="263"/>
      <c r="E122" s="263"/>
      <c r="P122" s="263"/>
      <c r="Q122" s="263"/>
      <c r="R122" s="263"/>
      <c r="S122" s="263"/>
    </row>
    <row r="123" spans="1:19" x14ac:dyDescent="0.25">
      <c r="B123" s="263"/>
      <c r="C123" s="263"/>
      <c r="D123" s="263"/>
      <c r="E123" s="263"/>
      <c r="P123" s="263"/>
      <c r="Q123" s="263"/>
      <c r="R123" s="263"/>
      <c r="S123" s="263"/>
    </row>
    <row r="124" spans="1:19" x14ac:dyDescent="0.25">
      <c r="B124" s="263"/>
      <c r="C124" s="263"/>
      <c r="D124" s="263"/>
      <c r="E124" s="263"/>
      <c r="P124" s="263"/>
      <c r="Q124" s="263"/>
      <c r="R124" s="263"/>
      <c r="S124" s="263"/>
    </row>
    <row r="125" spans="1:19" x14ac:dyDescent="0.25">
      <c r="B125" s="263"/>
      <c r="C125" s="263"/>
      <c r="D125" s="263"/>
      <c r="E125" s="263"/>
      <c r="P125" s="263"/>
      <c r="Q125" s="263"/>
      <c r="R125" s="263"/>
      <c r="S125" s="263"/>
    </row>
    <row r="126" spans="1:19" x14ac:dyDescent="0.25">
      <c r="B126" s="263"/>
      <c r="C126" s="263"/>
      <c r="D126" s="263"/>
      <c r="E126" s="263"/>
      <c r="P126" s="263"/>
      <c r="Q126" s="263"/>
      <c r="R126" s="263"/>
      <c r="S126" s="263"/>
    </row>
    <row r="127" spans="1:19" x14ac:dyDescent="0.25">
      <c r="B127" s="263"/>
      <c r="C127" s="263"/>
      <c r="D127" s="263"/>
      <c r="E127" s="263"/>
      <c r="P127" s="263"/>
      <c r="Q127" s="263"/>
      <c r="R127" s="263"/>
      <c r="S127" s="263"/>
    </row>
    <row r="128" spans="1:19" x14ac:dyDescent="0.25">
      <c r="B128" s="263"/>
      <c r="C128" s="263"/>
      <c r="D128" s="263"/>
      <c r="E128" s="263"/>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topLeftCell="A4" workbookViewId="0">
      <selection activeCell="Q18" sqref="Q18"/>
    </sheetView>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26"/>
  <sheetViews>
    <sheetView workbookViewId="0">
      <pane xSplit="1" ySplit="3" topLeftCell="B4" activePane="bottomRight" state="frozen"/>
      <selection pane="topRight" activeCell="B1" sqref="B1"/>
      <selection pane="bottomLeft" activeCell="A4" sqref="A4"/>
      <selection pane="bottomRight" activeCell="A26" sqref="A26"/>
    </sheetView>
  </sheetViews>
  <sheetFormatPr defaultColWidth="8.54296875" defaultRowHeight="14.5" x14ac:dyDescent="0.35"/>
  <cols>
    <col min="1" max="1" width="12.54296875" style="409" customWidth="1"/>
    <col min="2" max="3" width="20.54296875" style="409" customWidth="1"/>
    <col min="4" max="4" width="6.81640625" style="409" customWidth="1"/>
    <col min="5" max="16384" width="8.54296875" style="409"/>
  </cols>
  <sheetData>
    <row r="1" spans="1:4" x14ac:dyDescent="0.35">
      <c r="A1" s="427" t="s">
        <v>277</v>
      </c>
    </row>
    <row r="3" spans="1:4" ht="59.15" customHeight="1" x14ac:dyDescent="0.35">
      <c r="A3" s="56" t="s">
        <v>0</v>
      </c>
      <c r="B3" s="62" t="s">
        <v>250</v>
      </c>
      <c r="C3" s="62" t="s">
        <v>251</v>
      </c>
      <c r="D3" s="441"/>
    </row>
    <row r="4" spans="1:4" x14ac:dyDescent="0.35">
      <c r="A4" s="25">
        <v>44207</v>
      </c>
      <c r="B4" s="433">
        <v>163377</v>
      </c>
      <c r="C4" s="433">
        <v>2758</v>
      </c>
      <c r="D4" s="27"/>
    </row>
    <row r="5" spans="1:4" x14ac:dyDescent="0.35">
      <c r="A5" s="25">
        <v>44208</v>
      </c>
      <c r="B5" s="57">
        <v>175942</v>
      </c>
      <c r="C5" s="57">
        <v>2857</v>
      </c>
      <c r="D5" s="27"/>
    </row>
    <row r="6" spans="1:4" x14ac:dyDescent="0.35">
      <c r="A6" s="25">
        <v>44209</v>
      </c>
      <c r="B6" s="57">
        <v>191965</v>
      </c>
      <c r="C6" s="57">
        <v>2990</v>
      </c>
      <c r="D6" s="27"/>
    </row>
    <row r="7" spans="1:4" x14ac:dyDescent="0.35">
      <c r="A7" s="25">
        <v>44210</v>
      </c>
      <c r="B7" s="57">
        <v>208207</v>
      </c>
      <c r="C7" s="57">
        <v>3190</v>
      </c>
      <c r="D7" s="27"/>
    </row>
    <row r="8" spans="1:4" x14ac:dyDescent="0.35">
      <c r="A8" s="25">
        <v>44211</v>
      </c>
      <c r="B8" s="57">
        <v>224840</v>
      </c>
      <c r="C8" s="57">
        <v>3331</v>
      </c>
      <c r="D8" s="27"/>
    </row>
    <row r="9" spans="1:4" x14ac:dyDescent="0.35">
      <c r="A9" s="25">
        <v>44212</v>
      </c>
      <c r="B9" s="434"/>
      <c r="C9" s="432"/>
      <c r="D9" s="374"/>
    </row>
    <row r="10" spans="1:4" x14ac:dyDescent="0.35">
      <c r="A10" s="25">
        <v>44213</v>
      </c>
      <c r="B10" s="432"/>
      <c r="C10" s="432"/>
      <c r="D10" s="374"/>
    </row>
    <row r="11" spans="1:4" x14ac:dyDescent="0.35">
      <c r="A11" s="25">
        <v>44214</v>
      </c>
      <c r="B11" s="57">
        <v>264991</v>
      </c>
      <c r="C11" s="57">
        <v>3698</v>
      </c>
      <c r="D11" s="27"/>
    </row>
    <row r="12" spans="1:4" x14ac:dyDescent="0.35">
      <c r="A12" s="25">
        <v>44215</v>
      </c>
      <c r="B12" s="57">
        <v>284582</v>
      </c>
      <c r="C12" s="57">
        <v>3886</v>
      </c>
      <c r="D12" s="27"/>
    </row>
    <row r="13" spans="1:4" x14ac:dyDescent="0.35">
      <c r="A13" s="25">
        <v>44216</v>
      </c>
      <c r="B13" s="57">
        <v>309909</v>
      </c>
      <c r="C13" s="57">
        <v>4170</v>
      </c>
      <c r="D13" s="27"/>
    </row>
    <row r="14" spans="1:4" x14ac:dyDescent="0.35">
      <c r="A14" s="25">
        <v>44217</v>
      </c>
      <c r="B14" s="57">
        <v>334871</v>
      </c>
      <c r="C14" s="57">
        <v>4466</v>
      </c>
      <c r="D14" s="27"/>
    </row>
    <row r="15" spans="1:4" x14ac:dyDescent="0.35">
      <c r="A15" s="25">
        <v>44218</v>
      </c>
      <c r="B15" s="57">
        <v>358454</v>
      </c>
      <c r="C15" s="57">
        <v>4689</v>
      </c>
      <c r="D15" s="27"/>
    </row>
    <row r="16" spans="1:4" x14ac:dyDescent="0.35">
      <c r="A16" s="25">
        <v>44219</v>
      </c>
      <c r="B16" s="57">
        <v>380667</v>
      </c>
      <c r="C16" s="57">
        <v>5188</v>
      </c>
      <c r="D16" s="27"/>
    </row>
    <row r="17" spans="1:4" x14ac:dyDescent="0.35">
      <c r="A17" s="25">
        <v>44220</v>
      </c>
      <c r="B17" s="57">
        <v>404038</v>
      </c>
      <c r="C17" s="57">
        <v>5383</v>
      </c>
      <c r="D17" s="27"/>
    </row>
    <row r="18" spans="1:4" x14ac:dyDescent="0.35">
      <c r="A18" s="25">
        <v>44221</v>
      </c>
      <c r="B18" s="57">
        <v>415402</v>
      </c>
      <c r="C18" s="57">
        <v>5538</v>
      </c>
      <c r="D18" s="27"/>
    </row>
    <row r="19" spans="1:4" x14ac:dyDescent="0.35">
      <c r="A19" s="25">
        <v>44222</v>
      </c>
      <c r="B19" s="61">
        <v>437900</v>
      </c>
      <c r="C19" s="61">
        <v>6060</v>
      </c>
      <c r="D19" s="442"/>
    </row>
    <row r="20" spans="1:4" x14ac:dyDescent="0.35">
      <c r="A20" s="25">
        <v>44223</v>
      </c>
      <c r="B20" s="57">
        <v>462092</v>
      </c>
      <c r="C20" s="57">
        <v>6596</v>
      </c>
    </row>
    <row r="21" spans="1:4" x14ac:dyDescent="0.35">
      <c r="A21" s="25">
        <v>44224</v>
      </c>
      <c r="B21" s="57">
        <v>491658</v>
      </c>
      <c r="C21" s="57">
        <v>6783</v>
      </c>
    </row>
    <row r="22" spans="1:4" x14ac:dyDescent="0.35">
      <c r="A22" s="25">
        <v>44225</v>
      </c>
      <c r="B22" s="57">
        <v>515855</v>
      </c>
      <c r="C22" s="57">
        <v>7095</v>
      </c>
    </row>
    <row r="23" spans="1:4" x14ac:dyDescent="0.35">
      <c r="A23" s="25">
        <v>44226</v>
      </c>
      <c r="B23" s="61">
        <v>543370</v>
      </c>
      <c r="C23" s="61">
        <v>7638</v>
      </c>
    </row>
    <row r="24" spans="1:4" x14ac:dyDescent="0.35">
      <c r="A24" s="25">
        <v>44227</v>
      </c>
      <c r="B24" s="61">
        <v>566269</v>
      </c>
      <c r="C24" s="61">
        <v>7794</v>
      </c>
    </row>
    <row r="25" spans="1:4" x14ac:dyDescent="0.35">
      <c r="A25" s="25">
        <v>44228</v>
      </c>
      <c r="B25" s="61">
        <v>575897</v>
      </c>
      <c r="C25" s="61">
        <v>7849</v>
      </c>
    </row>
    <row r="26" spans="1:4" x14ac:dyDescent="0.35">
      <c r="C26" s="460"/>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T12"/>
  <sheetViews>
    <sheetView zoomScaleNormal="100" workbookViewId="0">
      <pane xSplit="1" ySplit="4" topLeftCell="B5" activePane="bottomRight" state="frozen"/>
      <selection pane="topRight" activeCell="B1" sqref="B1"/>
      <selection pane="bottomLeft" activeCell="A5" sqref="A5"/>
      <selection pane="bottomRight" activeCell="A13" sqref="A13"/>
    </sheetView>
  </sheetViews>
  <sheetFormatPr defaultColWidth="9.1796875" defaultRowHeight="14.5" x14ac:dyDescent="0.35"/>
  <cols>
    <col min="1" max="1" width="10.54296875" style="374" bestFit="1" customWidth="1"/>
    <col min="2" max="2" width="13.54296875" style="454" customWidth="1"/>
    <col min="3" max="3" width="13.54296875" style="457" customWidth="1"/>
    <col min="4" max="4" width="13.54296875" style="374" customWidth="1"/>
    <col min="5" max="5" width="13.54296875" style="457" customWidth="1"/>
    <col min="6" max="6" width="13.54296875" style="449" customWidth="1"/>
    <col min="7" max="7" width="13.54296875" style="452" customWidth="1"/>
    <col min="8" max="8" width="13.54296875" style="457" customWidth="1"/>
    <col min="9" max="9" width="13.54296875" style="449" customWidth="1"/>
    <col min="10" max="10" width="13.54296875" style="457" customWidth="1"/>
    <col min="11" max="11" width="13.54296875" style="449" customWidth="1"/>
    <col min="12" max="12" width="14.453125" style="452" customWidth="1"/>
    <col min="13" max="13" width="14.453125" style="457" customWidth="1"/>
    <col min="14" max="14" width="14.453125" style="449" customWidth="1"/>
    <col min="15" max="15" width="14.453125" style="452" customWidth="1"/>
    <col min="16" max="16" width="14.453125" style="457" customWidth="1"/>
    <col min="17" max="17" width="14.453125" style="449" customWidth="1"/>
    <col min="18" max="18" width="14.453125" style="452" customWidth="1"/>
    <col min="19" max="19" width="14.453125" style="457" customWidth="1"/>
    <col min="20" max="20" width="14.453125" style="449" customWidth="1"/>
    <col min="21" max="16384" width="9.1796875" style="374"/>
  </cols>
  <sheetData>
    <row r="1" spans="1:20" x14ac:dyDescent="0.35">
      <c r="A1" s="443" t="s">
        <v>269</v>
      </c>
    </row>
    <row r="3" spans="1:20" ht="39" customHeight="1" x14ac:dyDescent="0.35">
      <c r="A3" s="480" t="s">
        <v>0</v>
      </c>
      <c r="B3" s="482" t="s">
        <v>267</v>
      </c>
      <c r="C3" s="483"/>
      <c r="D3" s="483"/>
      <c r="E3" s="483"/>
      <c r="F3" s="484"/>
      <c r="G3" s="485" t="s">
        <v>272</v>
      </c>
      <c r="H3" s="486"/>
      <c r="I3" s="486"/>
      <c r="J3" s="486"/>
      <c r="K3" s="487"/>
      <c r="L3" s="477" t="s">
        <v>278</v>
      </c>
      <c r="M3" s="478"/>
      <c r="N3" s="479"/>
      <c r="O3" s="477" t="s">
        <v>276</v>
      </c>
      <c r="P3" s="478"/>
      <c r="Q3" s="479"/>
      <c r="R3" s="477" t="s">
        <v>290</v>
      </c>
      <c r="S3" s="478"/>
      <c r="T3" s="479"/>
    </row>
    <row r="4" spans="1:20" ht="78.75" customHeight="1" x14ac:dyDescent="0.35">
      <c r="A4" s="481"/>
      <c r="B4" s="455" t="s">
        <v>268</v>
      </c>
      <c r="C4" s="445" t="s">
        <v>270</v>
      </c>
      <c r="D4" s="446" t="s">
        <v>285</v>
      </c>
      <c r="E4" s="445" t="s">
        <v>271</v>
      </c>
      <c r="F4" s="450" t="s">
        <v>288</v>
      </c>
      <c r="G4" s="447" t="s">
        <v>268</v>
      </c>
      <c r="H4" s="445" t="s">
        <v>273</v>
      </c>
      <c r="I4" s="451" t="s">
        <v>286</v>
      </c>
      <c r="J4" s="445" t="s">
        <v>274</v>
      </c>
      <c r="K4" s="450" t="s">
        <v>289</v>
      </c>
      <c r="L4" s="447" t="s">
        <v>268</v>
      </c>
      <c r="M4" s="445" t="s">
        <v>275</v>
      </c>
      <c r="N4" s="450" t="s">
        <v>287</v>
      </c>
      <c r="O4" s="447" t="s">
        <v>268</v>
      </c>
      <c r="P4" s="445" t="s">
        <v>275</v>
      </c>
      <c r="Q4" s="450" t="s">
        <v>287</v>
      </c>
      <c r="R4" s="447" t="s">
        <v>268</v>
      </c>
      <c r="S4" s="445" t="s">
        <v>275</v>
      </c>
      <c r="T4" s="450" t="s">
        <v>287</v>
      </c>
    </row>
    <row r="5" spans="1:20" x14ac:dyDescent="0.3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c r="R5" s="453"/>
      <c r="T5" s="448"/>
    </row>
    <row r="6" spans="1:20" x14ac:dyDescent="0.3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c r="R6" s="453"/>
      <c r="T6" s="448"/>
    </row>
    <row r="7" spans="1:20" x14ac:dyDescent="0.35">
      <c r="A7" s="444">
        <v>44223</v>
      </c>
      <c r="B7" s="454">
        <v>28558</v>
      </c>
      <c r="C7" s="457">
        <v>30000</v>
      </c>
      <c r="D7" s="449">
        <f>B7/C7</f>
        <v>0.9519333333333333</v>
      </c>
      <c r="E7" s="457">
        <v>32000</v>
      </c>
      <c r="F7" s="448">
        <f>B7/E7</f>
        <v>0.89243749999999999</v>
      </c>
      <c r="G7" s="452">
        <v>37792</v>
      </c>
      <c r="H7" s="457">
        <v>45000</v>
      </c>
      <c r="I7" s="449">
        <f>G7/H7</f>
        <v>0.83982222222222225</v>
      </c>
      <c r="J7" s="457">
        <v>52000</v>
      </c>
      <c r="K7" s="448">
        <f>G7/J7</f>
        <v>0.72676923076923072</v>
      </c>
      <c r="L7" s="453">
        <v>140885</v>
      </c>
      <c r="M7" s="457">
        <v>250000</v>
      </c>
      <c r="N7" s="448">
        <f>L7/M7</f>
        <v>0.56354000000000004</v>
      </c>
      <c r="O7" s="453">
        <v>233681</v>
      </c>
      <c r="P7" s="457">
        <v>230000</v>
      </c>
      <c r="Q7" s="448" t="s">
        <v>283</v>
      </c>
      <c r="R7" s="453"/>
      <c r="T7" s="448"/>
    </row>
    <row r="8" spans="1:20" x14ac:dyDescent="0.35">
      <c r="A8" s="444">
        <v>44224</v>
      </c>
      <c r="B8" s="454">
        <v>28648</v>
      </c>
      <c r="C8" s="457">
        <v>30000</v>
      </c>
      <c r="D8" s="449">
        <f t="shared" ref="D8:D9" si="0">B8/C8</f>
        <v>0.9549333333333333</v>
      </c>
      <c r="E8" s="457">
        <v>32000</v>
      </c>
      <c r="F8" s="448">
        <f t="shared" ref="F8:F9" si="1">B8/E8</f>
        <v>0.89524999999999999</v>
      </c>
      <c r="G8" s="452">
        <v>38095</v>
      </c>
      <c r="H8" s="457">
        <v>45000</v>
      </c>
      <c r="I8" s="449">
        <f t="shared" ref="I8:I9" si="2">G8/H8</f>
        <v>0.84655555555555551</v>
      </c>
      <c r="J8" s="457">
        <v>52000</v>
      </c>
      <c r="K8" s="448">
        <f t="shared" ref="K8:K9" si="3">G8/J8</f>
        <v>0.73259615384615384</v>
      </c>
      <c r="L8" s="452">
        <v>157907</v>
      </c>
      <c r="M8" s="457">
        <v>250000</v>
      </c>
      <c r="N8" s="448">
        <f t="shared" ref="N8:N9" si="4">L8/M8</f>
        <v>0.63162799999999997</v>
      </c>
      <c r="O8" s="452">
        <v>240506</v>
      </c>
      <c r="P8" s="457">
        <v>230000</v>
      </c>
      <c r="Q8" s="448" t="s">
        <v>283</v>
      </c>
      <c r="T8" s="448"/>
    </row>
    <row r="9" spans="1:20" x14ac:dyDescent="0.35">
      <c r="A9" s="444">
        <v>44225</v>
      </c>
      <c r="B9" s="454">
        <v>28792</v>
      </c>
      <c r="C9" s="457">
        <v>30000</v>
      </c>
      <c r="D9" s="449">
        <f t="shared" si="0"/>
        <v>0.95973333333333333</v>
      </c>
      <c r="E9" s="457">
        <v>32000</v>
      </c>
      <c r="F9" s="448">
        <f t="shared" si="1"/>
        <v>0.89975000000000005</v>
      </c>
      <c r="G9" s="452">
        <v>38416</v>
      </c>
      <c r="H9" s="457">
        <v>45000</v>
      </c>
      <c r="I9" s="449">
        <f t="shared" si="2"/>
        <v>0.85368888888888894</v>
      </c>
      <c r="J9" s="457">
        <v>52000</v>
      </c>
      <c r="K9" s="448">
        <f t="shared" si="3"/>
        <v>0.73876923076923073</v>
      </c>
      <c r="L9" s="452">
        <v>170024</v>
      </c>
      <c r="M9" s="457">
        <v>250000</v>
      </c>
      <c r="N9" s="448">
        <f t="shared" si="4"/>
        <v>0.68009600000000003</v>
      </c>
      <c r="O9" s="452">
        <v>246803</v>
      </c>
      <c r="P9" s="457">
        <v>230000</v>
      </c>
      <c r="Q9" s="448" t="s">
        <v>283</v>
      </c>
      <c r="T9" s="448"/>
    </row>
    <row r="10" spans="1:20" x14ac:dyDescent="0.35">
      <c r="A10" s="444">
        <v>44226</v>
      </c>
      <c r="F10" s="448"/>
      <c r="K10" s="448"/>
      <c r="N10" s="448"/>
      <c r="Q10" s="448"/>
      <c r="T10" s="448"/>
    </row>
    <row r="11" spans="1:20" x14ac:dyDescent="0.35">
      <c r="A11" s="444">
        <v>44227</v>
      </c>
      <c r="F11" s="448"/>
      <c r="K11" s="448"/>
      <c r="N11" s="448"/>
      <c r="Q11" s="448"/>
      <c r="T11" s="448"/>
    </row>
    <row r="12" spans="1:20" x14ac:dyDescent="0.35">
      <c r="A12" s="444">
        <v>44228</v>
      </c>
      <c r="B12" s="454">
        <v>29264</v>
      </c>
      <c r="C12" s="457">
        <v>30000</v>
      </c>
      <c r="D12" s="449">
        <f t="shared" ref="D12" si="5">B12/C12</f>
        <v>0.9754666666666667</v>
      </c>
      <c r="E12" s="457">
        <v>32000</v>
      </c>
      <c r="F12" s="448">
        <f t="shared" ref="F12" si="6">B12/E12</f>
        <v>0.91449999999999998</v>
      </c>
      <c r="G12" s="452">
        <v>39385</v>
      </c>
      <c r="H12" s="457">
        <v>45000</v>
      </c>
      <c r="I12" s="449">
        <f t="shared" ref="I12" si="7">G12/H12</f>
        <v>0.87522222222222223</v>
      </c>
      <c r="J12" s="457">
        <v>52000</v>
      </c>
      <c r="K12" s="448">
        <f t="shared" ref="K12" si="8">G12/J12</f>
        <v>0.75740384615384615</v>
      </c>
      <c r="L12" s="452">
        <v>199261</v>
      </c>
      <c r="M12" s="457">
        <v>250000</v>
      </c>
      <c r="N12" s="448">
        <f t="shared" ref="N12" si="9">L12/M12</f>
        <v>0.79704399999999997</v>
      </c>
      <c r="O12" s="452">
        <v>258918</v>
      </c>
      <c r="P12" s="457">
        <v>230000</v>
      </c>
      <c r="Q12" s="448" t="s">
        <v>283</v>
      </c>
      <c r="R12" s="452">
        <v>26059</v>
      </c>
      <c r="S12" s="457">
        <v>190000</v>
      </c>
      <c r="T12" s="448">
        <f t="shared" ref="T12" si="10">R12/S12</f>
        <v>0.13715263157894736</v>
      </c>
    </row>
  </sheetData>
  <mergeCells count="6">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92" t="s">
        <v>0</v>
      </c>
      <c r="B3" s="488" t="s">
        <v>4</v>
      </c>
      <c r="C3" s="489"/>
      <c r="D3" s="490"/>
      <c r="E3" s="491" t="s">
        <v>7</v>
      </c>
      <c r="F3" s="491"/>
      <c r="G3" s="491"/>
    </row>
    <row r="4" spans="1:19" x14ac:dyDescent="0.35">
      <c r="A4" s="493"/>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191</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94" t="s">
        <v>186</v>
      </c>
      <c r="F33" s="494"/>
      <c r="G33" s="494"/>
      <c r="H33" s="494"/>
      <c r="I33" s="494"/>
      <c r="J33" s="494"/>
      <c r="K33" s="494"/>
      <c r="L33" s="494"/>
      <c r="M33" s="494"/>
      <c r="N33" s="494"/>
      <c r="O33" s="494"/>
      <c r="P33" s="494"/>
      <c r="Q33" s="494"/>
      <c r="R33" s="494"/>
      <c r="S33" s="494"/>
      <c r="T33" s="494"/>
      <c r="U33" s="494"/>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192</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95" t="s">
        <v>5</v>
      </c>
      <c r="E31" s="495"/>
      <c r="F31" s="495"/>
      <c r="G31" s="495"/>
      <c r="H31" s="495"/>
      <c r="I31" s="495"/>
      <c r="J31" s="495"/>
      <c r="K31" s="495"/>
      <c r="L31" s="495"/>
      <c r="M31" s="495"/>
      <c r="N31" s="495"/>
    </row>
    <row r="32" spans="1:14" x14ac:dyDescent="0.35">
      <c r="A32" s="380">
        <v>43938</v>
      </c>
      <c r="B32" s="311">
        <v>184</v>
      </c>
      <c r="D32" s="495"/>
      <c r="E32" s="495"/>
      <c r="F32" s="495"/>
      <c r="G32" s="495"/>
      <c r="H32" s="495"/>
      <c r="I32" s="495"/>
      <c r="J32" s="495"/>
      <c r="K32" s="495"/>
      <c r="L32" s="495"/>
      <c r="M32" s="495"/>
      <c r="N32" s="495"/>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95" t="s">
        <v>83</v>
      </c>
      <c r="E34" s="495"/>
      <c r="F34" s="495"/>
      <c r="G34" s="495"/>
      <c r="H34" s="495"/>
      <c r="I34" s="495"/>
      <c r="J34" s="495"/>
      <c r="K34" s="495"/>
      <c r="L34" s="495"/>
      <c r="M34" s="495"/>
      <c r="N34" s="495"/>
    </row>
    <row r="35" spans="1:14" x14ac:dyDescent="0.35">
      <c r="A35" s="380">
        <v>43941</v>
      </c>
      <c r="B35" s="311">
        <v>167</v>
      </c>
      <c r="D35" s="495"/>
      <c r="E35" s="495"/>
      <c r="F35" s="495"/>
      <c r="G35" s="495"/>
      <c r="H35" s="495"/>
      <c r="I35" s="495"/>
      <c r="J35" s="495"/>
      <c r="K35" s="495"/>
      <c r="L35" s="495"/>
      <c r="M35" s="495"/>
      <c r="N35" s="495"/>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96" t="s">
        <v>121</v>
      </c>
      <c r="E37" s="496"/>
      <c r="F37" s="496"/>
      <c r="G37" s="496"/>
      <c r="H37" s="496"/>
      <c r="I37" s="496"/>
      <c r="J37" s="496"/>
      <c r="K37" s="496"/>
      <c r="L37" s="496"/>
      <c r="M37" s="496"/>
      <c r="N37" s="496"/>
    </row>
    <row r="38" spans="1:14" x14ac:dyDescent="0.35">
      <c r="A38" s="380">
        <v>43944</v>
      </c>
      <c r="B38" s="311">
        <v>136</v>
      </c>
      <c r="D38" s="496"/>
      <c r="E38" s="496"/>
      <c r="F38" s="496"/>
      <c r="G38" s="496"/>
      <c r="H38" s="496"/>
      <c r="I38" s="496"/>
      <c r="J38" s="496"/>
      <c r="K38" s="496"/>
      <c r="L38" s="496"/>
      <c r="M38" s="496"/>
      <c r="N38" s="496"/>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5" activePane="bottomRight" state="frozen"/>
      <selection pane="topRight" activeCell="B1" sqref="B1"/>
      <selection pane="bottomLeft" activeCell="A4" sqref="A4"/>
      <selection pane="bottomRight" activeCell="A147" sqref="A147"/>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189</v>
      </c>
      <c r="B1" s="55"/>
      <c r="C1" s="359"/>
      <c r="I1" s="60" t="s">
        <v>29</v>
      </c>
    </row>
    <row r="2" spans="1:15" x14ac:dyDescent="0.35">
      <c r="A2" s="359"/>
      <c r="B2" s="359"/>
      <c r="C2" s="359"/>
    </row>
    <row r="3" spans="1:15" ht="30.65" customHeight="1" x14ac:dyDescent="0.35">
      <c r="A3" s="387" t="s">
        <v>190</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302">
        <v>44210</v>
      </c>
      <c r="B129" s="418">
        <v>142</v>
      </c>
      <c r="C129" s="367">
        <v>1840</v>
      </c>
      <c r="D129" s="372"/>
    </row>
    <row r="130" spans="1:4" x14ac:dyDescent="0.35">
      <c r="A130" s="302">
        <v>44211</v>
      </c>
      <c r="B130" s="418">
        <v>141</v>
      </c>
      <c r="C130" s="367">
        <v>1881</v>
      </c>
    </row>
    <row r="131" spans="1:4" x14ac:dyDescent="0.35">
      <c r="A131" s="302">
        <v>44212</v>
      </c>
      <c r="B131" s="417">
        <v>145</v>
      </c>
      <c r="C131" s="370">
        <v>1893</v>
      </c>
    </row>
    <row r="132" spans="1:4" x14ac:dyDescent="0.35">
      <c r="A132" s="302">
        <v>44213</v>
      </c>
      <c r="B132" s="417">
        <v>147</v>
      </c>
      <c r="C132" s="370">
        <v>1918</v>
      </c>
    </row>
    <row r="133" spans="1:4" x14ac:dyDescent="0.35">
      <c r="A133" s="302">
        <v>44214</v>
      </c>
      <c r="B133" s="417">
        <v>146</v>
      </c>
      <c r="C133" s="370">
        <v>1959</v>
      </c>
    </row>
    <row r="134" spans="1:4" x14ac:dyDescent="0.35">
      <c r="A134" s="302">
        <v>44215</v>
      </c>
      <c r="B134" s="417">
        <v>150</v>
      </c>
      <c r="C134" s="370">
        <v>1989</v>
      </c>
    </row>
    <row r="135" spans="1:4" x14ac:dyDescent="0.35">
      <c r="A135" s="302">
        <v>44216</v>
      </c>
      <c r="B135" s="417">
        <v>156</v>
      </c>
      <c r="C135" s="370">
        <v>2003</v>
      </c>
    </row>
    <row r="136" spans="1:4" x14ac:dyDescent="0.35">
      <c r="A136" s="127">
        <v>44217</v>
      </c>
      <c r="B136" s="417">
        <v>161</v>
      </c>
      <c r="C136" s="370">
        <v>2004</v>
      </c>
    </row>
    <row r="137" spans="1:4" x14ac:dyDescent="0.35">
      <c r="A137" s="127">
        <v>44218</v>
      </c>
      <c r="B137" s="417">
        <v>161</v>
      </c>
      <c r="C137" s="370">
        <v>2053</v>
      </c>
    </row>
    <row r="138" spans="1:4" x14ac:dyDescent="0.35">
      <c r="A138" s="127">
        <v>44219</v>
      </c>
      <c r="B138" s="417">
        <v>159</v>
      </c>
      <c r="C138" s="370">
        <v>2026</v>
      </c>
      <c r="D138" s="372"/>
    </row>
    <row r="139" spans="1:4" x14ac:dyDescent="0.35">
      <c r="A139" s="127">
        <v>44220</v>
      </c>
      <c r="B139" s="417">
        <v>157</v>
      </c>
      <c r="C139" s="370">
        <v>2010</v>
      </c>
    </row>
    <row r="140" spans="1:4" x14ac:dyDescent="0.35">
      <c r="A140" s="127">
        <v>44221</v>
      </c>
      <c r="B140" s="417">
        <v>151</v>
      </c>
      <c r="C140" s="370">
        <v>2016</v>
      </c>
    </row>
    <row r="141" spans="1:4" x14ac:dyDescent="0.35">
      <c r="A141" s="302">
        <v>44222</v>
      </c>
      <c r="B141" s="417">
        <v>149</v>
      </c>
      <c r="C141" s="370">
        <v>2010</v>
      </c>
    </row>
    <row r="142" spans="1:4" x14ac:dyDescent="0.35">
      <c r="A142" s="127">
        <v>44223</v>
      </c>
      <c r="B142" s="417">
        <v>145</v>
      </c>
      <c r="C142" s="370">
        <v>2016</v>
      </c>
    </row>
    <row r="143" spans="1:4" x14ac:dyDescent="0.35">
      <c r="A143" s="127">
        <v>44224</v>
      </c>
      <c r="B143" s="417">
        <v>142</v>
      </c>
      <c r="C143" s="370">
        <v>1983</v>
      </c>
    </row>
    <row r="144" spans="1:4" x14ac:dyDescent="0.35">
      <c r="A144" s="127">
        <v>44225</v>
      </c>
      <c r="B144" s="417">
        <v>144</v>
      </c>
      <c r="C144" s="370">
        <v>1958</v>
      </c>
    </row>
    <row r="145" spans="1:3" x14ac:dyDescent="0.35">
      <c r="A145" s="127">
        <v>44226</v>
      </c>
      <c r="B145" s="417">
        <v>142</v>
      </c>
      <c r="C145" s="367">
        <v>1952</v>
      </c>
    </row>
    <row r="146" spans="1:3" x14ac:dyDescent="0.35">
      <c r="A146" s="127">
        <v>44227</v>
      </c>
      <c r="B146" s="417">
        <v>143</v>
      </c>
      <c r="C146" s="367">
        <v>1941</v>
      </c>
    </row>
    <row r="147" spans="1:3" x14ac:dyDescent="0.35">
      <c r="A147" s="127">
        <v>44228</v>
      </c>
      <c r="B147" s="417">
        <v>143</v>
      </c>
      <c r="C147" s="367">
        <v>1958</v>
      </c>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97" t="s">
        <v>122</v>
      </c>
      <c r="C2" s="498"/>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01" t="s">
        <v>130</v>
      </c>
      <c r="F33" s="502">
        <v>2</v>
      </c>
      <c r="G33" s="231"/>
    </row>
    <row r="34" spans="1:7" x14ac:dyDescent="0.35">
      <c r="A34" s="248">
        <v>44040</v>
      </c>
      <c r="B34" s="250" t="s">
        <v>48</v>
      </c>
      <c r="C34" s="251" t="s">
        <v>48</v>
      </c>
      <c r="D34" s="234"/>
      <c r="E34" s="499"/>
      <c r="F34" s="503"/>
      <c r="G34" s="231"/>
    </row>
    <row r="35" spans="1:7" x14ac:dyDescent="0.35">
      <c r="A35" s="248">
        <v>44041</v>
      </c>
      <c r="B35" s="235">
        <v>66</v>
      </c>
      <c r="C35" s="254">
        <v>0.06</v>
      </c>
      <c r="D35" s="255"/>
      <c r="E35" s="499"/>
      <c r="F35" s="503"/>
      <c r="G35" s="231"/>
    </row>
    <row r="36" spans="1:7" x14ac:dyDescent="0.35">
      <c r="A36" s="248">
        <v>44042</v>
      </c>
      <c r="B36" s="250" t="s">
        <v>48</v>
      </c>
      <c r="C36" s="251" t="s">
        <v>48</v>
      </c>
      <c r="D36" s="255"/>
      <c r="E36" s="499"/>
      <c r="F36" s="503"/>
      <c r="G36" s="231"/>
    </row>
    <row r="37" spans="1:7" x14ac:dyDescent="0.35">
      <c r="A37" s="248">
        <v>44043</v>
      </c>
      <c r="B37" s="250" t="s">
        <v>48</v>
      </c>
      <c r="C37" s="251" t="s">
        <v>48</v>
      </c>
      <c r="D37" s="255"/>
      <c r="E37" s="499"/>
      <c r="F37" s="503"/>
      <c r="G37" s="231"/>
    </row>
    <row r="38" spans="1:7" x14ac:dyDescent="0.35">
      <c r="A38" s="248">
        <v>44044</v>
      </c>
      <c r="B38" s="250" t="s">
        <v>48</v>
      </c>
      <c r="C38" s="251" t="s">
        <v>48</v>
      </c>
      <c r="D38" s="255"/>
      <c r="E38" s="499"/>
      <c r="F38" s="503"/>
      <c r="G38" s="231"/>
    </row>
    <row r="39" spans="1:7" x14ac:dyDescent="0.35">
      <c r="A39" s="248">
        <v>44045</v>
      </c>
      <c r="B39" s="250" t="s">
        <v>48</v>
      </c>
      <c r="C39" s="251" t="s">
        <v>48</v>
      </c>
      <c r="D39" s="255"/>
      <c r="E39" s="500"/>
      <c r="F39" s="504"/>
      <c r="G39" s="231"/>
    </row>
    <row r="40" spans="1:7" x14ac:dyDescent="0.35">
      <c r="A40" s="248">
        <v>44046</v>
      </c>
      <c r="B40" s="250" t="s">
        <v>48</v>
      </c>
      <c r="C40" s="251" t="s">
        <v>48</v>
      </c>
      <c r="D40" s="255"/>
      <c r="E40" s="499" t="s">
        <v>129</v>
      </c>
      <c r="F40" s="505">
        <v>0</v>
      </c>
      <c r="G40" s="231"/>
    </row>
    <row r="41" spans="1:7" x14ac:dyDescent="0.35">
      <c r="A41" s="248">
        <v>44047</v>
      </c>
      <c r="B41" s="250" t="s">
        <v>48</v>
      </c>
      <c r="C41" s="251" t="s">
        <v>48</v>
      </c>
      <c r="D41" s="255"/>
      <c r="E41" s="499"/>
      <c r="F41" s="506"/>
      <c r="G41" s="231"/>
    </row>
    <row r="42" spans="1:7" x14ac:dyDescent="0.35">
      <c r="A42" s="248">
        <v>44048</v>
      </c>
      <c r="B42" s="235">
        <v>60</v>
      </c>
      <c r="C42" s="254">
        <v>0.06</v>
      </c>
      <c r="D42" s="255"/>
      <c r="E42" s="499"/>
      <c r="F42" s="506"/>
      <c r="G42" s="231"/>
    </row>
    <row r="43" spans="1:7" x14ac:dyDescent="0.35">
      <c r="A43" s="248">
        <v>44049</v>
      </c>
      <c r="B43" s="250" t="s">
        <v>48</v>
      </c>
      <c r="C43" s="251" t="s">
        <v>48</v>
      </c>
      <c r="E43" s="499"/>
      <c r="F43" s="506"/>
    </row>
    <row r="44" spans="1:7" x14ac:dyDescent="0.35">
      <c r="A44" s="248">
        <v>44050</v>
      </c>
      <c r="B44" s="250" t="s">
        <v>48</v>
      </c>
      <c r="C44" s="251" t="s">
        <v>48</v>
      </c>
      <c r="E44" s="499"/>
      <c r="F44" s="506"/>
    </row>
    <row r="45" spans="1:7" x14ac:dyDescent="0.35">
      <c r="A45" s="248">
        <v>44051</v>
      </c>
      <c r="B45" s="250" t="s">
        <v>48</v>
      </c>
      <c r="C45" s="251" t="s">
        <v>48</v>
      </c>
      <c r="E45" s="499"/>
      <c r="F45" s="506"/>
    </row>
    <row r="46" spans="1:7" x14ac:dyDescent="0.35">
      <c r="A46" s="248">
        <v>44052</v>
      </c>
      <c r="B46" s="250" t="s">
        <v>48</v>
      </c>
      <c r="C46" s="251" t="s">
        <v>48</v>
      </c>
      <c r="E46" s="500"/>
      <c r="F46" s="507"/>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08" t="s">
        <v>82</v>
      </c>
      <c r="G4" s="509"/>
      <c r="H4" s="509"/>
      <c r="I4" s="510"/>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11" t="s">
        <v>123</v>
      </c>
      <c r="G84" s="512"/>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13" t="s">
        <v>123</v>
      </c>
      <c r="C109" s="514"/>
      <c r="D109" s="515"/>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M28" sqref="M28"/>
    </sheetView>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C1"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89"/>
  <sheetViews>
    <sheetView showGridLines="0" zoomScaleNormal="100" workbookViewId="0">
      <pane xSplit="2" ySplit="3" topLeftCell="C277"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17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44223</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43"/>
  <sheetViews>
    <sheetView showGridLines="0" zoomScale="85" zoomScaleNormal="85" workbookViewId="0">
      <pane xSplit="1" ySplit="4" topLeftCell="B309" activePane="bottomRight" state="frozen"/>
      <selection pane="topRight" activeCell="B1" sqref="B1"/>
      <selection pane="bottomLeft" activeCell="A5" sqref="A5"/>
      <selection pane="bottomRight" activeCell="A341" sqref="A341"/>
    </sheetView>
  </sheetViews>
  <sheetFormatPr defaultRowHeight="14.5" x14ac:dyDescent="0.35"/>
  <cols>
    <col min="1" max="1" width="12.81640625" customWidth="1"/>
    <col min="2" max="2" width="13.5429687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207</v>
      </c>
      <c r="B1" s="1"/>
      <c r="C1" s="1"/>
      <c r="I1" s="79"/>
      <c r="J1" s="147"/>
      <c r="K1" s="472" t="s">
        <v>120</v>
      </c>
      <c r="L1" s="473"/>
      <c r="M1" s="473"/>
      <c r="N1" s="473"/>
      <c r="O1" s="473"/>
      <c r="P1" s="473"/>
      <c r="W1" s="22" t="s">
        <v>29</v>
      </c>
    </row>
    <row r="2" spans="1:27" x14ac:dyDescent="0.35">
      <c r="A2" s="2"/>
      <c r="I2" s="463" t="s">
        <v>204</v>
      </c>
      <c r="J2" s="464"/>
      <c r="Q2" s="407"/>
      <c r="R2" s="407"/>
    </row>
    <row r="3" spans="1:27" ht="48.75" customHeight="1" x14ac:dyDescent="0.35">
      <c r="A3" s="466" t="s">
        <v>30</v>
      </c>
      <c r="B3" s="468" t="s">
        <v>202</v>
      </c>
      <c r="C3" s="469"/>
      <c r="D3" s="469"/>
      <c r="E3" s="105" t="s">
        <v>201</v>
      </c>
      <c r="F3" s="475" t="s">
        <v>216</v>
      </c>
      <c r="G3" s="470" t="s">
        <v>203</v>
      </c>
      <c r="H3" s="470"/>
      <c r="I3" s="463"/>
      <c r="J3" s="464"/>
      <c r="K3" s="465" t="s">
        <v>205</v>
      </c>
      <c r="L3" s="476" t="s">
        <v>217</v>
      </c>
      <c r="M3" s="471" t="s">
        <v>218</v>
      </c>
      <c r="N3" s="462" t="s">
        <v>206</v>
      </c>
      <c r="O3" s="465" t="s">
        <v>200</v>
      </c>
      <c r="P3" s="474" t="s">
        <v>208</v>
      </c>
      <c r="Q3" s="471" t="s">
        <v>219</v>
      </c>
      <c r="R3" s="471" t="s">
        <v>220</v>
      </c>
      <c r="S3" s="462" t="s">
        <v>199</v>
      </c>
    </row>
    <row r="4" spans="1:27" ht="30.65" customHeight="1" x14ac:dyDescent="0.35">
      <c r="A4" s="467"/>
      <c r="B4" s="23" t="s">
        <v>18</v>
      </c>
      <c r="C4" s="24" t="s">
        <v>17</v>
      </c>
      <c r="D4" s="28" t="s">
        <v>3</v>
      </c>
      <c r="E4" s="100" t="s">
        <v>64</v>
      </c>
      <c r="F4" s="475"/>
      <c r="G4" s="99" t="s">
        <v>64</v>
      </c>
      <c r="H4" s="80" t="s">
        <v>65</v>
      </c>
      <c r="I4" s="81" t="s">
        <v>64</v>
      </c>
      <c r="J4" s="148" t="s">
        <v>65</v>
      </c>
      <c r="K4" s="465"/>
      <c r="L4" s="476"/>
      <c r="M4" s="471"/>
      <c r="N4" s="462"/>
      <c r="O4" s="465"/>
      <c r="P4" s="474"/>
      <c r="Q4" s="471"/>
      <c r="R4" s="471"/>
      <c r="S4" s="462"/>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3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3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3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3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3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400">
        <f t="shared" ref="F336:F340" si="720">E336/(D336-D335)</f>
        <v>0.2142742065410021</v>
      </c>
      <c r="G336" s="44">
        <v>15375</v>
      </c>
      <c r="H336" s="44">
        <v>1526501</v>
      </c>
      <c r="I336" s="49">
        <v>11176</v>
      </c>
      <c r="J336" s="75">
        <v>2433157</v>
      </c>
      <c r="K336" s="414">
        <f t="shared" ref="K336:K340"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3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8">
        <f t="shared" ref="R337:R340" si="734">Q337/P337</f>
        <v>7.2495208407927711E-2</v>
      </c>
      <c r="S337" s="92">
        <f t="shared" ref="S337:S340" si="735">P337/5463.3</f>
        <v>26.07160507385646</v>
      </c>
    </row>
    <row r="338" spans="1:19" x14ac:dyDescent="0.3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19" x14ac:dyDescent="0.35">
      <c r="A339" s="63">
        <v>44226</v>
      </c>
      <c r="B339" s="459">
        <v>1384816</v>
      </c>
      <c r="C339" s="459">
        <v>178682</v>
      </c>
      <c r="D339" s="461">
        <v>1563498</v>
      </c>
      <c r="E339" s="458">
        <v>994</v>
      </c>
      <c r="F339" s="400">
        <f t="shared" si="720"/>
        <v>0.174569722514928</v>
      </c>
      <c r="G339" s="459">
        <v>11504</v>
      </c>
      <c r="H339" s="459">
        <v>1564742</v>
      </c>
      <c r="I339" s="49">
        <v>10552</v>
      </c>
      <c r="J339" s="75">
        <v>2466257</v>
      </c>
      <c r="K339" s="414">
        <f t="shared" si="721"/>
        <v>22056</v>
      </c>
      <c r="L339" s="421">
        <v>1211</v>
      </c>
      <c r="M339" s="406">
        <f t="shared" si="729"/>
        <v>5.49056945955749E-2</v>
      </c>
      <c r="N339" s="91">
        <f t="shared" si="730"/>
        <v>36513</v>
      </c>
      <c r="O339" s="91">
        <f t="shared" si="731"/>
        <v>7676</v>
      </c>
      <c r="P339" s="153">
        <f t="shared" si="732"/>
        <v>141376</v>
      </c>
      <c r="Q339" s="153">
        <f t="shared" si="733"/>
        <v>9219</v>
      </c>
      <c r="R339" s="408">
        <f t="shared" si="734"/>
        <v>6.5209087822544143E-2</v>
      </c>
      <c r="S339" s="92">
        <f t="shared" si="735"/>
        <v>25.877400106162941</v>
      </c>
    </row>
    <row r="340" spans="1:19" x14ac:dyDescent="0.35">
      <c r="A340" s="63">
        <v>44227</v>
      </c>
      <c r="B340" s="459">
        <v>1388302</v>
      </c>
      <c r="C340" s="459">
        <v>179685</v>
      </c>
      <c r="D340" s="461">
        <v>1567987</v>
      </c>
      <c r="E340" s="458">
        <v>1003</v>
      </c>
      <c r="F340" s="400">
        <f t="shared" si="720"/>
        <v>0.22343506348852751</v>
      </c>
      <c r="G340" s="459">
        <v>6479</v>
      </c>
      <c r="H340" s="44">
        <v>1571221</v>
      </c>
      <c r="I340" s="49">
        <v>7684</v>
      </c>
      <c r="J340" s="75">
        <v>2473941</v>
      </c>
      <c r="K340" s="414">
        <f t="shared" si="721"/>
        <v>14163</v>
      </c>
      <c r="L340" s="421">
        <v>1143</v>
      </c>
      <c r="M340" s="406">
        <f t="shared" si="729"/>
        <v>8.070324083880534E-2</v>
      </c>
      <c r="N340" s="91">
        <f t="shared" si="730"/>
        <v>35709</v>
      </c>
      <c r="O340" s="91">
        <f t="shared" si="731"/>
        <v>7484</v>
      </c>
      <c r="P340" s="153">
        <f t="shared" si="732"/>
        <v>136200</v>
      </c>
      <c r="Q340" s="153">
        <f t="shared" si="733"/>
        <v>8938</v>
      </c>
      <c r="R340" s="408">
        <f t="shared" si="734"/>
        <v>6.5624082232011743E-2</v>
      </c>
      <c r="S340" s="92">
        <f t="shared" si="735"/>
        <v>24.929987370270716</v>
      </c>
    </row>
    <row r="341" spans="1:19" x14ac:dyDescent="0.35">
      <c r="A341" s="63">
        <v>44228</v>
      </c>
      <c r="B341" s="459">
        <v>1391280</v>
      </c>
      <c r="C341" s="459">
        <v>180533</v>
      </c>
      <c r="D341" s="461">
        <v>1571813</v>
      </c>
      <c r="E341" s="458">
        <v>848</v>
      </c>
      <c r="F341" s="400">
        <f t="shared" ref="F341" si="736">E341/(D341-D340)</f>
        <v>0.22164140094093049</v>
      </c>
      <c r="G341" s="459">
        <v>4599</v>
      </c>
      <c r="H341" s="44">
        <v>1575820</v>
      </c>
      <c r="I341" s="49">
        <v>5912</v>
      </c>
      <c r="J341" s="75">
        <v>2479853</v>
      </c>
      <c r="K341" s="414">
        <f t="shared" ref="K341" si="737">G341+I341</f>
        <v>10511</v>
      </c>
      <c r="L341" s="421">
        <v>996</v>
      </c>
      <c r="M341" s="406">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8">
        <f t="shared" ref="R341" si="743">Q341/P341</f>
        <v>6.6319609927777981E-2</v>
      </c>
      <c r="S341" s="92">
        <f t="shared" ref="S341" si="744">P341/5463.3</f>
        <v>24.963849687917559</v>
      </c>
    </row>
    <row r="343" spans="1:19" x14ac:dyDescent="0.35">
      <c r="B343" s="44"/>
      <c r="C343" s="44"/>
      <c r="D343" s="44"/>
      <c r="E343" s="44"/>
      <c r="F343" s="44"/>
      <c r="G343" s="44"/>
      <c r="H343" s="44"/>
      <c r="I343" s="44"/>
      <c r="J343" s="44"/>
      <c r="K343" s="44"/>
      <c r="L343" s="44"/>
      <c r="M343" s="44"/>
      <c r="N343" s="44"/>
      <c r="O343" s="44"/>
      <c r="P343" s="44"/>
      <c r="Q343" s="44"/>
      <c r="R343" s="44"/>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V30" sqref="V30"/>
    </sheetView>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2021-02-01T12:57:41Z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vA46399009</value>
    </field>
    <field name="Objective-Version">
      <value order="0">115.205</value>
    </field>
    <field name="Objective-VersionNumber">
      <value order="0">867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2021-02-01T13:11:43Z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2021-02-01T12:57:41Z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vA46399009</vt:lpwstr>
  </property>
  <property fmtid="{D5CDD505-2E9C-101B-9397-08002B2CF9AE}" pid="16" name="Objective-Version">
    <vt:lpwstr>115.205</vt:lpwstr>
  </property>
  <property fmtid="{D5CDD505-2E9C-101B-9397-08002B2CF9AE}" pid="17" name="Objective-VersionNumber">
    <vt:r8>867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