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616" i="9" l="1"/>
  <c r="R616" i="9" s="1"/>
  <c r="P616" i="9"/>
  <c r="S616" i="9" s="1"/>
  <c r="O616" i="9"/>
  <c r="N616" i="9"/>
  <c r="N615" i="9" l="1"/>
  <c r="O615" i="9"/>
  <c r="P615" i="9"/>
  <c r="S615" i="9" s="1"/>
  <c r="Q615" i="9"/>
  <c r="R615" i="9" s="1"/>
  <c r="N614" i="9" l="1"/>
  <c r="O614" i="9"/>
  <c r="P614" i="9"/>
  <c r="S614" i="9" s="1"/>
  <c r="Q614" i="9"/>
  <c r="R614" i="9" s="1"/>
  <c r="N613" i="9" l="1"/>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S608" i="9" l="1"/>
  <c r="Q608" i="9"/>
  <c r="R608" i="9" s="1"/>
  <c r="P608" i="9"/>
  <c r="O608" i="9"/>
  <c r="N608" i="9"/>
  <c r="N607" i="9" l="1"/>
  <c r="O607" i="9"/>
  <c r="P607" i="9"/>
  <c r="S607" i="9" s="1"/>
  <c r="Q607" i="9"/>
  <c r="R607" i="9" s="1"/>
  <c r="N606" i="9" l="1"/>
  <c r="O606" i="9"/>
  <c r="P606" i="9"/>
  <c r="S606" i="9" s="1"/>
  <c r="Q606" i="9"/>
  <c r="R606" i="9" s="1"/>
  <c r="S605" i="9" l="1"/>
  <c r="Q605" i="9"/>
  <c r="P605" i="9"/>
  <c r="O605" i="9"/>
  <c r="N605" i="9"/>
  <c r="R605" i="9" l="1"/>
  <c r="N604" i="9"/>
  <c r="O604" i="9"/>
  <c r="P604" i="9"/>
  <c r="S604" i="9" s="1"/>
  <c r="Q604" i="9"/>
  <c r="R604" i="9" l="1"/>
  <c r="Q603" i="9"/>
  <c r="P603" i="9"/>
  <c r="S603" i="9" s="1"/>
  <c r="O603" i="9"/>
  <c r="N603" i="9"/>
  <c r="O602" i="9"/>
  <c r="P602" i="9"/>
  <c r="Q602" i="9"/>
  <c r="R602" i="9" s="1"/>
  <c r="S602" i="9"/>
  <c r="R603" i="9" l="1"/>
  <c r="N602" i="9"/>
  <c r="Q601" i="9" l="1"/>
  <c r="R601" i="9" s="1"/>
  <c r="P601" i="9"/>
  <c r="S601" i="9" s="1"/>
  <c r="O601" i="9"/>
  <c r="N601" i="9"/>
  <c r="N600" i="9" l="1"/>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03"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214" i="7" l="1"/>
  <c r="A27" i="7"/>
  <c r="A251" i="7"/>
  <c r="A18" i="7"/>
  <c r="A82" i="7"/>
  <c r="A166" i="7"/>
  <c r="A106" i="7"/>
  <c r="A16" i="7"/>
  <c r="A237" i="7"/>
  <c r="A54" i="7"/>
  <c r="A250" i="7"/>
  <c r="A248" i="7"/>
  <c r="A228" i="7"/>
  <c r="A238" i="7"/>
  <c r="A17" i="7"/>
  <c r="A150" i="7"/>
  <c r="A217" i="7"/>
  <c r="A44" i="7"/>
  <c r="A68" i="7"/>
  <c r="A180" i="7"/>
  <c r="A191" i="7"/>
  <c r="A152" i="7"/>
  <c r="A139" i="7"/>
  <c r="A151" i="7"/>
  <c r="A110" i="7"/>
  <c r="A26" i="7"/>
  <c r="A22" i="7"/>
  <c r="A184" i="7"/>
  <c r="A242" i="7"/>
  <c r="A86" i="7"/>
  <c r="A88" i="7"/>
  <c r="A129" i="7"/>
  <c r="A116" i="7"/>
  <c r="A85" i="7"/>
  <c r="A73" i="7"/>
  <c r="A42" i="7"/>
  <c r="A95" i="7"/>
  <c r="A247" i="7"/>
  <c r="A141" i="7"/>
  <c r="A61" i="7"/>
  <c r="A94" i="7"/>
  <c r="A194" i="7"/>
  <c r="A176" i="7"/>
  <c r="A102" i="7"/>
  <c r="A75" i="7"/>
  <c r="A144" i="7"/>
  <c r="A146" i="7"/>
  <c r="A145" i="7"/>
  <c r="A210" i="7"/>
  <c r="A134" i="7"/>
  <c r="A216" i="7"/>
  <c r="A207" i="7"/>
  <c r="A71" i="7"/>
  <c r="A190" i="7"/>
  <c r="A236" i="7"/>
  <c r="A231" i="7"/>
  <c r="A113" i="7"/>
  <c r="A63" i="7"/>
  <c r="A104" i="7"/>
  <c r="A206" i="7"/>
  <c r="A91" i="7"/>
  <c r="A49" i="7"/>
  <c r="A117" i="7"/>
  <c r="A9" i="7"/>
  <c r="A62" i="7"/>
  <c r="A224" i="7"/>
  <c r="A212" i="7"/>
  <c r="A40" i="7"/>
  <c r="A196" i="7"/>
  <c r="A78" i="7"/>
  <c r="A163" i="7"/>
  <c r="A138" i="7"/>
  <c r="A240" i="7"/>
  <c r="A204" i="7"/>
  <c r="A234" i="7"/>
  <c r="A126" i="7"/>
  <c r="A165" i="7"/>
  <c r="A118" i="7"/>
  <c r="A12" i="7"/>
  <c r="A244" i="7"/>
  <c r="A89" i="7"/>
  <c r="A233" i="7"/>
  <c r="A21" i="7"/>
  <c r="A172" i="7"/>
  <c r="A226" i="7"/>
  <c r="A252" i="7"/>
  <c r="A220" i="7"/>
  <c r="A192" i="7"/>
  <c r="A187" i="7"/>
  <c r="A179" i="7"/>
  <c r="A225" i="7"/>
  <c r="A25" i="7"/>
  <c r="A200" i="7"/>
  <c r="A28" i="7"/>
  <c r="A31" i="7"/>
  <c r="A48" i="7"/>
  <c r="A45" i="7"/>
  <c r="A32" i="7"/>
  <c r="A35" i="7"/>
  <c r="A52" i="7"/>
  <c r="A161" i="7"/>
  <c r="A33" i="7"/>
  <c r="A121" i="7"/>
  <c r="A39" i="7"/>
  <c r="A178" i="7"/>
  <c r="A7" i="7"/>
  <c r="A154" i="7"/>
  <c r="A101" i="7"/>
  <c r="A137" i="7"/>
  <c r="A232" i="7"/>
  <c r="A37" i="7"/>
  <c r="A6" i="7"/>
  <c r="A5" i="7"/>
  <c r="A11" i="7"/>
  <c r="A74" i="7"/>
  <c r="A218" i="7"/>
  <c r="A122" i="7"/>
  <c r="A79" i="7"/>
  <c r="A19" i="7"/>
  <c r="A131" i="7"/>
  <c r="A211" i="7"/>
  <c r="A4" i="7"/>
  <c r="A185" i="7"/>
  <c r="A93" i="7"/>
  <c r="A215" i="7"/>
  <c r="A72" i="7"/>
  <c r="A171" i="7"/>
  <c r="A112" i="7"/>
  <c r="A147" i="7"/>
  <c r="A65" i="7"/>
  <c r="A97" i="7"/>
  <c r="A221" i="7"/>
  <c r="A41" i="7"/>
  <c r="A241" i="7"/>
  <c r="A223" i="7"/>
  <c r="A164" i="7"/>
  <c r="A66" i="7"/>
  <c r="A20" i="7"/>
  <c r="A130" i="7"/>
  <c r="A46" i="7"/>
  <c r="A189" i="7"/>
  <c r="A100" i="7"/>
  <c r="A222" i="7"/>
  <c r="A34" i="7"/>
  <c r="A56" i="7"/>
  <c r="A219" i="7"/>
  <c r="A53" i="7"/>
  <c r="A132" i="7"/>
  <c r="A153" i="7"/>
  <c r="A198" i="7"/>
  <c r="A50" i="7"/>
  <c r="A87" i="7"/>
  <c r="A77" i="7"/>
  <c r="A67" i="7"/>
  <c r="A99" i="7"/>
  <c r="A96" i="7"/>
  <c r="A158" i="7"/>
  <c r="A155" i="7"/>
  <c r="A83" i="7"/>
  <c r="A76" i="7"/>
  <c r="A51" i="7"/>
  <c r="A193" i="7"/>
  <c r="A24" i="7"/>
  <c r="A124" i="7"/>
  <c r="A209" i="7"/>
  <c r="A47" i="7"/>
  <c r="A55" i="7"/>
  <c r="A29" i="7"/>
  <c r="A159" i="7"/>
  <c r="A243" i="7"/>
  <c r="A173" i="7"/>
  <c r="A136" i="7"/>
  <c r="A182" i="7"/>
  <c r="A201" i="7"/>
  <c r="A109" i="7"/>
  <c r="A188" i="7"/>
  <c r="A81" i="7"/>
  <c r="A227" i="7"/>
  <c r="A8" i="7"/>
  <c r="A90" i="7"/>
  <c r="A160" i="7"/>
  <c r="A125" i="7"/>
  <c r="A170" i="7"/>
  <c r="A43" i="7"/>
  <c r="A98" i="7"/>
  <c r="A84" i="7"/>
  <c r="A167" i="7"/>
  <c r="A108" i="7"/>
  <c r="A162" i="7"/>
  <c r="A175" i="7"/>
  <c r="A103" i="7"/>
  <c r="A13" i="7"/>
  <c r="A202" i="7"/>
  <c r="A186" i="7"/>
  <c r="A123" i="7"/>
  <c r="A169" i="7"/>
  <c r="A80" i="7"/>
  <c r="A133" i="7"/>
  <c r="A105" i="7"/>
  <c r="A199" i="7"/>
  <c r="A168" i="7"/>
  <c r="A157" i="7"/>
  <c r="A239" i="7"/>
  <c r="A213" i="7"/>
  <c r="A15" i="7"/>
  <c r="A14" i="7"/>
  <c r="A92" i="7"/>
  <c r="A58" i="7"/>
  <c r="A245" i="7"/>
  <c r="A23" i="7"/>
  <c r="A183" i="7"/>
  <c r="A38" i="7"/>
  <c r="A30" i="7"/>
  <c r="A119" i="7"/>
  <c r="A177" i="7"/>
  <c r="A148" i="7"/>
  <c r="A230" i="7"/>
  <c r="A114" i="7"/>
  <c r="A246" i="7"/>
  <c r="A195" i="7"/>
  <c r="A149" i="7"/>
  <c r="A60" i="7"/>
  <c r="A57" i="7"/>
  <c r="A205" i="7"/>
  <c r="A115" i="7"/>
  <c r="A120" i="7"/>
  <c r="A10" i="7"/>
  <c r="A140" i="7"/>
  <c r="A128" i="7"/>
  <c r="A135" i="7"/>
  <c r="A111" i="7"/>
  <c r="A127" i="7"/>
  <c r="A156" i="7"/>
  <c r="A253" i="7"/>
  <c r="A70" i="7"/>
  <c r="A181" i="7"/>
  <c r="A69" i="7"/>
  <c r="A249" i="7"/>
  <c r="A235" i="7"/>
  <c r="A64" i="7"/>
  <c r="A59" i="7"/>
  <c r="A174" i="7"/>
  <c r="A197" i="7"/>
  <c r="A142" i="7"/>
  <c r="A143" i="7"/>
  <c r="A36" i="7"/>
  <c r="A229" i="7"/>
  <c r="A107" i="7"/>
  <c r="A208" i="7"/>
</calcChain>
</file>

<file path=xl/sharedStrings.xml><?xml version="1.0" encoding="utf-8"?>
<sst xmlns="http://schemas.openxmlformats.org/spreadsheetml/2006/main" count="957" uniqueCount="513">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</sst>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81" x14ac:knownFonts="1">
    <font>
      <sz val="11"/>
      <color theme="1"/>
      <name val="Calibri"/>
      <family val="2"/>
      <scheme val="minor"/>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3" fillId="0" borderId="0"/>
    <xf numFmtId="0" fontId="6"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8"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9"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5" fillId="0" borderId="0"/>
    <xf numFmtId="164" fontId="16" fillId="0" borderId="0" applyFont="0" applyFill="0" applyBorder="0" applyAlignment="0" applyProtection="0"/>
    <xf numFmtId="164" fontId="16" fillId="0" borderId="0" applyFont="0" applyFill="0" applyBorder="0" applyAlignment="0" applyProtection="0"/>
  </cellStyleXfs>
  <cellXfs count="682">
    <xf numFmtId="0" fontId="0" fillId="0" borderId="0" xfId="0"/>
    <xf numFmtId="0" fontId="2" fillId="0" borderId="0" xfId="0" applyFont="1"/>
    <xf numFmtId="0" fontId="3" fillId="0" borderId="0" xfId="0" applyFont="1"/>
    <xf numFmtId="0" fontId="0" fillId="2" borderId="0" xfId="0" applyFill="1"/>
    <xf numFmtId="0" fontId="7" fillId="0" borderId="0" xfId="0" applyFont="1" applyAlignment="1">
      <alignment vertical="center"/>
    </xf>
    <xf numFmtId="3" fontId="5" fillId="0" borderId="0" xfId="0" applyNumberFormat="1" applyFont="1" applyBorder="1" applyAlignment="1">
      <alignment horizontal="right" vertical="center"/>
    </xf>
    <xf numFmtId="3" fontId="5" fillId="0" borderId="3" xfId="0" applyNumberFormat="1" applyFont="1" applyBorder="1" applyAlignment="1">
      <alignment horizontal="right" vertical="center"/>
    </xf>
    <xf numFmtId="0" fontId="0" fillId="0" borderId="0" xfId="0" applyNumberFormat="1"/>
    <xf numFmtId="3" fontId="0" fillId="0" borderId="0" xfId="0" applyNumberFormat="1"/>
    <xf numFmtId="3" fontId="3" fillId="0" borderId="0" xfId="0" applyNumberFormat="1" applyFont="1" applyBorder="1"/>
    <xf numFmtId="14" fontId="5" fillId="0" borderId="9" xfId="0" applyNumberFormat="1" applyFont="1" applyBorder="1" applyAlignment="1">
      <alignment horizontal="right" vertical="center"/>
    </xf>
    <xf numFmtId="14" fontId="5" fillId="0" borderId="10" xfId="0" applyNumberFormat="1" applyFont="1" applyBorder="1" applyAlignment="1">
      <alignment horizontal="right" vertical="center"/>
    </xf>
    <xf numFmtId="0" fontId="3" fillId="0" borderId="8" xfId="0" applyFont="1" applyBorder="1"/>
    <xf numFmtId="14" fontId="5" fillId="0" borderId="3" xfId="0" applyNumberFormat="1" applyFont="1" applyBorder="1" applyAlignment="1">
      <alignment horizontal="right" vertical="center"/>
    </xf>
    <xf numFmtId="0" fontId="4" fillId="0" borderId="3" xfId="0" applyFont="1" applyBorder="1" applyAlignment="1">
      <alignment horizontal="center" vertical="center"/>
    </xf>
    <xf numFmtId="0" fontId="2" fillId="0" borderId="0" xfId="0" applyFont="1" applyBorder="1" applyAlignment="1">
      <alignment horizontal="right" wrapText="1"/>
    </xf>
    <xf numFmtId="0" fontId="8" fillId="3" borderId="12" xfId="0" applyFont="1" applyFill="1" applyBorder="1"/>
    <xf numFmtId="0" fontId="8" fillId="3" borderId="11" xfId="0" applyFont="1" applyFill="1" applyBorder="1"/>
    <xf numFmtId="0" fontId="0" fillId="4" borderId="3" xfId="0" applyFill="1" applyBorder="1"/>
    <xf numFmtId="0" fontId="9" fillId="4" borderId="10" xfId="0" applyFont="1" applyFill="1" applyBorder="1" applyAlignment="1">
      <alignment vertical="center"/>
    </xf>
    <xf numFmtId="0" fontId="6" fillId="2" borderId="13" xfId="2" applyFill="1" applyBorder="1" applyAlignment="1">
      <alignment vertical="center"/>
    </xf>
    <xf numFmtId="0" fontId="6" fillId="2" borderId="10" xfId="2" applyFill="1" applyBorder="1" applyAlignment="1">
      <alignment vertical="center"/>
    </xf>
    <xf numFmtId="0" fontId="6" fillId="0" borderId="0" xfId="2"/>
    <xf numFmtId="0" fontId="4" fillId="2" borderId="4" xfId="0" applyFont="1" applyFill="1" applyBorder="1" applyAlignment="1">
      <alignment horizontal="right" vertical="center"/>
    </xf>
    <xf numFmtId="0" fontId="4" fillId="2" borderId="1" xfId="0" applyFont="1" applyFill="1" applyBorder="1" applyAlignment="1">
      <alignment horizontal="right" vertical="center"/>
    </xf>
    <xf numFmtId="14" fontId="5" fillId="2" borderId="3" xfId="0" applyNumberFormat="1" applyFont="1" applyFill="1" applyBorder="1" applyAlignment="1">
      <alignment horizontal="right" vertical="center"/>
    </xf>
    <xf numFmtId="3" fontId="5" fillId="2" borderId="8" xfId="0" applyNumberFormat="1" applyFont="1" applyFill="1" applyBorder="1" applyAlignment="1">
      <alignment horizontal="right" vertical="center"/>
    </xf>
    <xf numFmtId="3" fontId="5" fillId="2" borderId="0" xfId="0" applyNumberFormat="1" applyFont="1" applyFill="1" applyBorder="1" applyAlignment="1">
      <alignment horizontal="right" vertical="center"/>
    </xf>
    <xf numFmtId="0" fontId="4" fillId="2" borderId="1" xfId="0" applyFont="1" applyFill="1" applyBorder="1" applyAlignment="1">
      <alignment horizontal="right" vertical="center" wrapText="1"/>
    </xf>
    <xf numFmtId="0" fontId="7" fillId="2" borderId="0" xfId="0" applyFont="1" applyFill="1" applyAlignment="1">
      <alignment vertical="center"/>
    </xf>
    <xf numFmtId="0" fontId="10" fillId="0" borderId="0" xfId="0" applyFont="1"/>
    <xf numFmtId="0" fontId="0" fillId="0" borderId="0" xfId="0" applyBorder="1"/>
    <xf numFmtId="0" fontId="7" fillId="2" borderId="0" xfId="0" applyFont="1" applyFill="1"/>
    <xf numFmtId="0" fontId="3" fillId="2" borderId="10" xfId="0" applyFont="1" applyFill="1" applyBorder="1" applyAlignment="1">
      <alignment vertical="center"/>
    </xf>
    <xf numFmtId="0" fontId="3" fillId="4" borderId="10" xfId="0" applyFont="1" applyFill="1" applyBorder="1"/>
    <xf numFmtId="0" fontId="3" fillId="2" borderId="10" xfId="0" applyFont="1" applyFill="1" applyBorder="1" applyAlignment="1">
      <alignment vertical="center" wrapText="1"/>
    </xf>
    <xf numFmtId="0" fontId="3" fillId="2" borderId="10" xfId="0" applyFont="1" applyFill="1" applyBorder="1" applyAlignment="1">
      <alignment horizontal="left" vertical="center"/>
    </xf>
    <xf numFmtId="0" fontId="3" fillId="2" borderId="2" xfId="0" applyFont="1" applyFill="1" applyBorder="1" applyAlignment="1">
      <alignment vertical="center"/>
    </xf>
    <xf numFmtId="0" fontId="12" fillId="0" borderId="0" xfId="0" applyFont="1"/>
    <xf numFmtId="0" fontId="13" fillId="0" borderId="0" xfId="0" applyFont="1"/>
    <xf numFmtId="14" fontId="5" fillId="0" borderId="0" xfId="0" applyNumberFormat="1" applyFont="1" applyBorder="1" applyAlignment="1">
      <alignment horizontal="right" vertical="center"/>
    </xf>
    <xf numFmtId="0" fontId="11" fillId="0" borderId="0" xfId="0" applyFont="1" applyBorder="1" applyAlignment="1">
      <alignment horizontal="center" vertical="center"/>
    </xf>
    <xf numFmtId="0" fontId="2" fillId="0" borderId="4" xfId="0" applyFont="1" applyBorder="1" applyAlignment="1">
      <alignment horizontal="right" wrapText="1"/>
    </xf>
    <xf numFmtId="3" fontId="3" fillId="0" borderId="0" xfId="0" applyNumberFormat="1" applyFont="1"/>
    <xf numFmtId="3" fontId="11" fillId="0" borderId="0" xfId="0" applyNumberFormat="1" applyFont="1" applyBorder="1"/>
    <xf numFmtId="3" fontId="5" fillId="0" borderId="0" xfId="0" applyNumberFormat="1" applyFont="1" applyFill="1" applyBorder="1" applyAlignment="1">
      <alignment horizontal="right" vertical="center"/>
    </xf>
    <xf numFmtId="166" fontId="3" fillId="0" borderId="8" xfId="4" applyNumberFormat="1" applyFont="1" applyBorder="1"/>
    <xf numFmtId="166" fontId="3" fillId="0" borderId="0" xfId="4" applyNumberFormat="1" applyFont="1" applyBorder="1"/>
    <xf numFmtId="166" fontId="3" fillId="0" borderId="3" xfId="4" applyNumberFormat="1" applyFont="1" applyBorder="1"/>
    <xf numFmtId="166" fontId="3" fillId="0" borderId="0" xfId="4" applyNumberFormat="1" applyFont="1" applyFill="1" applyBorder="1"/>
    <xf numFmtId="0" fontId="2" fillId="0" borderId="10" xfId="0" applyFont="1" applyBorder="1" applyAlignment="1">
      <alignment horizontal="right" wrapText="1"/>
    </xf>
    <xf numFmtId="0" fontId="2" fillId="0" borderId="8" xfId="0" applyFont="1" applyBorder="1" applyAlignment="1">
      <alignment horizontal="right" wrapText="1"/>
    </xf>
    <xf numFmtId="0" fontId="2" fillId="2" borderId="0" xfId="0" applyFont="1" applyFill="1"/>
    <xf numFmtId="0" fontId="4" fillId="2" borderId="2" xfId="0" applyFont="1" applyFill="1" applyBorder="1" applyAlignment="1">
      <alignment horizontal="center"/>
    </xf>
    <xf numFmtId="3" fontId="5" fillId="2" borderId="10" xfId="0" applyNumberFormat="1" applyFont="1" applyFill="1" applyBorder="1" applyAlignment="1">
      <alignment horizontal="right" vertical="center"/>
    </xf>
    <xf numFmtId="0" fontId="9" fillId="2" borderId="0" xfId="0" applyFont="1" applyFill="1"/>
    <xf numFmtId="0" fontId="6" fillId="2" borderId="8" xfId="2" applyFill="1" applyBorder="1" applyAlignment="1">
      <alignment vertical="center"/>
    </xf>
    <xf numFmtId="0" fontId="6" fillId="2" borderId="0" xfId="2" applyFill="1"/>
    <xf numFmtId="3" fontId="3" fillId="2" borderId="10" xfId="0" applyNumberFormat="1" applyFont="1" applyFill="1" applyBorder="1"/>
    <xf numFmtId="3" fontId="4" fillId="2" borderId="2" xfId="0" applyNumberFormat="1" applyFont="1" applyFill="1" applyBorder="1" applyAlignment="1">
      <alignment horizontal="center" wrapText="1"/>
    </xf>
    <xf numFmtId="14" fontId="3" fillId="0" borderId="0" xfId="0" applyNumberFormat="1" applyFont="1"/>
    <xf numFmtId="3" fontId="3" fillId="2" borderId="8" xfId="0" applyNumberFormat="1" applyFont="1" applyFill="1" applyBorder="1" applyAlignment="1">
      <alignment horizontal="right"/>
    </xf>
    <xf numFmtId="3" fontId="3" fillId="2" borderId="0" xfId="0" applyNumberFormat="1" applyFont="1" applyFill="1" applyBorder="1" applyAlignment="1">
      <alignment horizontal="right"/>
    </xf>
    <xf numFmtId="3" fontId="3" fillId="0" borderId="8" xfId="0" applyNumberFormat="1" applyFont="1" applyBorder="1" applyAlignment="1">
      <alignment horizontal="right"/>
    </xf>
    <xf numFmtId="3" fontId="3" fillId="0" borderId="0" xfId="0" applyNumberFormat="1" applyFont="1" applyBorder="1" applyAlignment="1">
      <alignment horizontal="right"/>
    </xf>
    <xf numFmtId="3" fontId="3" fillId="0" borderId="0" xfId="0" applyNumberFormat="1" applyFont="1" applyAlignment="1">
      <alignment horizontal="right"/>
    </xf>
    <xf numFmtId="3" fontId="3" fillId="0" borderId="0" xfId="0" applyNumberFormat="1" applyFont="1" applyFill="1" applyBorder="1" applyAlignment="1">
      <alignment horizontal="right"/>
    </xf>
    <xf numFmtId="0" fontId="0" fillId="2" borderId="8" xfId="0" applyFill="1" applyBorder="1"/>
    <xf numFmtId="3" fontId="3" fillId="2" borderId="0" xfId="0" applyNumberFormat="1" applyFont="1" applyFill="1"/>
    <xf numFmtId="0" fontId="10" fillId="2" borderId="0" xfId="0" applyFont="1" applyFill="1"/>
    <xf numFmtId="3" fontId="3" fillId="0" borderId="0" xfId="0" applyNumberFormat="1" applyFont="1" applyFill="1" applyBorder="1"/>
    <xf numFmtId="166" fontId="3" fillId="0" borderId="3" xfId="4" applyNumberFormat="1" applyFont="1" applyFill="1" applyBorder="1"/>
    <xf numFmtId="166" fontId="3" fillId="0" borderId="0" xfId="4" applyNumberFormat="1" applyFont="1"/>
    <xf numFmtId="166" fontId="3" fillId="0" borderId="8" xfId="4" applyNumberFormat="1" applyFont="1" applyFill="1" applyBorder="1"/>
    <xf numFmtId="9" fontId="3" fillId="0" borderId="10" xfId="0" applyNumberFormat="1" applyFont="1" applyBorder="1"/>
    <xf numFmtId="0" fontId="2" fillId="0" borderId="8" xfId="0" applyFont="1" applyBorder="1" applyAlignment="1">
      <alignment horizontal="center" vertical="center" wrapText="1"/>
    </xf>
    <xf numFmtId="0" fontId="4" fillId="0" borderId="3" xfId="0" applyFont="1" applyBorder="1" applyAlignment="1">
      <alignment horizontal="center" vertical="center"/>
    </xf>
    <xf numFmtId="9" fontId="5" fillId="0" borderId="0" xfId="7" applyFont="1" applyBorder="1" applyAlignment="1">
      <alignment horizontal="right" vertical="center"/>
    </xf>
    <xf numFmtId="168" fontId="3" fillId="0" borderId="0" xfId="7" applyNumberFormat="1" applyFont="1"/>
    <xf numFmtId="0" fontId="18" fillId="0" borderId="0" xfId="0" applyFont="1" applyAlignment="1">
      <alignment horizontal="right" wrapText="1"/>
    </xf>
    <xf numFmtId="169" fontId="3" fillId="0" borderId="0" xfId="0" applyNumberFormat="1" applyFont="1"/>
    <xf numFmtId="169" fontId="3" fillId="0" borderId="0" xfId="0" applyNumberFormat="1" applyFont="1" applyBorder="1"/>
    <xf numFmtId="167" fontId="3" fillId="0" borderId="8" xfId="4" applyNumberFormat="1" applyFont="1" applyBorder="1"/>
    <xf numFmtId="167" fontId="3" fillId="0" borderId="3" xfId="4" applyNumberFormat="1" applyFont="1" applyBorder="1"/>
    <xf numFmtId="167" fontId="3" fillId="0" borderId="8" xfId="4" applyNumberFormat="1" applyFont="1" applyFill="1" applyBorder="1"/>
    <xf numFmtId="167" fontId="3" fillId="0" borderId="3" xfId="4" applyNumberFormat="1" applyFont="1" applyFill="1" applyBorder="1"/>
    <xf numFmtId="3" fontId="3" fillId="2" borderId="3" xfId="0" applyNumberFormat="1" applyFont="1" applyFill="1" applyBorder="1" applyAlignment="1">
      <alignment horizontal="right"/>
    </xf>
    <xf numFmtId="0" fontId="3" fillId="0" borderId="0" xfId="0" applyFont="1" applyBorder="1"/>
    <xf numFmtId="0" fontId="3"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2" fillId="0" borderId="0" xfId="0" applyFont="1" applyBorder="1" applyAlignment="1">
      <alignment horizontal="center" vertical="center" wrapText="1"/>
    </xf>
    <xf numFmtId="0" fontId="4" fillId="2" borderId="10" xfId="0" applyFont="1" applyFill="1" applyBorder="1" applyAlignment="1">
      <alignment horizontal="right" vertical="center" wrapText="1"/>
    </xf>
    <xf numFmtId="3" fontId="3" fillId="2" borderId="10" xfId="0" applyNumberFormat="1" applyFont="1" applyFill="1" applyBorder="1" applyAlignment="1">
      <alignment horizontal="right"/>
    </xf>
    <xf numFmtId="3" fontId="3" fillId="0" borderId="10" xfId="0" applyNumberFormat="1" applyFont="1" applyBorder="1" applyAlignment="1">
      <alignment horizontal="right"/>
    </xf>
    <xf numFmtId="3" fontId="3" fillId="0" borderId="10" xfId="0" applyNumberFormat="1" applyFont="1" applyFill="1" applyBorder="1" applyAlignment="1">
      <alignment horizontal="right"/>
    </xf>
    <xf numFmtId="3" fontId="3" fillId="0" borderId="10" xfId="0" applyNumberFormat="1" applyFont="1" applyBorder="1"/>
    <xf numFmtId="0" fontId="2" fillId="2" borderId="10" xfId="0" applyFont="1" applyFill="1" applyBorder="1" applyAlignment="1">
      <alignment horizontal="center" wrapText="1"/>
    </xf>
    <xf numFmtId="3" fontId="3" fillId="0" borderId="3" xfId="0" applyNumberFormat="1" applyFont="1" applyBorder="1"/>
    <xf numFmtId="14" fontId="3" fillId="2" borderId="3" xfId="0" applyNumberFormat="1" applyFont="1" applyFill="1" applyBorder="1"/>
    <xf numFmtId="167" fontId="3" fillId="0" borderId="3" xfId="0" applyNumberFormat="1" applyFont="1" applyBorder="1"/>
    <xf numFmtId="14" fontId="5" fillId="0" borderId="1" xfId="0" applyNumberFormat="1" applyFont="1" applyBorder="1" applyAlignment="1">
      <alignment horizontal="right" vertical="center"/>
    </xf>
    <xf numFmtId="0" fontId="3" fillId="0" borderId="3" xfId="0" applyFont="1" applyBorder="1"/>
    <xf numFmtId="3" fontId="3" fillId="0" borderId="3" xfId="0" applyNumberFormat="1" applyFont="1" applyFill="1" applyBorder="1"/>
    <xf numFmtId="0" fontId="17" fillId="0" borderId="0" xfId="0" applyFont="1"/>
    <xf numFmtId="0" fontId="0" fillId="2" borderId="0" xfId="0" applyFill="1" applyAlignment="1">
      <alignment horizontal="left"/>
    </xf>
    <xf numFmtId="14" fontId="5" fillId="0" borderId="2" xfId="0" applyNumberFormat="1" applyFont="1" applyBorder="1" applyAlignment="1">
      <alignment horizontal="right" vertical="center"/>
    </xf>
    <xf numFmtId="3" fontId="3" fillId="0" borderId="1" xfId="0" applyNumberFormat="1" applyFont="1" applyBorder="1"/>
    <xf numFmtId="3" fontId="3" fillId="0" borderId="2" xfId="0" applyNumberFormat="1" applyFont="1" applyBorder="1"/>
    <xf numFmtId="3" fontId="3" fillId="0" borderId="2" xfId="0" applyNumberFormat="1" applyFont="1" applyFill="1" applyBorder="1"/>
    <xf numFmtId="14" fontId="15" fillId="0" borderId="0" xfId="0" applyNumberFormat="1" applyFont="1"/>
    <xf numFmtId="9" fontId="5" fillId="0" borderId="3" xfId="0" applyNumberFormat="1" applyFont="1" applyBorder="1" applyAlignment="1">
      <alignment horizontal="right" vertical="center"/>
    </xf>
    <xf numFmtId="9" fontId="3" fillId="0" borderId="3" xfId="0" applyNumberFormat="1" applyFont="1" applyBorder="1"/>
    <xf numFmtId="9" fontId="3" fillId="0" borderId="3" xfId="0" applyNumberFormat="1" applyFont="1" applyBorder="1" applyAlignment="1">
      <alignment horizontal="right"/>
    </xf>
    <xf numFmtId="0" fontId="21" fillId="0" borderId="4" xfId="0" applyFont="1" applyBorder="1" applyAlignment="1">
      <alignment horizontal="right" wrapText="1"/>
    </xf>
    <xf numFmtId="0" fontId="2" fillId="0" borderId="9" xfId="0" applyFont="1" applyBorder="1" applyAlignment="1">
      <alignment horizontal="right" wrapText="1"/>
    </xf>
    <xf numFmtId="166" fontId="3" fillId="0" borderId="4" xfId="4" applyNumberFormat="1" applyFont="1" applyBorder="1"/>
    <xf numFmtId="14" fontId="3" fillId="2" borderId="0" xfId="0" applyNumberFormat="1" applyFont="1" applyFill="1" applyBorder="1"/>
    <xf numFmtId="3" fontId="3" fillId="2" borderId="3" xfId="0" applyNumberFormat="1" applyFont="1" applyFill="1" applyBorder="1"/>
    <xf numFmtId="0" fontId="6" fillId="5" borderId="10" xfId="2" applyFill="1" applyBorder="1" applyAlignment="1">
      <alignment vertical="center"/>
    </xf>
    <xf numFmtId="0" fontId="3" fillId="5" borderId="10" xfId="0" applyFont="1" applyFill="1" applyBorder="1" applyAlignment="1">
      <alignment vertical="center"/>
    </xf>
    <xf numFmtId="0" fontId="3"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10" fillId="0" borderId="0" xfId="0" applyFont="1" applyBorder="1"/>
    <xf numFmtId="0" fontId="10" fillId="0" borderId="0" xfId="0" applyNumberFormat="1" applyFont="1" applyBorder="1"/>
    <xf numFmtId="3" fontId="10" fillId="0" borderId="0" xfId="0" applyNumberFormat="1" applyFont="1" applyBorder="1"/>
    <xf numFmtId="0" fontId="15" fillId="0" borderId="0" xfId="0" applyFont="1" applyBorder="1"/>
    <xf numFmtId="0" fontId="3"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3" fillId="2" borderId="10" xfId="0" applyFont="1" applyFill="1" applyBorder="1" applyAlignment="1">
      <alignment vertical="center" wrapText="1" shrinkToFit="1"/>
    </xf>
    <xf numFmtId="0" fontId="2" fillId="0" borderId="3" xfId="0" applyFont="1" applyBorder="1" applyAlignment="1">
      <alignment horizontal="center" vertical="center" wrapText="1"/>
    </xf>
    <xf numFmtId="167" fontId="3" fillId="0" borderId="10" xfId="4" applyNumberFormat="1" applyFont="1" applyFill="1" applyBorder="1"/>
    <xf numFmtId="166" fontId="3" fillId="0" borderId="2" xfId="4" applyNumberFormat="1" applyFont="1" applyBorder="1"/>
    <xf numFmtId="167" fontId="3" fillId="0" borderId="4" xfId="4" applyNumberFormat="1" applyFont="1" applyFill="1" applyBorder="1"/>
    <xf numFmtId="167" fontId="3" fillId="0" borderId="13" xfId="4" applyNumberFormat="1" applyFont="1" applyFill="1" applyBorder="1"/>
    <xf numFmtId="3" fontId="26" fillId="0" borderId="0" xfId="0" applyNumberFormat="1" applyFont="1" applyAlignment="1">
      <alignment horizontal="right" vertical="center" wrapText="1"/>
    </xf>
    <xf numFmtId="3" fontId="5" fillId="0" borderId="3" xfId="0" applyNumberFormat="1" applyFont="1" applyBorder="1" applyAlignment="1">
      <alignment horizontal="right"/>
    </xf>
    <xf numFmtId="166" fontId="3"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5" fillId="0" borderId="17" xfId="0" applyNumberFormat="1" applyFont="1" applyBorder="1" applyAlignment="1">
      <alignment horizontal="right" vertical="center"/>
    </xf>
    <xf numFmtId="9" fontId="3" fillId="0" borderId="17" xfId="0" applyNumberFormat="1" applyFont="1" applyBorder="1" applyAlignment="1">
      <alignment horizontal="right"/>
    </xf>
    <xf numFmtId="167" fontId="3" fillId="0" borderId="17" xfId="0" applyNumberFormat="1" applyFont="1" applyBorder="1"/>
    <xf numFmtId="0" fontId="3" fillId="0" borderId="17" xfId="0" applyFont="1" applyBorder="1"/>
    <xf numFmtId="9" fontId="3" fillId="0" borderId="17" xfId="0" applyNumberFormat="1" applyFont="1" applyBorder="1"/>
    <xf numFmtId="167" fontId="3" fillId="0" borderId="20" xfId="5" applyNumberFormat="1" applyFont="1" applyBorder="1"/>
    <xf numFmtId="167" fontId="3" fillId="0" borderId="20" xfId="5" applyNumberFormat="1" applyFont="1" applyBorder="1" applyAlignment="1">
      <alignment horizontal="right"/>
    </xf>
    <xf numFmtId="9" fontId="3" fillId="0" borderId="20" xfId="0" applyNumberFormat="1" applyFont="1" applyBorder="1"/>
    <xf numFmtId="0" fontId="3"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3" fillId="0" borderId="22" xfId="0" applyFont="1" applyBorder="1"/>
    <xf numFmtId="9" fontId="22" fillId="0" borderId="18" xfId="0" applyNumberFormat="1" applyFont="1" applyBorder="1"/>
    <xf numFmtId="0" fontId="3" fillId="0" borderId="28" xfId="0" applyFont="1" applyBorder="1"/>
    <xf numFmtId="0" fontId="27" fillId="0" borderId="0" xfId="0" applyFont="1" applyBorder="1" applyAlignment="1"/>
    <xf numFmtId="0" fontId="27" fillId="0" borderId="3" xfId="0" applyFont="1" applyBorder="1" applyAlignment="1"/>
    <xf numFmtId="166" fontId="3"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3" fillId="0" borderId="10" xfId="0" applyFont="1" applyBorder="1"/>
    <xf numFmtId="0" fontId="2"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6" fillId="0" borderId="10" xfId="2" applyBorder="1" applyAlignment="1">
      <alignment vertical="center"/>
    </xf>
    <xf numFmtId="0" fontId="6" fillId="2" borderId="0" xfId="2" applyFill="1" applyBorder="1" applyAlignment="1">
      <alignment vertical="center"/>
    </xf>
    <xf numFmtId="0" fontId="3" fillId="2" borderId="0" xfId="0" applyFont="1" applyFill="1" applyBorder="1" applyAlignment="1">
      <alignment horizontal="left" vertical="center" wrapText="1"/>
    </xf>
    <xf numFmtId="0" fontId="32" fillId="0" borderId="0" xfId="0" applyFont="1" applyAlignment="1">
      <alignment wrapText="1"/>
    </xf>
    <xf numFmtId="0" fontId="4"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5" fillId="0" borderId="9" xfId="0" applyFont="1" applyBorder="1" applyAlignment="1">
      <alignment vertical="center" wrapText="1"/>
    </xf>
    <xf numFmtId="0" fontId="15" fillId="0" borderId="9" xfId="0" applyFont="1" applyBorder="1" applyAlignment="1">
      <alignment vertical="center" wrapText="1"/>
    </xf>
    <xf numFmtId="0" fontId="5"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3"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3" fillId="2" borderId="10" xfId="0" applyFont="1" applyFill="1" applyBorder="1"/>
    <xf numFmtId="9" fontId="3" fillId="2" borderId="10" xfId="0" applyNumberFormat="1" applyFont="1" applyFill="1" applyBorder="1"/>
    <xf numFmtId="9" fontId="3"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5" fillId="0" borderId="0" xfId="7" applyFont="1" applyFill="1" applyBorder="1" applyAlignment="1">
      <alignment horizontal="right" vertical="center"/>
    </xf>
    <xf numFmtId="168" fontId="3" fillId="0" borderId="0" xfId="0" applyNumberFormat="1" applyFont="1" applyBorder="1"/>
    <xf numFmtId="0" fontId="3" fillId="5" borderId="10" xfId="0" applyFont="1" applyFill="1" applyBorder="1" applyAlignment="1">
      <alignment horizontal="left" vertical="center" wrapText="1"/>
    </xf>
    <xf numFmtId="0" fontId="6" fillId="5" borderId="10" xfId="2" applyFill="1" applyBorder="1" applyAlignment="1">
      <alignment vertical="center" wrapText="1"/>
    </xf>
    <xf numFmtId="0" fontId="6" fillId="5" borderId="13" xfId="2" applyFill="1" applyBorder="1" applyAlignment="1">
      <alignment vertical="center"/>
    </xf>
    <xf numFmtId="0" fontId="3"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3" fillId="2" borderId="0" xfId="0" applyNumberFormat="1" applyFont="1" applyFill="1"/>
    <xf numFmtId="14" fontId="3"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3" fillId="2" borderId="0" xfId="0" applyFont="1" applyFill="1"/>
    <xf numFmtId="14" fontId="5" fillId="2" borderId="10" xfId="0" applyNumberFormat="1" applyFont="1" applyFill="1" applyBorder="1" applyAlignment="1">
      <alignment horizontal="right" vertical="center"/>
    </xf>
    <xf numFmtId="166" fontId="5"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3" fillId="2" borderId="0" xfId="4" applyNumberFormat="1" applyFont="1" applyFill="1" applyBorder="1"/>
    <xf numFmtId="166" fontId="0" fillId="2" borderId="0" xfId="0" applyNumberFormat="1" applyFill="1"/>
    <xf numFmtId="166" fontId="3"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4" fillId="2" borderId="2" xfId="0" applyFont="1" applyFill="1" applyBorder="1" applyAlignment="1">
      <alignment horizontal="center" vertical="center" wrapText="1"/>
    </xf>
    <xf numFmtId="167" fontId="3" fillId="0" borderId="2" xfId="4" applyNumberFormat="1" applyFont="1" applyFill="1" applyBorder="1"/>
    <xf numFmtId="9" fontId="3"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3" fillId="0" borderId="1" xfId="4" applyNumberFormat="1" applyFont="1" applyFill="1" applyBorder="1"/>
    <xf numFmtId="166" fontId="3" fillId="0" borderId="0" xfId="4" applyNumberFormat="1" applyFont="1" applyFill="1"/>
    <xf numFmtId="168" fontId="3" fillId="0" borderId="0" xfId="7" applyNumberFormat="1" applyFont="1" applyFill="1"/>
    <xf numFmtId="166" fontId="2" fillId="0" borderId="0" xfId="4" applyNumberFormat="1" applyFont="1" applyFill="1" applyBorder="1" applyAlignment="1">
      <alignment horizontal="center" vertical="top" wrapText="1"/>
    </xf>
    <xf numFmtId="168" fontId="3" fillId="0" borderId="3" xfId="7" applyNumberFormat="1" applyFont="1" applyFill="1" applyBorder="1"/>
    <xf numFmtId="0" fontId="0" fillId="2" borderId="0" xfId="0" applyFill="1"/>
    <xf numFmtId="3" fontId="3" fillId="0" borderId="0" xfId="0" applyNumberFormat="1" applyFont="1" applyFill="1" applyBorder="1"/>
    <xf numFmtId="0" fontId="3" fillId="2" borderId="10" xfId="0" applyFont="1" applyFill="1" applyBorder="1" applyAlignment="1">
      <alignment horizontal="left" vertical="center" wrapText="1"/>
    </xf>
    <xf numFmtId="0" fontId="6" fillId="2" borderId="8" xfId="2" applyFill="1" applyBorder="1" applyAlignment="1">
      <alignment horizontal="left" vertical="center"/>
    </xf>
    <xf numFmtId="168" fontId="3" fillId="0" borderId="0" xfId="0" applyNumberFormat="1" applyFont="1" applyFill="1" applyBorder="1"/>
    <xf numFmtId="166" fontId="3" fillId="0" borderId="10" xfId="4" applyNumberFormat="1" applyFont="1" applyBorder="1"/>
    <xf numFmtId="3" fontId="51" fillId="0" borderId="0" xfId="0" applyNumberFormat="1" applyFont="1"/>
    <xf numFmtId="3" fontId="51" fillId="0" borderId="3" xfId="0" applyNumberFormat="1" applyFont="1" applyBorder="1"/>
    <xf numFmtId="166" fontId="3"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3" fillId="0" borderId="10" xfId="0" applyFont="1" applyFill="1" applyBorder="1"/>
    <xf numFmtId="0" fontId="2" fillId="2" borderId="3" xfId="0" applyFont="1" applyFill="1" applyBorder="1"/>
    <xf numFmtId="3" fontId="5" fillId="2" borderId="9" xfId="0" applyNumberFormat="1" applyFont="1" applyFill="1" applyBorder="1" applyAlignment="1">
      <alignment horizontal="right" vertical="center"/>
    </xf>
    <xf numFmtId="3" fontId="5" fillId="0" borderId="0" xfId="0" applyNumberFormat="1" applyFont="1"/>
    <xf numFmtId="3" fontId="5" fillId="0" borderId="3" xfId="0" applyNumberFormat="1" applyFont="1" applyBorder="1"/>
    <xf numFmtId="0" fontId="2" fillId="2" borderId="13" xfId="0" applyFont="1" applyFill="1" applyBorder="1" applyAlignment="1">
      <alignment horizontal="center" vertical="center" wrapText="1"/>
    </xf>
    <xf numFmtId="166" fontId="3" fillId="2" borderId="0" xfId="4" applyNumberFormat="1" applyFont="1" applyFill="1" applyBorder="1" applyAlignment="1">
      <alignment vertical="center"/>
    </xf>
    <xf numFmtId="166" fontId="3" fillId="2" borderId="10" xfId="4" applyNumberFormat="1" applyFont="1" applyFill="1" applyBorder="1" applyAlignment="1">
      <alignment vertical="center"/>
    </xf>
    <xf numFmtId="166" fontId="3"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5" fillId="2" borderId="10" xfId="4" applyNumberFormat="1" applyFont="1" applyFill="1" applyBorder="1" applyAlignment="1">
      <alignment vertical="center"/>
    </xf>
    <xf numFmtId="166" fontId="3" fillId="2" borderId="10" xfId="4" applyNumberFormat="1" applyFont="1" applyFill="1" applyBorder="1" applyAlignment="1">
      <alignment horizontal="center" vertical="center"/>
    </xf>
    <xf numFmtId="0" fontId="2" fillId="2" borderId="10" xfId="0" applyFont="1" applyFill="1" applyBorder="1" applyAlignment="1">
      <alignment horizontal="center" vertical="center" wrapText="1"/>
    </xf>
    <xf numFmtId="166" fontId="3" fillId="2" borderId="10" xfId="4" applyNumberFormat="1" applyFont="1" applyFill="1" applyBorder="1"/>
    <xf numFmtId="166" fontId="3" fillId="2" borderId="3" xfId="4" applyNumberFormat="1" applyFont="1" applyFill="1" applyBorder="1"/>
    <xf numFmtId="0" fontId="0" fillId="0" borderId="0" xfId="0" applyFill="1"/>
    <xf numFmtId="0" fontId="9" fillId="0" borderId="0" xfId="0" applyFont="1"/>
    <xf numFmtId="166" fontId="3" fillId="2" borderId="3" xfId="4" applyNumberFormat="1" applyFont="1" applyFill="1" applyBorder="1" applyAlignment="1">
      <alignment horizontal="right"/>
    </xf>
    <xf numFmtId="166" fontId="3" fillId="2" borderId="10" xfId="4" applyNumberFormat="1" applyFont="1" applyFill="1" applyBorder="1" applyAlignment="1">
      <alignment horizontal="right"/>
    </xf>
    <xf numFmtId="168" fontId="3" fillId="0" borderId="0" xfId="0" applyNumberFormat="1" applyFont="1" applyBorder="1" applyAlignment="1">
      <alignment horizontal="centerContinuous"/>
    </xf>
    <xf numFmtId="0" fontId="65" fillId="0" borderId="0" xfId="0" applyFont="1" applyAlignment="1">
      <alignment vertical="center"/>
    </xf>
    <xf numFmtId="168" fontId="3"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6" fillId="2" borderId="0" xfId="0" applyFont="1" applyFill="1"/>
    <xf numFmtId="0" fontId="23" fillId="2" borderId="0" xfId="0" applyFont="1" applyFill="1"/>
    <xf numFmtId="0" fontId="0" fillId="2" borderId="1" xfId="0" applyFill="1" applyBorder="1"/>
    <xf numFmtId="0" fontId="9" fillId="2" borderId="1" xfId="0" applyFont="1" applyFill="1" applyBorder="1"/>
    <xf numFmtId="0" fontId="2" fillId="0" borderId="0" xfId="0" applyFont="1" applyBorder="1" applyAlignment="1">
      <alignment vertical="center" wrapText="1"/>
    </xf>
    <xf numFmtId="0" fontId="67" fillId="0" borderId="0" xfId="0" applyFont="1"/>
    <xf numFmtId="168" fontId="22" fillId="0" borderId="0" xfId="0" applyNumberFormat="1" applyFont="1" applyBorder="1" applyAlignment="1">
      <alignment wrapText="1"/>
    </xf>
    <xf numFmtId="0" fontId="68" fillId="0" borderId="0" xfId="2" applyFont="1"/>
    <xf numFmtId="0" fontId="21" fillId="2" borderId="0" xfId="0" applyFont="1" applyFill="1" applyBorder="1"/>
    <xf numFmtId="3" fontId="67"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7" fillId="2" borderId="0" xfId="0" applyNumberFormat="1" applyFont="1" applyFill="1" applyBorder="1"/>
    <xf numFmtId="0" fontId="37" fillId="2" borderId="0" xfId="2" applyFont="1" applyFill="1"/>
    <xf numFmtId="0" fontId="67"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7" fillId="2" borderId="1" xfId="0" applyFont="1" applyFill="1" applyBorder="1" applyAlignment="1">
      <alignment horizontal="center" vertical="center" wrapText="1"/>
    </xf>
    <xf numFmtId="9" fontId="67"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7" fillId="2" borderId="1" xfId="0" applyNumberFormat="1" applyFont="1" applyFill="1" applyBorder="1" applyAlignment="1">
      <alignment horizontal="center" vertical="center" wrapText="1"/>
    </xf>
    <xf numFmtId="9" fontId="67" fillId="2" borderId="0" xfId="0" applyNumberFormat="1" applyFont="1" applyFill="1" applyBorder="1" applyAlignment="1">
      <alignment horizontal="center" vertical="center" wrapText="1"/>
    </xf>
    <xf numFmtId="14" fontId="36" fillId="2" borderId="3" xfId="0" applyNumberFormat="1" applyFont="1" applyFill="1" applyBorder="1"/>
    <xf numFmtId="3" fontId="67" fillId="2" borderId="8" xfId="4" applyNumberFormat="1" applyFont="1" applyFill="1" applyBorder="1"/>
    <xf numFmtId="9" fontId="36" fillId="2" borderId="3" xfId="0" applyNumberFormat="1" applyFont="1" applyFill="1" applyBorder="1"/>
    <xf numFmtId="3" fontId="67"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7" fillId="2" borderId="8" xfId="4" applyNumberFormat="1" applyFont="1" applyFill="1" applyBorder="1"/>
    <xf numFmtId="168" fontId="36" fillId="2" borderId="3" xfId="0" applyNumberFormat="1" applyFont="1" applyFill="1" applyBorder="1"/>
    <xf numFmtId="0" fontId="67"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7" fillId="2" borderId="3" xfId="0" applyNumberFormat="1" applyFont="1" applyFill="1" applyBorder="1" applyAlignment="1">
      <alignment horizontal="center" vertical="center" wrapText="1"/>
    </xf>
    <xf numFmtId="3" fontId="69" fillId="2" borderId="0" xfId="0" applyNumberFormat="1" applyFont="1" applyFill="1" applyBorder="1" applyAlignment="1">
      <alignment horizontal="right" vertical="center"/>
    </xf>
    <xf numFmtId="3" fontId="67" fillId="2" borderId="0" xfId="0" applyNumberFormat="1" applyFont="1" applyFill="1"/>
    <xf numFmtId="0" fontId="70" fillId="0" borderId="0" xfId="0" applyFont="1"/>
    <xf numFmtId="3" fontId="4" fillId="2" borderId="0" xfId="0" applyNumberFormat="1" applyFont="1" applyFill="1" applyBorder="1" applyAlignment="1">
      <alignment horizontal="center" wrapText="1"/>
    </xf>
    <xf numFmtId="0" fontId="73" fillId="0" borderId="0" xfId="0" applyFont="1" applyAlignment="1">
      <alignment vertical="center"/>
    </xf>
    <xf numFmtId="0" fontId="66" fillId="0" borderId="0" xfId="0" applyFont="1"/>
    <xf numFmtId="1" fontId="3" fillId="0" borderId="0" xfId="0" applyNumberFormat="1" applyFont="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3" fillId="0" borderId="0" xfId="0" applyNumberFormat="1" applyFont="1" applyFill="1"/>
    <xf numFmtId="3" fontId="3" fillId="0" borderId="0" xfId="0" applyNumberFormat="1" applyFont="1" applyFill="1"/>
    <xf numFmtId="0" fontId="3"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3" fillId="0" borderId="1" xfId="0" applyNumberFormat="1" applyFont="1" applyFill="1" applyBorder="1"/>
    <xf numFmtId="168" fontId="49" fillId="0" borderId="13" xfId="7" applyNumberFormat="1" applyFont="1" applyFill="1" applyBorder="1" applyAlignment="1">
      <alignment horizontal="right" vertical="center"/>
    </xf>
    <xf numFmtId="3" fontId="3" fillId="0" borderId="1" xfId="0" applyNumberFormat="1" applyFont="1" applyFill="1" applyBorder="1"/>
    <xf numFmtId="166" fontId="3" fillId="0" borderId="4" xfId="4" applyNumberFormat="1" applyFont="1" applyFill="1" applyBorder="1"/>
    <xf numFmtId="166" fontId="3" fillId="0" borderId="2" xfId="4" applyNumberFormat="1" applyFont="1" applyFill="1" applyBorder="1"/>
    <xf numFmtId="166" fontId="3" fillId="0" borderId="13" xfId="4" applyNumberFormat="1" applyFont="1" applyFill="1" applyBorder="1"/>
    <xf numFmtId="168" fontId="3"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6"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10" fillId="2" borderId="0" xfId="0" applyNumberFormat="1" applyFont="1" applyFill="1"/>
    <xf numFmtId="0" fontId="0" fillId="2" borderId="0" xfId="0" applyFill="1" applyBorder="1"/>
    <xf numFmtId="3" fontId="74" fillId="0" borderId="0" xfId="0" applyNumberFormat="1" applyFont="1" applyBorder="1"/>
    <xf numFmtId="3" fontId="0" fillId="2" borderId="0" xfId="0" applyNumberFormat="1" applyFill="1" applyBorder="1"/>
    <xf numFmtId="0" fontId="2" fillId="0" borderId="3" xfId="0" applyFont="1" applyBorder="1" applyAlignment="1">
      <alignment wrapText="1"/>
    </xf>
    <xf numFmtId="10" fontId="2" fillId="0" borderId="0" xfId="0" applyNumberFormat="1" applyFont="1" applyBorder="1" applyAlignment="1">
      <alignment wrapText="1"/>
    </xf>
    <xf numFmtId="14" fontId="3" fillId="0" borderId="0" xfId="0" applyNumberFormat="1" applyFont="1" applyFill="1" applyBorder="1" applyAlignment="1">
      <alignment horizontal="right" vertical="center"/>
    </xf>
    <xf numFmtId="3" fontId="3"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5"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3" fillId="4" borderId="0" xfId="4" applyNumberFormat="1" applyFont="1" applyFill="1" applyBorder="1" applyAlignment="1">
      <alignment horizontal="right"/>
    </xf>
    <xf numFmtId="168" fontId="3"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6"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4" fontId="3" fillId="0" borderId="10" xfId="0" applyNumberFormat="1" applyFont="1" applyBorder="1"/>
    <xf numFmtId="14" fontId="3" fillId="4" borderId="0" xfId="0" applyNumberFormat="1" applyFont="1" applyFill="1"/>
    <xf numFmtId="168" fontId="3" fillId="0" borderId="0" xfId="0" applyNumberFormat="1" applyFont="1"/>
    <xf numFmtId="3" fontId="3" fillId="4" borderId="0" xfId="0" applyNumberFormat="1" applyFont="1" applyFill="1"/>
    <xf numFmtId="168" fontId="3" fillId="4" borderId="0" xfId="0" applyNumberFormat="1" applyFont="1" applyFill="1"/>
    <xf numFmtId="0" fontId="17" fillId="0" borderId="0" xfId="0" applyFont="1" applyAlignment="1">
      <alignment horizontal="left"/>
    </xf>
    <xf numFmtId="0" fontId="78" fillId="0" borderId="0" xfId="0" applyFont="1"/>
    <xf numFmtId="3" fontId="1" fillId="0" borderId="0" xfId="0" applyNumberFormat="1" applyFont="1"/>
    <xf numFmtId="3" fontId="1" fillId="0" borderId="0" xfId="0" applyNumberFormat="1" applyFont="1" applyFill="1" applyBorder="1"/>
    <xf numFmtId="0" fontId="1" fillId="5" borderId="10" xfId="0" applyFont="1" applyFill="1" applyBorder="1" applyAlignment="1">
      <alignment vertical="center" wrapText="1"/>
    </xf>
    <xf numFmtId="0" fontId="67" fillId="0" borderId="0" xfId="0" applyFont="1" applyFill="1"/>
    <xf numFmtId="0" fontId="67" fillId="2" borderId="11" xfId="0" applyFont="1" applyFill="1" applyBorder="1" applyAlignment="1">
      <alignment horizontal="center" wrapText="1"/>
    </xf>
    <xf numFmtId="0" fontId="67"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7"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168" fontId="1" fillId="0" borderId="10" xfId="7" applyNumberFormat="1" applyFont="1" applyFill="1" applyBorder="1"/>
    <xf numFmtId="0" fontId="79" fillId="0" borderId="0" xfId="0" applyFont="1"/>
    <xf numFmtId="0" fontId="1" fillId="2" borderId="0" xfId="0" applyFont="1" applyFill="1"/>
    <xf numFmtId="0" fontId="74" fillId="0" borderId="0" xfId="0" applyFont="1" applyAlignment="1">
      <alignment vertical="center"/>
    </xf>
    <xf numFmtId="3" fontId="80" fillId="0" borderId="0" xfId="0" applyNumberFormat="1" applyFont="1" applyFill="1" applyBorder="1"/>
    <xf numFmtId="3" fontId="1" fillId="2" borderId="10" xfId="0" applyNumberFormat="1" applyFont="1" applyFill="1" applyBorder="1" applyAlignment="1">
      <alignment horizontal="right"/>
    </xf>
    <xf numFmtId="3" fontId="51" fillId="0" borderId="0" xfId="0" applyNumberFormat="1" applyFont="1" applyFill="1"/>
    <xf numFmtId="3" fontId="51" fillId="0" borderId="10" xfId="0" applyNumberFormat="1" applyFont="1" applyBorder="1"/>
    <xf numFmtId="166" fontId="2" fillId="0" borderId="8" xfId="4" applyNumberFormat="1" applyFont="1" applyBorder="1" applyAlignment="1">
      <alignment horizontal="center" vertical="top" wrapText="1"/>
    </xf>
    <xf numFmtId="166" fontId="2" fillId="0" borderId="0" xfId="4" applyNumberFormat="1" applyFont="1" applyBorder="1" applyAlignment="1">
      <alignment horizontal="center" vertical="top" wrapText="1"/>
    </xf>
    <xf numFmtId="166" fontId="2" fillId="0" borderId="10" xfId="4" applyNumberFormat="1" applyFont="1" applyBorder="1" applyAlignment="1">
      <alignment horizontal="center" wrapText="1"/>
    </xf>
    <xf numFmtId="166" fontId="2"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2" fillId="0" borderId="3" xfId="4" applyNumberFormat="1" applyFont="1" applyFill="1" applyBorder="1" applyAlignment="1">
      <alignment horizontal="center" wrapText="1"/>
    </xf>
    <xf numFmtId="166" fontId="2" fillId="0" borderId="10" xfId="4" applyNumberFormat="1" applyFont="1" applyFill="1" applyBorder="1" applyAlignment="1">
      <alignment horizontal="center" wrapText="1"/>
    </xf>
    <xf numFmtId="0" fontId="4" fillId="2" borderId="3" xfId="0" applyFont="1" applyFill="1" applyBorder="1" applyAlignment="1">
      <alignment horizontal="center" vertical="center"/>
    </xf>
    <xf numFmtId="0" fontId="4" fillId="2" borderId="2" xfId="0" applyFont="1" applyFill="1" applyBorder="1" applyAlignment="1">
      <alignment horizontal="center" vertical="center"/>
    </xf>
    <xf numFmtId="0" fontId="2" fillId="2" borderId="0" xfId="0" applyFont="1" applyFill="1" applyBorder="1" applyAlignment="1">
      <alignment horizontal="center" wrapText="1"/>
    </xf>
    <xf numFmtId="0" fontId="2" fillId="2" borderId="0" xfId="0" applyFont="1" applyFill="1" applyBorder="1" applyAlignment="1">
      <alignment horizontal="center"/>
    </xf>
    <xf numFmtId="0" fontId="2" fillId="0" borderId="0" xfId="0" applyFont="1" applyBorder="1" applyAlignment="1">
      <alignment horizontal="center" wrapText="1"/>
    </xf>
    <xf numFmtId="166" fontId="2" fillId="0" borderId="3" xfId="4" applyNumberFormat="1" applyFont="1" applyBorder="1" applyAlignment="1">
      <alignment horizontal="center" wrapText="1"/>
    </xf>
    <xf numFmtId="0" fontId="2" fillId="0" borderId="8" xfId="0" applyFont="1" applyBorder="1" applyAlignment="1">
      <alignment horizontal="center" wrapText="1"/>
    </xf>
    <xf numFmtId="0" fontId="2" fillId="0" borderId="3" xfId="0" applyFont="1" applyBorder="1" applyAlignment="1">
      <alignment horizontal="center"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2" fillId="0" borderId="0" xfId="0" applyFont="1" applyBorder="1" applyAlignment="1">
      <alignment horizontal="left" wrapText="1"/>
    </xf>
    <xf numFmtId="0" fontId="0" fillId="0" borderId="0" xfId="0" applyAlignment="1">
      <alignment horizontal="center" vertical="center"/>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7" fillId="2" borderId="8" xfId="0" applyFont="1" applyFill="1" applyBorder="1" applyAlignment="1">
      <alignment horizontal="center" vertical="center"/>
    </xf>
    <xf numFmtId="0" fontId="67" fillId="2" borderId="0" xfId="0" applyFont="1" applyFill="1" applyBorder="1" applyAlignment="1">
      <alignment horizontal="center" vertical="center"/>
    </xf>
    <xf numFmtId="0" fontId="67" fillId="2" borderId="3" xfId="0" applyFont="1" applyFill="1" applyBorder="1" applyAlignment="1">
      <alignment horizontal="center" vertical="center"/>
    </xf>
    <xf numFmtId="0" fontId="67" fillId="2" borderId="8" xfId="0" applyFont="1" applyFill="1" applyBorder="1" applyAlignment="1">
      <alignment horizontal="center" vertical="center" wrapText="1"/>
    </xf>
    <xf numFmtId="0" fontId="67" fillId="2" borderId="0" xfId="0" applyFont="1" applyFill="1" applyBorder="1" applyAlignment="1">
      <alignment horizontal="center" vertical="center" wrapText="1"/>
    </xf>
    <xf numFmtId="0" fontId="67"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fcba044a1f6b498a"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930</c:v>
                </c:pt>
                <c:pt idx="414">
                  <c:v>926</c:v>
                </c:pt>
                <c:pt idx="415">
                  <c:v>910</c:v>
                </c:pt>
                <c:pt idx="416">
                  <c:v>931</c:v>
                </c:pt>
                <c:pt idx="417">
                  <c:v>932</c:v>
                </c:pt>
                <c:pt idx="418">
                  <c:v>935</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Discharges'!$A$4:$A$562</c:f>
              <c:strCache>
                <c:ptCount val="559"/>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pt idx="509">
                  <c:v>08/09/2021</c:v>
                </c:pt>
                <c:pt idx="516">
                  <c:v>15/09/2021</c:v>
                </c:pt>
                <c:pt idx="523">
                  <c:v>22/09/2021</c:v>
                </c:pt>
                <c:pt idx="530">
                  <c:v>29/09/2021</c:v>
                </c:pt>
                <c:pt idx="537">
                  <c:v>06/10/2021</c:v>
                </c:pt>
                <c:pt idx="544">
                  <c:v>13/10/2021</c:v>
                </c:pt>
                <c:pt idx="551">
                  <c:v>20/10/2021</c:v>
                </c:pt>
                <c:pt idx="558">
                  <c:v>27/10/2021</c:v>
                </c:pt>
              </c:strCache>
            </c:strRef>
          </c:cat>
          <c:val>
            <c:numRef>
              <c:f>'Table 4 - Delayed Discharges'!$C$4:$C$562</c:f>
              <c:numCache>
                <c:formatCode>#,##0</c:formatCode>
                <c:ptCount val="559"/>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Workforce'!$A$117:$A$199</c:f>
              <c:strCache>
                <c:ptCount val="8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strCache>
            </c:strRef>
          </c:cat>
          <c:val>
            <c:numRef>
              <c:f>'Table 6 - Workforce'!$B$117:$B$198</c:f>
              <c:numCache>
                <c:formatCode>#,##0</c:formatCode>
                <c:ptCount val="82"/>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Workforce'!$A$117:$A$199</c:f>
              <c:strCache>
                <c:ptCount val="8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strCache>
            </c:strRef>
          </c:cat>
          <c:val>
            <c:numRef>
              <c:f>'Table 6 - Workforce'!$C$117:$C$198</c:f>
              <c:numCache>
                <c:formatCode>#,##0</c:formatCode>
                <c:ptCount val="82"/>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Workforce'!$A$117:$A$199</c:f>
              <c:strCache>
                <c:ptCount val="8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strCache>
            </c:strRef>
          </c:cat>
          <c:val>
            <c:numRef>
              <c:f>'Table 6 - Workforce'!$D$117:$D$198</c:f>
              <c:numCache>
                <c:formatCode>#,##0</c:formatCode>
                <c:ptCount val="82"/>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Deaths'!$A$4:$A$998</c:f>
              <c:numCache>
                <c:formatCode>m/d/yyyy</c:formatCode>
                <c:ptCount val="995"/>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numCache>
            </c:numRef>
          </c:cat>
          <c:val>
            <c:numRef>
              <c:f>'Table 8 - Deaths'!$B$4:$B$998</c:f>
              <c:numCache>
                <c:formatCode>#,##0</c:formatCode>
                <c:ptCount val="995"/>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21-22'!$A$4:$A$56</c:f>
              <c:numCache>
                <c:formatCode>m/d/yyyy</c:formatCode>
                <c:ptCount val="53"/>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numCache>
            </c:numRef>
          </c:cat>
          <c:val>
            <c:numRef>
              <c:f>'Table 9 - School absence 21-22'!$E$4:$E$56</c:f>
              <c:numCache>
                <c:formatCode>0.0%</c:formatCode>
                <c:ptCount val="53"/>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1.32164941E-2</c:v>
                </c:pt>
                <c:pt idx="49">
                  <c:v>1.29935374E-2</c:v>
                </c:pt>
                <c:pt idx="50">
                  <c:v>1.3292619299999999E-2</c:v>
                </c:pt>
                <c:pt idx="51">
                  <c:v>1.2311796E-2</c:v>
                </c:pt>
                <c:pt idx="52">
                  <c:v>1.35955296E-2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21-22'!$A$4:$A$56</c:f>
              <c:numCache>
                <c:formatCode>m/d/yyyy</c:formatCode>
                <c:ptCount val="53"/>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numCache>
            </c:numRef>
          </c:cat>
          <c:val>
            <c:numRef>
              <c:f>'Table 9 - School absence 21-22'!$D$4:$D$56</c:f>
              <c:numCache>
                <c:formatCode>0.0%</c:formatCode>
                <c:ptCount val="53"/>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7.2646189299999997E-2</c:v>
                </c:pt>
                <c:pt idx="49">
                  <c:v>7.0473588699999992E-2</c:v>
                </c:pt>
                <c:pt idx="50">
                  <c:v>7.3429330599999995E-2</c:v>
                </c:pt>
                <c:pt idx="51">
                  <c:v>8.3875952499999989E-2</c:v>
                </c:pt>
                <c:pt idx="52">
                  <c:v>8.5058624999999999E-2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38176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246450</xdr:colOff>
      <xdr:row>1</xdr:row>
      <xdr:rowOff>25698</xdr:rowOff>
    </xdr:from>
    <xdr:to>
      <xdr:col>14</xdr:col>
      <xdr:colOff>260350</xdr:colOff>
      <xdr:row>26</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605" t="s">
        <v>501</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170</v>
      </c>
    </row>
    <row r="7" spans="1:3" ht="30.6" customHeight="1" x14ac:dyDescent="0.25">
      <c r="B7" s="21" t="s">
        <v>58</v>
      </c>
      <c r="C7" s="33" t="s">
        <v>96</v>
      </c>
    </row>
    <row r="8" spans="1:3" ht="30.6" customHeight="1" x14ac:dyDescent="0.25">
      <c r="B8" s="21" t="s">
        <v>26</v>
      </c>
      <c r="C8" s="35" t="s">
        <v>183</v>
      </c>
    </row>
    <row r="9" spans="1:3" ht="30.6" customHeight="1" x14ac:dyDescent="0.25">
      <c r="B9" s="21" t="s">
        <v>27</v>
      </c>
      <c r="C9" s="136" t="s">
        <v>107</v>
      </c>
    </row>
    <row r="10" spans="1:3" ht="30.6" customHeight="1" x14ac:dyDescent="0.25">
      <c r="B10" s="21" t="s">
        <v>147</v>
      </c>
      <c r="C10" s="88" t="s">
        <v>420</v>
      </c>
    </row>
    <row r="11" spans="1:3" ht="30.6" customHeight="1" x14ac:dyDescent="0.25">
      <c r="A11" s="363"/>
      <c r="B11" s="21" t="s">
        <v>421</v>
      </c>
      <c r="C11" s="33" t="s">
        <v>69</v>
      </c>
    </row>
    <row r="12" spans="1:3" ht="30.6" customHeight="1" x14ac:dyDescent="0.25">
      <c r="B12" s="21" t="s">
        <v>149</v>
      </c>
      <c r="C12" s="33" t="s">
        <v>148</v>
      </c>
    </row>
    <row r="13" spans="1:3" ht="30.6" customHeight="1" x14ac:dyDescent="0.25">
      <c r="B13" s="21" t="s">
        <v>50</v>
      </c>
      <c r="C13" s="36" t="s">
        <v>51</v>
      </c>
    </row>
    <row r="14" spans="1:3" s="363" customFormat="1" ht="30.6" customHeight="1" x14ac:dyDescent="0.25">
      <c r="B14" s="21" t="s">
        <v>453</v>
      </c>
      <c r="C14" s="36" t="s">
        <v>450</v>
      </c>
    </row>
    <row r="15" spans="1:3" s="363" customFormat="1" ht="30.6" customHeight="1" x14ac:dyDescent="0.25">
      <c r="B15" s="21" t="s">
        <v>240</v>
      </c>
      <c r="C15" s="36" t="s">
        <v>225</v>
      </c>
    </row>
    <row r="16" spans="1:3" s="363" customFormat="1" ht="30.6" customHeight="1" x14ac:dyDescent="0.25">
      <c r="B16" s="21" t="s">
        <v>269</v>
      </c>
      <c r="C16" s="36" t="s">
        <v>271</v>
      </c>
    </row>
    <row r="17" spans="2:3" ht="15" customHeight="1" x14ac:dyDescent="0.25">
      <c r="B17" s="19" t="s">
        <v>28</v>
      </c>
      <c r="C17" s="34"/>
    </row>
    <row r="18" spans="2:3" ht="30.6" customHeight="1" x14ac:dyDescent="0.25">
      <c r="B18" s="21" t="s">
        <v>61</v>
      </c>
      <c r="C18" s="33" t="s">
        <v>171</v>
      </c>
    </row>
    <row r="19" spans="2:3" ht="30.6" customHeight="1" x14ac:dyDescent="0.25">
      <c r="B19" s="21" t="s">
        <v>24</v>
      </c>
      <c r="C19" s="33" t="s">
        <v>172</v>
      </c>
    </row>
    <row r="20" spans="2:3" ht="30.6" customHeight="1" x14ac:dyDescent="0.25">
      <c r="B20" s="21" t="s">
        <v>59</v>
      </c>
      <c r="C20" s="33" t="s">
        <v>155</v>
      </c>
    </row>
    <row r="21" spans="2:3" ht="30.6" customHeight="1" x14ac:dyDescent="0.25">
      <c r="B21" s="366" t="s">
        <v>433</v>
      </c>
      <c r="C21" s="88" t="s">
        <v>73</v>
      </c>
    </row>
    <row r="22" spans="2:3" s="363" customFormat="1" ht="30.6" customHeight="1" x14ac:dyDescent="0.25">
      <c r="B22" s="366" t="s">
        <v>434</v>
      </c>
      <c r="C22" s="365" t="s">
        <v>73</v>
      </c>
    </row>
    <row r="23" spans="2:3" ht="30.6" customHeight="1" x14ac:dyDescent="0.25">
      <c r="B23" s="56" t="s">
        <v>35</v>
      </c>
      <c r="C23" s="35" t="s">
        <v>154</v>
      </c>
    </row>
    <row r="24" spans="2:3" ht="30.6" customHeight="1" x14ac:dyDescent="0.25">
      <c r="B24" s="197" t="s">
        <v>72</v>
      </c>
      <c r="C24" s="36" t="s">
        <v>51</v>
      </c>
    </row>
    <row r="25" spans="2:3" s="363" customFormat="1" ht="30.6" customHeight="1" x14ac:dyDescent="0.25">
      <c r="B25" s="19" t="s">
        <v>151</v>
      </c>
      <c r="C25" s="18" t="s">
        <v>152</v>
      </c>
    </row>
    <row r="26" spans="2:3" s="363" customFormat="1" ht="30.6" customHeight="1" x14ac:dyDescent="0.25">
      <c r="B26" s="119" t="s">
        <v>22</v>
      </c>
      <c r="C26" s="120" t="s">
        <v>351</v>
      </c>
    </row>
    <row r="27" spans="2:3" ht="30.6" customHeight="1" x14ac:dyDescent="0.25">
      <c r="B27" s="119" t="s">
        <v>23</v>
      </c>
      <c r="C27" s="121" t="s">
        <v>352</v>
      </c>
    </row>
    <row r="28" spans="2:3" ht="30.6" customHeight="1" x14ac:dyDescent="0.25">
      <c r="B28" s="119" t="s">
        <v>25</v>
      </c>
      <c r="C28" s="131" t="s">
        <v>353</v>
      </c>
    </row>
    <row r="29" spans="2:3" s="363" customFormat="1" ht="30.6" customHeight="1" x14ac:dyDescent="0.25">
      <c r="B29" s="119" t="s">
        <v>145</v>
      </c>
      <c r="C29" s="131" t="s">
        <v>354</v>
      </c>
    </row>
    <row r="30" spans="2:3" s="363" customFormat="1" ht="30.6" customHeight="1" x14ac:dyDescent="0.25">
      <c r="B30" s="119" t="s">
        <v>146</v>
      </c>
      <c r="C30" s="131" t="s">
        <v>355</v>
      </c>
    </row>
    <row r="31" spans="2:3" s="363" customFormat="1" ht="30.6" customHeight="1" x14ac:dyDescent="0.25">
      <c r="B31" s="119" t="s">
        <v>449</v>
      </c>
      <c r="C31" s="121" t="s">
        <v>457</v>
      </c>
    </row>
    <row r="32" spans="2:3" ht="30.6" customHeight="1" x14ac:dyDescent="0.25">
      <c r="B32" s="245" t="s">
        <v>341</v>
      </c>
      <c r="C32" s="244" t="s">
        <v>356</v>
      </c>
    </row>
    <row r="33" spans="2:3" ht="30.6" customHeight="1" x14ac:dyDescent="0.25">
      <c r="B33" s="119" t="s">
        <v>241</v>
      </c>
      <c r="C33" s="121" t="s">
        <v>357</v>
      </c>
    </row>
    <row r="34" spans="2:3" ht="30.6" customHeight="1" x14ac:dyDescent="0.25">
      <c r="B34" s="119" t="s">
        <v>262</v>
      </c>
      <c r="C34" s="121" t="s">
        <v>358</v>
      </c>
    </row>
    <row r="35" spans="2:3" s="363" customFormat="1" ht="30.6" customHeight="1" x14ac:dyDescent="0.25">
      <c r="B35" s="119" t="s">
        <v>281</v>
      </c>
      <c r="C35" s="575" t="s">
        <v>499</v>
      </c>
    </row>
    <row r="36" spans="2:3" s="363" customFormat="1" ht="30.6" customHeight="1" x14ac:dyDescent="0.25">
      <c r="B36" s="19" t="s">
        <v>153</v>
      </c>
      <c r="C36" s="18" t="s">
        <v>152</v>
      </c>
    </row>
    <row r="37" spans="2:3" s="363" customFormat="1" ht="30.6" customHeight="1" x14ac:dyDescent="0.25">
      <c r="B37" s="119" t="s">
        <v>21</v>
      </c>
      <c r="C37" s="121" t="s">
        <v>359</v>
      </c>
    </row>
    <row r="38" spans="2:3" ht="42" customHeight="1" x14ac:dyDescent="0.25">
      <c r="B38" s="119" t="s">
        <v>61</v>
      </c>
      <c r="C38" s="121" t="s">
        <v>360</v>
      </c>
    </row>
    <row r="39" spans="2:3" ht="40.35" customHeight="1" x14ac:dyDescent="0.25">
      <c r="B39" s="119" t="s">
        <v>24</v>
      </c>
      <c r="C39" s="121" t="s">
        <v>361</v>
      </c>
    </row>
    <row r="40" spans="2:3" ht="43.5" customHeight="1" x14ac:dyDescent="0.25">
      <c r="B40" s="119" t="s">
        <v>33</v>
      </c>
      <c r="C40" s="121" t="s">
        <v>362</v>
      </c>
    </row>
    <row r="41" spans="2:3" ht="36" customHeight="1" x14ac:dyDescent="0.25">
      <c r="B41" s="119" t="s">
        <v>34</v>
      </c>
      <c r="C41" s="121" t="s">
        <v>363</v>
      </c>
    </row>
    <row r="42" spans="2:3" ht="25.5" x14ac:dyDescent="0.25">
      <c r="B42" s="119" t="s">
        <v>71</v>
      </c>
      <c r="C42" s="121" t="s">
        <v>456</v>
      </c>
    </row>
    <row r="43" spans="2:3" ht="25.5" x14ac:dyDescent="0.25">
      <c r="B43" s="119" t="s">
        <v>70</v>
      </c>
      <c r="C43" s="121" t="s">
        <v>454</v>
      </c>
    </row>
    <row r="44" spans="2:3" ht="30.6" customHeight="1" x14ac:dyDescent="0.25">
      <c r="B44" s="119" t="s">
        <v>114</v>
      </c>
      <c r="C44" s="121" t="s">
        <v>364</v>
      </c>
    </row>
    <row r="45" spans="2:3" s="363" customFormat="1" ht="30.6" customHeight="1" x14ac:dyDescent="0.25">
      <c r="B45" s="119" t="s">
        <v>340</v>
      </c>
      <c r="C45" s="244" t="s">
        <v>455</v>
      </c>
    </row>
    <row r="46" spans="2:3" ht="30.6" customHeight="1" x14ac:dyDescent="0.25">
      <c r="B46" s="246" t="s">
        <v>308</v>
      </c>
      <c r="C46" s="247" t="s">
        <v>365</v>
      </c>
    </row>
    <row r="47" spans="2:3" ht="30.6" customHeight="1" x14ac:dyDescent="0.25"/>
    <row r="50" spans="2:3" x14ac:dyDescent="0.25">
      <c r="B50" s="198"/>
      <c r="C50" s="199"/>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63"/>
    <col min="2" max="2" width="9.42578125" style="375"/>
    <col min="3" max="16384" width="8.42578125" style="363"/>
  </cols>
  <sheetData>
    <row r="1" spans="1:2" x14ac:dyDescent="0.25">
      <c r="B1" s="374">
        <v>0.05</v>
      </c>
    </row>
    <row r="2" spans="1:2" x14ac:dyDescent="0.25">
      <c r="A2" s="277"/>
      <c r="B2" s="374">
        <v>0.05</v>
      </c>
    </row>
    <row r="3" spans="1:2" x14ac:dyDescent="0.25">
      <c r="A3" s="277"/>
      <c r="B3" s="374">
        <v>0.05</v>
      </c>
    </row>
    <row r="4" spans="1:2" x14ac:dyDescent="0.25">
      <c r="A4" s="277"/>
      <c r="B4" s="374">
        <v>0.05</v>
      </c>
    </row>
    <row r="5" spans="1:2" x14ac:dyDescent="0.25">
      <c r="A5" s="277"/>
      <c r="B5" s="374">
        <v>0.05</v>
      </c>
    </row>
    <row r="6" spans="1:2" x14ac:dyDescent="0.25">
      <c r="A6" s="277"/>
      <c r="B6" s="374">
        <v>0.05</v>
      </c>
    </row>
    <row r="7" spans="1:2" x14ac:dyDescent="0.25">
      <c r="A7" s="277"/>
      <c r="B7" s="374">
        <v>0.05</v>
      </c>
    </row>
    <row r="8" spans="1:2" x14ac:dyDescent="0.25">
      <c r="A8" s="277"/>
      <c r="B8" s="374">
        <v>0.05</v>
      </c>
    </row>
    <row r="9" spans="1:2" x14ac:dyDescent="0.25">
      <c r="A9" s="277"/>
      <c r="B9" s="374">
        <v>0.05</v>
      </c>
    </row>
    <row r="10" spans="1:2" x14ac:dyDescent="0.25">
      <c r="A10" s="277"/>
      <c r="B10" s="374">
        <v>0.05</v>
      </c>
    </row>
    <row r="11" spans="1:2" x14ac:dyDescent="0.25">
      <c r="A11" s="277"/>
      <c r="B11" s="374">
        <v>0.05</v>
      </c>
    </row>
    <row r="12" spans="1:2" x14ac:dyDescent="0.25">
      <c r="A12" s="277"/>
      <c r="B12" s="374">
        <v>0.05</v>
      </c>
    </row>
    <row r="13" spans="1:2" x14ac:dyDescent="0.25">
      <c r="A13" s="277"/>
      <c r="B13" s="374">
        <v>0.05</v>
      </c>
    </row>
    <row r="14" spans="1:2" x14ac:dyDescent="0.25">
      <c r="A14" s="277"/>
      <c r="B14" s="374">
        <v>0.05</v>
      </c>
    </row>
    <row r="15" spans="1:2" x14ac:dyDescent="0.25">
      <c r="A15" s="277"/>
      <c r="B15" s="374">
        <v>0.05</v>
      </c>
    </row>
    <row r="16" spans="1:2" x14ac:dyDescent="0.25">
      <c r="A16" s="277"/>
      <c r="B16" s="374">
        <v>0.05</v>
      </c>
    </row>
    <row r="17" spans="1:2" x14ac:dyDescent="0.25">
      <c r="A17" s="277"/>
      <c r="B17" s="374">
        <v>0.05</v>
      </c>
    </row>
    <row r="18" spans="1:2" x14ac:dyDescent="0.25">
      <c r="A18" s="277"/>
      <c r="B18" s="374">
        <v>0.05</v>
      </c>
    </row>
    <row r="19" spans="1:2" x14ac:dyDescent="0.25">
      <c r="A19" s="277"/>
      <c r="B19" s="374">
        <v>0.05</v>
      </c>
    </row>
    <row r="20" spans="1:2" x14ac:dyDescent="0.25">
      <c r="A20" s="277"/>
      <c r="B20" s="374">
        <v>0.05</v>
      </c>
    </row>
    <row r="21" spans="1:2" x14ac:dyDescent="0.25">
      <c r="A21" s="277"/>
      <c r="B21" s="374">
        <v>0.05</v>
      </c>
    </row>
    <row r="22" spans="1:2" x14ac:dyDescent="0.25">
      <c r="A22" s="277"/>
      <c r="B22" s="374">
        <v>0.05</v>
      </c>
    </row>
    <row r="23" spans="1:2" x14ac:dyDescent="0.25">
      <c r="A23" s="277"/>
      <c r="B23" s="374">
        <v>0.05</v>
      </c>
    </row>
    <row r="24" spans="1:2" x14ac:dyDescent="0.25">
      <c r="A24" s="277"/>
      <c r="B24" s="374">
        <v>0.05</v>
      </c>
    </row>
    <row r="25" spans="1:2" x14ac:dyDescent="0.25">
      <c r="A25" s="277"/>
      <c r="B25" s="374">
        <v>0.05</v>
      </c>
    </row>
    <row r="26" spans="1:2" x14ac:dyDescent="0.25">
      <c r="A26" s="277"/>
      <c r="B26" s="374">
        <v>0.05</v>
      </c>
    </row>
    <row r="27" spans="1:2" x14ac:dyDescent="0.25">
      <c r="A27" s="277"/>
      <c r="B27" s="374">
        <v>0.05</v>
      </c>
    </row>
    <row r="28" spans="1:2" x14ac:dyDescent="0.25">
      <c r="A28" s="277"/>
      <c r="B28" s="374">
        <v>0.05</v>
      </c>
    </row>
    <row r="29" spans="1:2" x14ac:dyDescent="0.25">
      <c r="A29" s="277"/>
      <c r="B29" s="374">
        <v>0.05</v>
      </c>
    </row>
    <row r="30" spans="1:2" x14ac:dyDescent="0.25">
      <c r="A30" s="277"/>
      <c r="B30" s="374">
        <v>0.05</v>
      </c>
    </row>
    <row r="31" spans="1:2" x14ac:dyDescent="0.25">
      <c r="A31" s="277"/>
      <c r="B31" s="374">
        <v>0.05</v>
      </c>
    </row>
    <row r="32" spans="1:2" x14ac:dyDescent="0.25">
      <c r="A32" s="277"/>
      <c r="B32" s="374">
        <v>0.05</v>
      </c>
    </row>
    <row r="33" spans="1:2" x14ac:dyDescent="0.25">
      <c r="A33" s="277"/>
      <c r="B33" s="374">
        <v>0.05</v>
      </c>
    </row>
    <row r="34" spans="1:2" x14ac:dyDescent="0.25">
      <c r="A34" s="277"/>
      <c r="B34" s="374">
        <v>0.05</v>
      </c>
    </row>
    <row r="35" spans="1:2" x14ac:dyDescent="0.25">
      <c r="A35" s="277"/>
      <c r="B35" s="374">
        <v>0.05</v>
      </c>
    </row>
    <row r="36" spans="1:2" x14ac:dyDescent="0.25">
      <c r="A36" s="277"/>
      <c r="B36" s="374">
        <v>0.05</v>
      </c>
    </row>
    <row r="37" spans="1:2" x14ac:dyDescent="0.25">
      <c r="A37" s="277"/>
      <c r="B37" s="374">
        <v>0.05</v>
      </c>
    </row>
    <row r="38" spans="1:2" x14ac:dyDescent="0.25">
      <c r="A38" s="277"/>
      <c r="B38" s="374">
        <v>0.05</v>
      </c>
    </row>
    <row r="39" spans="1:2" x14ac:dyDescent="0.25">
      <c r="A39" s="277"/>
      <c r="B39" s="374">
        <v>0.05</v>
      </c>
    </row>
    <row r="40" spans="1:2" x14ac:dyDescent="0.25">
      <c r="A40" s="277"/>
      <c r="B40" s="374">
        <v>0.05</v>
      </c>
    </row>
    <row r="41" spans="1:2" x14ac:dyDescent="0.25">
      <c r="A41" s="277"/>
      <c r="B41" s="374">
        <v>0.05</v>
      </c>
    </row>
    <row r="42" spans="1:2" x14ac:dyDescent="0.25">
      <c r="A42" s="277"/>
      <c r="B42" s="374">
        <v>0.05</v>
      </c>
    </row>
    <row r="43" spans="1:2" x14ac:dyDescent="0.25">
      <c r="A43" s="277"/>
      <c r="B43" s="374">
        <v>0.05</v>
      </c>
    </row>
    <row r="44" spans="1:2" x14ac:dyDescent="0.25">
      <c r="A44" s="277"/>
      <c r="B44" s="374">
        <v>0.05</v>
      </c>
    </row>
    <row r="45" spans="1:2" x14ac:dyDescent="0.25">
      <c r="A45" s="277"/>
      <c r="B45" s="374">
        <v>0.05</v>
      </c>
    </row>
    <row r="46" spans="1:2" x14ac:dyDescent="0.25">
      <c r="A46" s="277"/>
      <c r="B46" s="374">
        <v>0.05</v>
      </c>
    </row>
    <row r="47" spans="1:2" x14ac:dyDescent="0.25">
      <c r="A47" s="277"/>
      <c r="B47" s="374">
        <v>0.05</v>
      </c>
    </row>
    <row r="48" spans="1:2" x14ac:dyDescent="0.25">
      <c r="A48" s="277"/>
      <c r="B48" s="374">
        <v>0.05</v>
      </c>
    </row>
    <row r="49" spans="1:2" x14ac:dyDescent="0.25">
      <c r="A49" s="277"/>
      <c r="B49" s="374">
        <v>0.05</v>
      </c>
    </row>
    <row r="50" spans="1:2" x14ac:dyDescent="0.25">
      <c r="A50" s="277"/>
      <c r="B50" s="374">
        <v>0.05</v>
      </c>
    </row>
    <row r="51" spans="1:2" x14ac:dyDescent="0.25">
      <c r="A51" s="277"/>
      <c r="B51" s="374">
        <v>0.05</v>
      </c>
    </row>
    <row r="52" spans="1:2" x14ac:dyDescent="0.25">
      <c r="A52" s="277"/>
      <c r="B52" s="374">
        <v>0.05</v>
      </c>
    </row>
    <row r="53" spans="1:2" x14ac:dyDescent="0.25">
      <c r="A53" s="277"/>
      <c r="B53" s="374">
        <v>0.05</v>
      </c>
    </row>
    <row r="54" spans="1:2" x14ac:dyDescent="0.25">
      <c r="A54" s="277"/>
      <c r="B54" s="374">
        <v>0.05</v>
      </c>
    </row>
    <row r="55" spans="1:2" x14ac:dyDescent="0.25">
      <c r="A55" s="277"/>
      <c r="B55" s="374">
        <v>0.05</v>
      </c>
    </row>
    <row r="56" spans="1:2" x14ac:dyDescent="0.25">
      <c r="A56" s="277"/>
      <c r="B56" s="374">
        <v>0.05</v>
      </c>
    </row>
    <row r="57" spans="1:2" x14ac:dyDescent="0.25">
      <c r="A57" s="277"/>
      <c r="B57" s="374">
        <v>0.05</v>
      </c>
    </row>
    <row r="58" spans="1:2" x14ac:dyDescent="0.25">
      <c r="A58" s="277"/>
      <c r="B58" s="374">
        <v>0.05</v>
      </c>
    </row>
    <row r="59" spans="1:2" x14ac:dyDescent="0.25">
      <c r="A59" s="277"/>
      <c r="B59" s="374">
        <v>0.05</v>
      </c>
    </row>
    <row r="60" spans="1:2" x14ac:dyDescent="0.25">
      <c r="A60" s="277"/>
      <c r="B60" s="374">
        <v>0.05</v>
      </c>
    </row>
    <row r="61" spans="1:2" x14ac:dyDescent="0.25">
      <c r="A61" s="277"/>
      <c r="B61" s="374">
        <v>0.05</v>
      </c>
    </row>
    <row r="62" spans="1:2" x14ac:dyDescent="0.25">
      <c r="A62" s="277"/>
      <c r="B62" s="374">
        <v>0.05</v>
      </c>
    </row>
    <row r="63" spans="1:2" x14ac:dyDescent="0.25">
      <c r="A63" s="277"/>
      <c r="B63" s="374">
        <v>0.05</v>
      </c>
    </row>
    <row r="64" spans="1:2" x14ac:dyDescent="0.25">
      <c r="A64" s="277"/>
      <c r="B64" s="374">
        <v>0.05</v>
      </c>
    </row>
    <row r="65" spans="1:2" x14ac:dyDescent="0.25">
      <c r="A65" s="277"/>
      <c r="B65" s="374">
        <v>0.05</v>
      </c>
    </row>
    <row r="66" spans="1:2" x14ac:dyDescent="0.25">
      <c r="A66" s="277"/>
      <c r="B66" s="374">
        <v>0.05</v>
      </c>
    </row>
    <row r="67" spans="1:2" x14ac:dyDescent="0.25">
      <c r="A67" s="277"/>
      <c r="B67" s="374">
        <v>0.05</v>
      </c>
    </row>
    <row r="68" spans="1:2" x14ac:dyDescent="0.25">
      <c r="A68" s="277"/>
      <c r="B68" s="374">
        <v>0.05</v>
      </c>
    </row>
    <row r="69" spans="1:2" x14ac:dyDescent="0.25">
      <c r="A69" s="277"/>
      <c r="B69" s="374">
        <v>0.05</v>
      </c>
    </row>
    <row r="70" spans="1:2" x14ac:dyDescent="0.25">
      <c r="A70" s="277"/>
      <c r="B70" s="374">
        <v>0.05</v>
      </c>
    </row>
    <row r="71" spans="1:2" x14ac:dyDescent="0.25">
      <c r="A71" s="277"/>
      <c r="B71" s="374">
        <v>0.05</v>
      </c>
    </row>
    <row r="72" spans="1:2" x14ac:dyDescent="0.25">
      <c r="A72" s="277"/>
      <c r="B72" s="374">
        <v>0.05</v>
      </c>
    </row>
    <row r="73" spans="1:2" x14ac:dyDescent="0.25">
      <c r="A73" s="277"/>
      <c r="B73" s="374">
        <v>0.05</v>
      </c>
    </row>
    <row r="74" spans="1:2" x14ac:dyDescent="0.25">
      <c r="A74" s="277"/>
      <c r="B74" s="374">
        <v>0.05</v>
      </c>
    </row>
    <row r="75" spans="1:2" x14ac:dyDescent="0.25">
      <c r="A75" s="277"/>
      <c r="B75" s="374">
        <v>0.05</v>
      </c>
    </row>
    <row r="76" spans="1:2" x14ac:dyDescent="0.25">
      <c r="A76" s="277"/>
      <c r="B76" s="374">
        <v>0.05</v>
      </c>
    </row>
    <row r="77" spans="1:2" x14ac:dyDescent="0.25">
      <c r="A77" s="277"/>
      <c r="B77" s="374">
        <v>0.05</v>
      </c>
    </row>
    <row r="78" spans="1:2" x14ac:dyDescent="0.25">
      <c r="A78" s="277"/>
      <c r="B78" s="374">
        <v>0.05</v>
      </c>
    </row>
    <row r="79" spans="1:2" x14ac:dyDescent="0.25">
      <c r="A79" s="277"/>
      <c r="B79" s="374">
        <v>0.05</v>
      </c>
    </row>
    <row r="80" spans="1:2" x14ac:dyDescent="0.25">
      <c r="A80" s="277"/>
      <c r="B80" s="374">
        <v>0.05</v>
      </c>
    </row>
    <row r="81" spans="1:2" x14ac:dyDescent="0.25">
      <c r="A81" s="277"/>
      <c r="B81" s="374">
        <v>0.05</v>
      </c>
    </row>
    <row r="82" spans="1:2" x14ac:dyDescent="0.25">
      <c r="A82" s="277"/>
      <c r="B82" s="374">
        <v>0.05</v>
      </c>
    </row>
    <row r="83" spans="1:2" x14ac:dyDescent="0.25">
      <c r="A83" s="277"/>
      <c r="B83" s="374">
        <v>0.05</v>
      </c>
    </row>
    <row r="84" spans="1:2" x14ac:dyDescent="0.25">
      <c r="A84" s="277"/>
      <c r="B84" s="374">
        <v>0.05</v>
      </c>
    </row>
    <row r="85" spans="1:2" x14ac:dyDescent="0.25">
      <c r="A85" s="277"/>
      <c r="B85" s="374">
        <v>0.05</v>
      </c>
    </row>
    <row r="86" spans="1:2" x14ac:dyDescent="0.25">
      <c r="A86" s="277"/>
      <c r="B86" s="374">
        <v>0.05</v>
      </c>
    </row>
    <row r="87" spans="1:2" x14ac:dyDescent="0.25">
      <c r="A87" s="277"/>
      <c r="B87" s="374">
        <v>0.05</v>
      </c>
    </row>
    <row r="88" spans="1:2" x14ac:dyDescent="0.25">
      <c r="A88" s="277"/>
      <c r="B88" s="374">
        <v>0.05</v>
      </c>
    </row>
    <row r="89" spans="1:2" x14ac:dyDescent="0.25">
      <c r="A89" s="277"/>
      <c r="B89" s="374">
        <v>0.05</v>
      </c>
    </row>
    <row r="90" spans="1:2" x14ac:dyDescent="0.25">
      <c r="A90" s="277"/>
      <c r="B90" s="374">
        <v>0.05</v>
      </c>
    </row>
    <row r="91" spans="1:2" x14ac:dyDescent="0.25">
      <c r="A91" s="277"/>
      <c r="B91" s="374">
        <v>0.05</v>
      </c>
    </row>
    <row r="92" spans="1:2" x14ac:dyDescent="0.25">
      <c r="A92" s="277"/>
      <c r="B92" s="374">
        <v>0.05</v>
      </c>
    </row>
    <row r="93" spans="1:2" x14ac:dyDescent="0.25">
      <c r="A93" s="277"/>
      <c r="B93" s="374">
        <v>0.05</v>
      </c>
    </row>
    <row r="94" spans="1:2" x14ac:dyDescent="0.25">
      <c r="A94" s="277"/>
      <c r="B94" s="374">
        <v>0.05</v>
      </c>
    </row>
    <row r="95" spans="1:2" x14ac:dyDescent="0.25">
      <c r="A95" s="277"/>
      <c r="B95" s="374">
        <v>0.05</v>
      </c>
    </row>
    <row r="96" spans="1:2" x14ac:dyDescent="0.25">
      <c r="A96" s="277"/>
      <c r="B96" s="374">
        <v>0.05</v>
      </c>
    </row>
    <row r="97" spans="1:2" x14ac:dyDescent="0.25">
      <c r="A97" s="277"/>
      <c r="B97" s="374">
        <v>0.05</v>
      </c>
    </row>
    <row r="98" spans="1:2" x14ac:dyDescent="0.25">
      <c r="A98" s="277"/>
      <c r="B98" s="374">
        <v>0.05</v>
      </c>
    </row>
    <row r="99" spans="1:2" x14ac:dyDescent="0.25">
      <c r="A99" s="277"/>
      <c r="B99" s="374">
        <v>0.05</v>
      </c>
    </row>
    <row r="100" spans="1:2" x14ac:dyDescent="0.25">
      <c r="A100" s="277"/>
      <c r="B100" s="374">
        <v>0.05</v>
      </c>
    </row>
    <row r="101" spans="1:2" x14ac:dyDescent="0.25">
      <c r="A101" s="277"/>
      <c r="B101" s="374">
        <v>0.05</v>
      </c>
    </row>
    <row r="102" spans="1:2" x14ac:dyDescent="0.25">
      <c r="A102" s="277"/>
      <c r="B102" s="374">
        <v>0.05</v>
      </c>
    </row>
    <row r="103" spans="1:2" x14ac:dyDescent="0.25">
      <c r="A103" s="277"/>
      <c r="B103" s="374">
        <v>0.05</v>
      </c>
    </row>
    <row r="104" spans="1:2" x14ac:dyDescent="0.25">
      <c r="A104" s="277"/>
      <c r="B104" s="374">
        <v>0.05</v>
      </c>
    </row>
    <row r="105" spans="1:2" x14ac:dyDescent="0.25">
      <c r="A105" s="277"/>
      <c r="B105" s="374">
        <v>0.05</v>
      </c>
    </row>
    <row r="106" spans="1:2" x14ac:dyDescent="0.25">
      <c r="A106" s="277"/>
      <c r="B106" s="374">
        <v>0.05</v>
      </c>
    </row>
    <row r="107" spans="1:2" x14ac:dyDescent="0.25">
      <c r="A107" s="277"/>
      <c r="B107" s="374">
        <v>0.05</v>
      </c>
    </row>
    <row r="108" spans="1:2" x14ac:dyDescent="0.25">
      <c r="A108" s="277"/>
      <c r="B108" s="374">
        <v>0.05</v>
      </c>
    </row>
    <row r="109" spans="1:2" x14ac:dyDescent="0.25">
      <c r="A109" s="277"/>
      <c r="B109" s="374">
        <v>0.05</v>
      </c>
    </row>
    <row r="110" spans="1:2" x14ac:dyDescent="0.25">
      <c r="A110" s="277"/>
      <c r="B110" s="374">
        <v>0.05</v>
      </c>
    </row>
    <row r="111" spans="1:2" x14ac:dyDescent="0.25">
      <c r="A111" s="277"/>
      <c r="B111" s="374">
        <v>0.05</v>
      </c>
    </row>
    <row r="112" spans="1:2" x14ac:dyDescent="0.25">
      <c r="A112" s="277"/>
      <c r="B112" s="374">
        <v>0.05</v>
      </c>
    </row>
    <row r="113" spans="1:2" x14ac:dyDescent="0.25">
      <c r="A113" s="277"/>
      <c r="B113" s="374">
        <v>0.05</v>
      </c>
    </row>
    <row r="114" spans="1:2" x14ac:dyDescent="0.25">
      <c r="A114" s="277"/>
      <c r="B114" s="374">
        <v>0.05</v>
      </c>
    </row>
    <row r="115" spans="1:2" x14ac:dyDescent="0.25">
      <c r="A115" s="277"/>
      <c r="B115" s="374">
        <v>0.05</v>
      </c>
    </row>
    <row r="116" spans="1:2" x14ac:dyDescent="0.25">
      <c r="A116" s="277"/>
      <c r="B116" s="374">
        <v>0.05</v>
      </c>
    </row>
    <row r="117" spans="1:2" x14ac:dyDescent="0.25">
      <c r="A117" s="277"/>
      <c r="B117" s="374">
        <v>0.05</v>
      </c>
    </row>
    <row r="118" spans="1:2" x14ac:dyDescent="0.25">
      <c r="A118" s="277"/>
      <c r="B118" s="374">
        <v>0.05</v>
      </c>
    </row>
    <row r="119" spans="1:2" x14ac:dyDescent="0.25">
      <c r="A119" s="277"/>
      <c r="B119" s="374">
        <v>0.05</v>
      </c>
    </row>
    <row r="120" spans="1:2" x14ac:dyDescent="0.25">
      <c r="A120" s="277"/>
      <c r="B120" s="374">
        <v>0.05</v>
      </c>
    </row>
    <row r="121" spans="1:2" x14ac:dyDescent="0.25">
      <c r="A121" s="277"/>
      <c r="B121" s="374">
        <v>0.05</v>
      </c>
    </row>
    <row r="122" spans="1:2" x14ac:dyDescent="0.25">
      <c r="A122" s="277"/>
      <c r="B122" s="374">
        <v>0.05</v>
      </c>
    </row>
    <row r="123" spans="1:2" x14ac:dyDescent="0.25">
      <c r="A123" s="277"/>
      <c r="B123" s="374">
        <v>0.05</v>
      </c>
    </row>
    <row r="124" spans="1:2" x14ac:dyDescent="0.25">
      <c r="A124" s="277"/>
      <c r="B124" s="374">
        <v>0.05</v>
      </c>
    </row>
    <row r="125" spans="1:2" x14ac:dyDescent="0.25">
      <c r="A125" s="277"/>
      <c r="B125" s="374">
        <v>0.05</v>
      </c>
    </row>
    <row r="126" spans="1:2" x14ac:dyDescent="0.25">
      <c r="A126" s="277"/>
      <c r="B126" s="374">
        <v>0.05</v>
      </c>
    </row>
    <row r="127" spans="1:2" x14ac:dyDescent="0.25">
      <c r="A127" s="277"/>
      <c r="B127" s="374">
        <v>0.05</v>
      </c>
    </row>
    <row r="128" spans="1:2" x14ac:dyDescent="0.25">
      <c r="A128" s="277"/>
      <c r="B128" s="374">
        <v>0.05</v>
      </c>
    </row>
    <row r="129" spans="1:2" x14ac:dyDescent="0.25">
      <c r="A129" s="277"/>
      <c r="B129" s="374">
        <v>0.05</v>
      </c>
    </row>
    <row r="130" spans="1:2" x14ac:dyDescent="0.25">
      <c r="A130" s="277"/>
      <c r="B130" s="374">
        <v>0.05</v>
      </c>
    </row>
    <row r="131" spans="1:2" x14ac:dyDescent="0.25">
      <c r="A131" s="277"/>
      <c r="B131" s="374">
        <v>0.05</v>
      </c>
    </row>
    <row r="132" spans="1:2" x14ac:dyDescent="0.25">
      <c r="A132" s="277"/>
      <c r="B132" s="374">
        <v>0.05</v>
      </c>
    </row>
    <row r="133" spans="1:2" x14ac:dyDescent="0.25">
      <c r="A133" s="277"/>
      <c r="B133" s="374">
        <v>0.05</v>
      </c>
    </row>
    <row r="134" spans="1:2" x14ac:dyDescent="0.25">
      <c r="A134" s="277"/>
      <c r="B134" s="374">
        <v>0.05</v>
      </c>
    </row>
    <row r="135" spans="1:2" x14ac:dyDescent="0.25">
      <c r="A135" s="277"/>
      <c r="B135" s="374">
        <v>0.05</v>
      </c>
    </row>
    <row r="136" spans="1:2" x14ac:dyDescent="0.25">
      <c r="A136" s="277"/>
      <c r="B136" s="374">
        <v>0.05</v>
      </c>
    </row>
    <row r="137" spans="1:2" x14ac:dyDescent="0.25">
      <c r="A137" s="277"/>
      <c r="B137" s="374">
        <v>0.05</v>
      </c>
    </row>
    <row r="138" spans="1:2" x14ac:dyDescent="0.25">
      <c r="A138" s="277"/>
      <c r="B138" s="374">
        <v>0.05</v>
      </c>
    </row>
    <row r="139" spans="1:2" x14ac:dyDescent="0.25">
      <c r="A139" s="277"/>
      <c r="B139" s="374">
        <v>0.05</v>
      </c>
    </row>
    <row r="140" spans="1:2" x14ac:dyDescent="0.25">
      <c r="A140" s="277"/>
      <c r="B140" s="374">
        <v>0.05</v>
      </c>
    </row>
    <row r="141" spans="1:2" x14ac:dyDescent="0.25">
      <c r="A141" s="277"/>
      <c r="B141" s="374">
        <v>0.05</v>
      </c>
    </row>
    <row r="142" spans="1:2" x14ac:dyDescent="0.25">
      <c r="A142" s="277"/>
      <c r="B142" s="374">
        <v>0.05</v>
      </c>
    </row>
    <row r="143" spans="1:2" x14ac:dyDescent="0.25">
      <c r="A143" s="277"/>
      <c r="B143" s="374">
        <v>0.05</v>
      </c>
    </row>
    <row r="144" spans="1:2" x14ac:dyDescent="0.25">
      <c r="A144" s="277"/>
      <c r="B144" s="374">
        <v>0.05</v>
      </c>
    </row>
    <row r="145" spans="1:2" x14ac:dyDescent="0.25">
      <c r="A145" s="277"/>
      <c r="B145" s="374">
        <v>0.05</v>
      </c>
    </row>
    <row r="146" spans="1:2" x14ac:dyDescent="0.25">
      <c r="A146" s="277"/>
      <c r="B146" s="374">
        <v>0.05</v>
      </c>
    </row>
    <row r="147" spans="1:2" x14ac:dyDescent="0.25">
      <c r="A147" s="277"/>
      <c r="B147" s="374">
        <v>0.05</v>
      </c>
    </row>
    <row r="148" spans="1:2" x14ac:dyDescent="0.25">
      <c r="A148" s="277"/>
      <c r="B148" s="374">
        <v>0.05</v>
      </c>
    </row>
    <row r="149" spans="1:2" x14ac:dyDescent="0.25">
      <c r="A149" s="277"/>
      <c r="B149" s="374">
        <v>0.05</v>
      </c>
    </row>
    <row r="150" spans="1:2" x14ac:dyDescent="0.25">
      <c r="A150" s="277"/>
      <c r="B150" s="374">
        <v>0.05</v>
      </c>
    </row>
    <row r="151" spans="1:2" x14ac:dyDescent="0.25">
      <c r="A151" s="277"/>
      <c r="B151" s="374">
        <v>0.05</v>
      </c>
    </row>
    <row r="152" spans="1:2" x14ac:dyDescent="0.25">
      <c r="A152" s="277"/>
      <c r="B152" s="374">
        <v>0.05</v>
      </c>
    </row>
    <row r="153" spans="1:2" x14ac:dyDescent="0.25">
      <c r="A153" s="277"/>
      <c r="B153" s="374">
        <v>0.05</v>
      </c>
    </row>
    <row r="154" spans="1:2" x14ac:dyDescent="0.25">
      <c r="B154" s="374">
        <v>0.05</v>
      </c>
    </row>
    <row r="155" spans="1:2" x14ac:dyDescent="0.25">
      <c r="B155" s="374">
        <v>0.05</v>
      </c>
    </row>
    <row r="156" spans="1:2" x14ac:dyDescent="0.25">
      <c r="B156" s="374">
        <v>0.05</v>
      </c>
    </row>
    <row r="157" spans="1:2" x14ac:dyDescent="0.25">
      <c r="B157" s="374">
        <v>0.05</v>
      </c>
    </row>
    <row r="158" spans="1:2" x14ac:dyDescent="0.25">
      <c r="B158" s="374">
        <v>0.05</v>
      </c>
    </row>
    <row r="159" spans="1:2" x14ac:dyDescent="0.25">
      <c r="B159" s="374">
        <v>0.05</v>
      </c>
    </row>
    <row r="160" spans="1:2" x14ac:dyDescent="0.25">
      <c r="B160" s="374">
        <v>0.05</v>
      </c>
    </row>
    <row r="161" spans="2:2" x14ac:dyDescent="0.25">
      <c r="B161" s="374">
        <v>0.05</v>
      </c>
    </row>
    <row r="162" spans="2:2" x14ac:dyDescent="0.25">
      <c r="B162" s="374">
        <v>0.05</v>
      </c>
    </row>
    <row r="163" spans="2:2" x14ac:dyDescent="0.25">
      <c r="B163" s="374">
        <v>0.05</v>
      </c>
    </row>
    <row r="164" spans="2:2" x14ac:dyDescent="0.25">
      <c r="B164" s="374">
        <v>0.05</v>
      </c>
    </row>
    <row r="165" spans="2:2" x14ac:dyDescent="0.25">
      <c r="B165" s="374">
        <v>0.05</v>
      </c>
    </row>
    <row r="166" spans="2:2" x14ac:dyDescent="0.25">
      <c r="B166" s="374">
        <v>0.05</v>
      </c>
    </row>
    <row r="167" spans="2:2" x14ac:dyDescent="0.25">
      <c r="B167" s="374">
        <v>0.05</v>
      </c>
    </row>
    <row r="168" spans="2:2" x14ac:dyDescent="0.25">
      <c r="B168" s="374">
        <v>0.05</v>
      </c>
    </row>
    <row r="169" spans="2:2" x14ac:dyDescent="0.25">
      <c r="B169" s="374">
        <v>0.05</v>
      </c>
    </row>
    <row r="170" spans="2:2" x14ac:dyDescent="0.25">
      <c r="B170" s="374">
        <v>0.05</v>
      </c>
    </row>
    <row r="171" spans="2:2" x14ac:dyDescent="0.25">
      <c r="B171" s="374">
        <v>0.05</v>
      </c>
    </row>
    <row r="172" spans="2:2" x14ac:dyDescent="0.25">
      <c r="B172" s="374">
        <v>0.05</v>
      </c>
    </row>
    <row r="173" spans="2:2" x14ac:dyDescent="0.25">
      <c r="B173" s="374">
        <v>0.05</v>
      </c>
    </row>
    <row r="174" spans="2:2" x14ac:dyDescent="0.25">
      <c r="B174" s="374">
        <v>0.05</v>
      </c>
    </row>
    <row r="175" spans="2:2" x14ac:dyDescent="0.25">
      <c r="B175" s="374">
        <v>0.05</v>
      </c>
    </row>
    <row r="176" spans="2:2" x14ac:dyDescent="0.25">
      <c r="B176" s="374">
        <v>0.05</v>
      </c>
    </row>
    <row r="177" spans="2:2" x14ac:dyDescent="0.25">
      <c r="B177" s="374">
        <v>0.05</v>
      </c>
    </row>
    <row r="178" spans="2:2" x14ac:dyDescent="0.25">
      <c r="B178" s="374">
        <v>0.05</v>
      </c>
    </row>
    <row r="179" spans="2:2" x14ac:dyDescent="0.25">
      <c r="B179" s="374">
        <v>0.05</v>
      </c>
    </row>
    <row r="180" spans="2:2" x14ac:dyDescent="0.25">
      <c r="B180" s="374">
        <v>0.05</v>
      </c>
    </row>
    <row r="181" spans="2:2" x14ac:dyDescent="0.25">
      <c r="B181" s="374">
        <v>0.05</v>
      </c>
    </row>
    <row r="182" spans="2:2" x14ac:dyDescent="0.25">
      <c r="B182" s="374">
        <v>0.05</v>
      </c>
    </row>
    <row r="183" spans="2:2" x14ac:dyDescent="0.25">
      <c r="B183" s="374">
        <v>0.05</v>
      </c>
    </row>
    <row r="184" spans="2:2" x14ac:dyDescent="0.25">
      <c r="B184" s="374">
        <v>0.05</v>
      </c>
    </row>
    <row r="185" spans="2:2" x14ac:dyDescent="0.25">
      <c r="B185" s="374">
        <v>0.05</v>
      </c>
    </row>
    <row r="186" spans="2:2" x14ac:dyDescent="0.25">
      <c r="B186" s="374">
        <v>0.05</v>
      </c>
    </row>
    <row r="187" spans="2:2" x14ac:dyDescent="0.25">
      <c r="B187" s="374">
        <v>0.05</v>
      </c>
    </row>
    <row r="188" spans="2:2" x14ac:dyDescent="0.25">
      <c r="B188" s="374">
        <v>0.05</v>
      </c>
    </row>
    <row r="189" spans="2:2" x14ac:dyDescent="0.25">
      <c r="B189" s="374">
        <v>0.05</v>
      </c>
    </row>
    <row r="190" spans="2:2" x14ac:dyDescent="0.25">
      <c r="B190" s="374">
        <v>0.05</v>
      </c>
    </row>
    <row r="191" spans="2:2" x14ac:dyDescent="0.25">
      <c r="B191" s="374">
        <v>0.05</v>
      </c>
    </row>
    <row r="192" spans="2:2" x14ac:dyDescent="0.25">
      <c r="B192" s="374">
        <v>0.05</v>
      </c>
    </row>
    <row r="193" spans="2:2" x14ac:dyDescent="0.25">
      <c r="B193" s="374">
        <v>0.05</v>
      </c>
    </row>
    <row r="194" spans="2:2" x14ac:dyDescent="0.25">
      <c r="B194" s="374">
        <v>0.05</v>
      </c>
    </row>
    <row r="195" spans="2:2" x14ac:dyDescent="0.25">
      <c r="B195" s="374">
        <v>0.05</v>
      </c>
    </row>
    <row r="196" spans="2:2" x14ac:dyDescent="0.25">
      <c r="B196" s="374">
        <v>0.05</v>
      </c>
    </row>
    <row r="197" spans="2:2" x14ac:dyDescent="0.25">
      <c r="B197" s="374">
        <v>0.05</v>
      </c>
    </row>
    <row r="198" spans="2:2" x14ac:dyDescent="0.25">
      <c r="B198" s="374">
        <v>0.05</v>
      </c>
    </row>
    <row r="199" spans="2:2" x14ac:dyDescent="0.25">
      <c r="B199" s="374">
        <v>0.05</v>
      </c>
    </row>
    <row r="200" spans="2:2" x14ac:dyDescent="0.25">
      <c r="B200" s="374">
        <v>0.05</v>
      </c>
    </row>
    <row r="201" spans="2:2" x14ac:dyDescent="0.25">
      <c r="B201" s="374">
        <v>0.05</v>
      </c>
    </row>
    <row r="202" spans="2:2" x14ac:dyDescent="0.25">
      <c r="B202" s="374">
        <v>0.05</v>
      </c>
    </row>
    <row r="203" spans="2:2" x14ac:dyDescent="0.25">
      <c r="B203" s="374">
        <v>0.05</v>
      </c>
    </row>
    <row r="204" spans="2:2" x14ac:dyDescent="0.25">
      <c r="B204" s="374">
        <v>0.05</v>
      </c>
    </row>
    <row r="205" spans="2:2" x14ac:dyDescent="0.25">
      <c r="B205" s="374">
        <v>0.05</v>
      </c>
    </row>
    <row r="206" spans="2:2" x14ac:dyDescent="0.25">
      <c r="B206" s="374">
        <v>0.05</v>
      </c>
    </row>
    <row r="207" spans="2:2" x14ac:dyDescent="0.25">
      <c r="B207" s="374">
        <v>0.05</v>
      </c>
    </row>
    <row r="208" spans="2:2" x14ac:dyDescent="0.25">
      <c r="B208" s="374">
        <v>0.05</v>
      </c>
    </row>
    <row r="209" spans="2:2" x14ac:dyDescent="0.25">
      <c r="B209" s="374">
        <v>0.05</v>
      </c>
    </row>
    <row r="210" spans="2:2" x14ac:dyDescent="0.25">
      <c r="B210" s="374">
        <v>0.05</v>
      </c>
    </row>
    <row r="211" spans="2:2" x14ac:dyDescent="0.25">
      <c r="B211" s="374">
        <v>0.05</v>
      </c>
    </row>
    <row r="212" spans="2:2" x14ac:dyDescent="0.25">
      <c r="B212" s="374">
        <v>0.05</v>
      </c>
    </row>
    <row r="213" spans="2:2" x14ac:dyDescent="0.25">
      <c r="B213" s="374">
        <v>0.05</v>
      </c>
    </row>
    <row r="214" spans="2:2" x14ac:dyDescent="0.25">
      <c r="B214" s="374">
        <v>0.05</v>
      </c>
    </row>
    <row r="215" spans="2:2" x14ac:dyDescent="0.25">
      <c r="B215" s="374">
        <v>0.05</v>
      </c>
    </row>
    <row r="216" spans="2:2" x14ac:dyDescent="0.25">
      <c r="B216" s="374">
        <v>0.05</v>
      </c>
    </row>
    <row r="217" spans="2:2" x14ac:dyDescent="0.25">
      <c r="B217" s="374">
        <v>0.05</v>
      </c>
    </row>
    <row r="218" spans="2:2" x14ac:dyDescent="0.25">
      <c r="B218" s="374">
        <v>0.05</v>
      </c>
    </row>
    <row r="219" spans="2:2" x14ac:dyDescent="0.25">
      <c r="B219" s="374">
        <v>0.05</v>
      </c>
    </row>
    <row r="220" spans="2:2" x14ac:dyDescent="0.25">
      <c r="B220" s="374">
        <v>0.05</v>
      </c>
    </row>
    <row r="221" spans="2:2" x14ac:dyDescent="0.25">
      <c r="B221" s="374">
        <v>0.05</v>
      </c>
    </row>
    <row r="222" spans="2:2" x14ac:dyDescent="0.25">
      <c r="B222" s="374">
        <v>0.05</v>
      </c>
    </row>
    <row r="223" spans="2:2" x14ac:dyDescent="0.25">
      <c r="B223" s="374">
        <v>0.05</v>
      </c>
    </row>
    <row r="224" spans="2:2" x14ac:dyDescent="0.25">
      <c r="B224" s="374">
        <v>0.05</v>
      </c>
    </row>
    <row r="225" spans="2:2" x14ac:dyDescent="0.25">
      <c r="B225" s="374">
        <v>0.05</v>
      </c>
    </row>
    <row r="226" spans="2:2" x14ac:dyDescent="0.25">
      <c r="B226" s="374">
        <v>0.05</v>
      </c>
    </row>
    <row r="227" spans="2:2" x14ac:dyDescent="0.25">
      <c r="B227" s="374">
        <v>0.05</v>
      </c>
    </row>
    <row r="228" spans="2:2" x14ac:dyDescent="0.25">
      <c r="B228" s="374">
        <v>0.05</v>
      </c>
    </row>
    <row r="229" spans="2:2" x14ac:dyDescent="0.25">
      <c r="B229" s="374">
        <v>0.05</v>
      </c>
    </row>
    <row r="230" spans="2:2" x14ac:dyDescent="0.25">
      <c r="B230" s="374">
        <v>0.05</v>
      </c>
    </row>
    <row r="231" spans="2:2" x14ac:dyDescent="0.25">
      <c r="B231" s="374">
        <v>0.05</v>
      </c>
    </row>
    <row r="232" spans="2:2" x14ac:dyDescent="0.25">
      <c r="B232" s="374">
        <v>0.05</v>
      </c>
    </row>
    <row r="233" spans="2:2" x14ac:dyDescent="0.25">
      <c r="B233" s="374">
        <v>0.05</v>
      </c>
    </row>
    <row r="234" spans="2:2" x14ac:dyDescent="0.25">
      <c r="B234" s="374">
        <v>0.05</v>
      </c>
    </row>
    <row r="235" spans="2:2" x14ac:dyDescent="0.25">
      <c r="B235" s="374">
        <v>0.05</v>
      </c>
    </row>
    <row r="236" spans="2:2" x14ac:dyDescent="0.25">
      <c r="B236" s="374">
        <v>0.05</v>
      </c>
    </row>
    <row r="237" spans="2:2" x14ac:dyDescent="0.25">
      <c r="B237" s="374">
        <v>0.05</v>
      </c>
    </row>
    <row r="238" spans="2:2" x14ac:dyDescent="0.25">
      <c r="B238" s="374">
        <v>0.05</v>
      </c>
    </row>
    <row r="239" spans="2:2" x14ac:dyDescent="0.25">
      <c r="B239" s="374">
        <v>0.05</v>
      </c>
    </row>
    <row r="240" spans="2:2" x14ac:dyDescent="0.25">
      <c r="B240" s="374">
        <v>0.05</v>
      </c>
    </row>
    <row r="241" spans="2:2" x14ac:dyDescent="0.25">
      <c r="B241" s="374">
        <v>0.05</v>
      </c>
    </row>
    <row r="242" spans="2:2" x14ac:dyDescent="0.25">
      <c r="B242" s="374">
        <v>0.05</v>
      </c>
    </row>
    <row r="243" spans="2:2" x14ac:dyDescent="0.25">
      <c r="B243" s="374">
        <v>0.05</v>
      </c>
    </row>
    <row r="244" spans="2:2" x14ac:dyDescent="0.25">
      <c r="B244" s="374">
        <v>0.05</v>
      </c>
    </row>
    <row r="245" spans="2:2" x14ac:dyDescent="0.25">
      <c r="B245" s="374">
        <v>0.05</v>
      </c>
    </row>
    <row r="246" spans="2:2" x14ac:dyDescent="0.25">
      <c r="B246" s="374">
        <v>0.05</v>
      </c>
    </row>
    <row r="247" spans="2:2" x14ac:dyDescent="0.25">
      <c r="B247" s="374">
        <v>0.05</v>
      </c>
    </row>
    <row r="248" spans="2:2" x14ac:dyDescent="0.25">
      <c r="B248" s="374">
        <v>0.05</v>
      </c>
    </row>
    <row r="249" spans="2:2" x14ac:dyDescent="0.25">
      <c r="B249" s="374">
        <v>0.05</v>
      </c>
    </row>
    <row r="250" spans="2:2" x14ac:dyDescent="0.25">
      <c r="B250" s="374">
        <v>0.05</v>
      </c>
    </row>
    <row r="251" spans="2:2" x14ac:dyDescent="0.25">
      <c r="B251" s="374">
        <v>0.05</v>
      </c>
    </row>
    <row r="252" spans="2:2" x14ac:dyDescent="0.25">
      <c r="B252" s="374">
        <v>0.05</v>
      </c>
    </row>
    <row r="253" spans="2:2" x14ac:dyDescent="0.25">
      <c r="B253" s="374">
        <v>0.05</v>
      </c>
    </row>
    <row r="254" spans="2:2" x14ac:dyDescent="0.25">
      <c r="B254" s="374">
        <v>0.05</v>
      </c>
    </row>
    <row r="255" spans="2:2" x14ac:dyDescent="0.25">
      <c r="B255" s="374">
        <v>0.05</v>
      </c>
    </row>
    <row r="256" spans="2:2" x14ac:dyDescent="0.25">
      <c r="B256" s="374">
        <v>0.05</v>
      </c>
    </row>
    <row r="257" spans="2:2" x14ac:dyDescent="0.25">
      <c r="B257" s="374">
        <v>0.05</v>
      </c>
    </row>
    <row r="258" spans="2:2" x14ac:dyDescent="0.25">
      <c r="B258" s="374">
        <v>0.05</v>
      </c>
    </row>
    <row r="259" spans="2:2" x14ac:dyDescent="0.25">
      <c r="B259" s="374">
        <v>0.05</v>
      </c>
    </row>
    <row r="260" spans="2:2" x14ac:dyDescent="0.25">
      <c r="B260" s="374">
        <v>0.05</v>
      </c>
    </row>
    <row r="261" spans="2:2" x14ac:dyDescent="0.25">
      <c r="B261" s="374">
        <v>0.05</v>
      </c>
    </row>
    <row r="262" spans="2:2" x14ac:dyDescent="0.25">
      <c r="B262" s="374">
        <v>0.05</v>
      </c>
    </row>
    <row r="263" spans="2:2" x14ac:dyDescent="0.25">
      <c r="B263" s="374">
        <v>0.05</v>
      </c>
    </row>
    <row r="264" spans="2:2" x14ac:dyDescent="0.25">
      <c r="B264" s="374">
        <v>0.05</v>
      </c>
    </row>
    <row r="265" spans="2:2" x14ac:dyDescent="0.25">
      <c r="B265" s="374">
        <v>0.05</v>
      </c>
    </row>
    <row r="266" spans="2:2" x14ac:dyDescent="0.25">
      <c r="B266" s="374">
        <v>0.05</v>
      </c>
    </row>
    <row r="267" spans="2:2" x14ac:dyDescent="0.25">
      <c r="B267" s="374">
        <v>0.05</v>
      </c>
    </row>
    <row r="268" spans="2:2" x14ac:dyDescent="0.25">
      <c r="B268" s="374">
        <v>0.05</v>
      </c>
    </row>
    <row r="269" spans="2:2" x14ac:dyDescent="0.25">
      <c r="B269" s="374">
        <v>0.05</v>
      </c>
    </row>
    <row r="270" spans="2:2" x14ac:dyDescent="0.25">
      <c r="B270" s="374">
        <v>0.05</v>
      </c>
    </row>
    <row r="271" spans="2:2" x14ac:dyDescent="0.25">
      <c r="B271" s="374">
        <v>0.05</v>
      </c>
    </row>
    <row r="272" spans="2:2" x14ac:dyDescent="0.25">
      <c r="B272" s="374">
        <v>0.05</v>
      </c>
    </row>
    <row r="273" spans="2:2" x14ac:dyDescent="0.25">
      <c r="B273" s="374">
        <v>0.05</v>
      </c>
    </row>
    <row r="274" spans="2:2" x14ac:dyDescent="0.25">
      <c r="B274" s="374">
        <v>0.05</v>
      </c>
    </row>
    <row r="275" spans="2:2" x14ac:dyDescent="0.25">
      <c r="B275" s="374">
        <v>0.05</v>
      </c>
    </row>
    <row r="276" spans="2:2" x14ac:dyDescent="0.25">
      <c r="B276" s="374">
        <v>0.05</v>
      </c>
    </row>
    <row r="277" spans="2:2" x14ac:dyDescent="0.25">
      <c r="B277" s="374">
        <v>0.05</v>
      </c>
    </row>
    <row r="278" spans="2:2" x14ac:dyDescent="0.25">
      <c r="B278" s="374">
        <v>0.05</v>
      </c>
    </row>
    <row r="279" spans="2:2" x14ac:dyDescent="0.25">
      <c r="B279" s="374">
        <v>0.05</v>
      </c>
    </row>
    <row r="280" spans="2:2" x14ac:dyDescent="0.25">
      <c r="B280" s="374">
        <v>0.05</v>
      </c>
    </row>
    <row r="281" spans="2:2" x14ac:dyDescent="0.25">
      <c r="B281" s="374">
        <v>0.05</v>
      </c>
    </row>
    <row r="282" spans="2:2" x14ac:dyDescent="0.25">
      <c r="B282" s="374">
        <v>0.05</v>
      </c>
    </row>
    <row r="283" spans="2:2" x14ac:dyDescent="0.25">
      <c r="B283" s="374">
        <v>0.05</v>
      </c>
    </row>
    <row r="284" spans="2:2" x14ac:dyDescent="0.25">
      <c r="B284" s="374">
        <v>0.05</v>
      </c>
    </row>
    <row r="285" spans="2:2" x14ac:dyDescent="0.25">
      <c r="B285" s="374">
        <v>0.05</v>
      </c>
    </row>
    <row r="286" spans="2:2" x14ac:dyDescent="0.25">
      <c r="B286" s="374">
        <v>0.05</v>
      </c>
    </row>
    <row r="287" spans="2:2" x14ac:dyDescent="0.25">
      <c r="B287" s="374">
        <v>0.05</v>
      </c>
    </row>
    <row r="288" spans="2:2" x14ac:dyDescent="0.25">
      <c r="B288" s="374">
        <v>0.05</v>
      </c>
    </row>
    <row r="289" spans="2:2" x14ac:dyDescent="0.25">
      <c r="B289" s="374">
        <v>0.05</v>
      </c>
    </row>
    <row r="290" spans="2:2" x14ac:dyDescent="0.25">
      <c r="B290" s="374">
        <v>0.05</v>
      </c>
    </row>
    <row r="291" spans="2:2" x14ac:dyDescent="0.25">
      <c r="B291" s="374">
        <v>0.05</v>
      </c>
    </row>
    <row r="292" spans="2:2" x14ac:dyDescent="0.25">
      <c r="B292" s="374">
        <v>0.05</v>
      </c>
    </row>
    <row r="293" spans="2:2" x14ac:dyDescent="0.25">
      <c r="B293" s="374">
        <v>0.05</v>
      </c>
    </row>
    <row r="294" spans="2:2" x14ac:dyDescent="0.25">
      <c r="B294" s="374">
        <v>0.05</v>
      </c>
    </row>
    <row r="295" spans="2:2" x14ac:dyDescent="0.25">
      <c r="B295" s="374">
        <v>0.05</v>
      </c>
    </row>
    <row r="296" spans="2:2" x14ac:dyDescent="0.25">
      <c r="B296" s="374">
        <v>0.05</v>
      </c>
    </row>
    <row r="297" spans="2:2" x14ac:dyDescent="0.25">
      <c r="B297" s="374">
        <v>0.05</v>
      </c>
    </row>
    <row r="298" spans="2:2" x14ac:dyDescent="0.25">
      <c r="B298" s="374">
        <v>0.05</v>
      </c>
    </row>
    <row r="299" spans="2:2" x14ac:dyDescent="0.25">
      <c r="B299" s="374">
        <v>0.05</v>
      </c>
    </row>
    <row r="300" spans="2:2" x14ac:dyDescent="0.25">
      <c r="B300" s="374">
        <v>0.05</v>
      </c>
    </row>
    <row r="301" spans="2:2" x14ac:dyDescent="0.25">
      <c r="B301" s="374">
        <v>0.05</v>
      </c>
    </row>
    <row r="302" spans="2:2" x14ac:dyDescent="0.25">
      <c r="B302" s="374">
        <v>0.05</v>
      </c>
    </row>
    <row r="303" spans="2:2" x14ac:dyDescent="0.25">
      <c r="B303" s="374">
        <v>0.05</v>
      </c>
    </row>
    <row r="304" spans="2:2" x14ac:dyDescent="0.25">
      <c r="B304" s="374">
        <v>0.05</v>
      </c>
    </row>
    <row r="305" spans="2:2" x14ac:dyDescent="0.25">
      <c r="B305" s="374">
        <v>0.05</v>
      </c>
    </row>
    <row r="306" spans="2:2" x14ac:dyDescent="0.25">
      <c r="B306" s="374">
        <v>0.05</v>
      </c>
    </row>
    <row r="307" spans="2:2" x14ac:dyDescent="0.25">
      <c r="B307" s="374">
        <v>0.05</v>
      </c>
    </row>
    <row r="308" spans="2:2" x14ac:dyDescent="0.25">
      <c r="B308" s="374">
        <v>0.05</v>
      </c>
    </row>
    <row r="309" spans="2:2" x14ac:dyDescent="0.25">
      <c r="B309" s="374">
        <v>0.05</v>
      </c>
    </row>
    <row r="310" spans="2:2" x14ac:dyDescent="0.25">
      <c r="B310" s="374">
        <v>0.05</v>
      </c>
    </row>
    <row r="311" spans="2:2" x14ac:dyDescent="0.25">
      <c r="B311" s="374">
        <v>0.05</v>
      </c>
    </row>
    <row r="312" spans="2:2" x14ac:dyDescent="0.25">
      <c r="B312" s="374">
        <v>0.05</v>
      </c>
    </row>
    <row r="313" spans="2:2" x14ac:dyDescent="0.25">
      <c r="B313" s="374">
        <v>0.05</v>
      </c>
    </row>
    <row r="314" spans="2:2" x14ac:dyDescent="0.25">
      <c r="B314" s="374">
        <v>0.05</v>
      </c>
    </row>
    <row r="315" spans="2:2" x14ac:dyDescent="0.25">
      <c r="B315" s="374">
        <v>0.05</v>
      </c>
    </row>
    <row r="316" spans="2:2" x14ac:dyDescent="0.25">
      <c r="B316" s="374">
        <v>0.05</v>
      </c>
    </row>
    <row r="317" spans="2:2" x14ac:dyDescent="0.25">
      <c r="B317" s="374">
        <v>0.05</v>
      </c>
    </row>
    <row r="318" spans="2:2" x14ac:dyDescent="0.25">
      <c r="B318" s="374">
        <v>0.05</v>
      </c>
    </row>
    <row r="319" spans="2:2" x14ac:dyDescent="0.25">
      <c r="B319" s="374">
        <v>0.05</v>
      </c>
    </row>
    <row r="320" spans="2:2" x14ac:dyDescent="0.25">
      <c r="B320" s="374">
        <v>0.05</v>
      </c>
    </row>
    <row r="321" spans="2:2" x14ac:dyDescent="0.25">
      <c r="B321" s="374">
        <v>0.05</v>
      </c>
    </row>
    <row r="322" spans="2:2" x14ac:dyDescent="0.25">
      <c r="B322" s="374">
        <v>0.05</v>
      </c>
    </row>
    <row r="323" spans="2:2" x14ac:dyDescent="0.25">
      <c r="B323" s="374">
        <v>0.05</v>
      </c>
    </row>
    <row r="324" spans="2:2" x14ac:dyDescent="0.25">
      <c r="B324" s="374">
        <v>0.05</v>
      </c>
    </row>
    <row r="325" spans="2:2" x14ac:dyDescent="0.25">
      <c r="B325" s="374">
        <v>0.05</v>
      </c>
    </row>
    <row r="326" spans="2:2" x14ac:dyDescent="0.25">
      <c r="B326" s="374">
        <v>0.05</v>
      </c>
    </row>
    <row r="327" spans="2:2" x14ac:dyDescent="0.25">
      <c r="B327" s="374">
        <v>0.05</v>
      </c>
    </row>
    <row r="328" spans="2:2" x14ac:dyDescent="0.25">
      <c r="B328" s="374">
        <v>0.05</v>
      </c>
    </row>
    <row r="329" spans="2:2" x14ac:dyDescent="0.25">
      <c r="B329" s="374">
        <v>0.05</v>
      </c>
    </row>
    <row r="330" spans="2:2" x14ac:dyDescent="0.25">
      <c r="B330" s="374">
        <v>0.05</v>
      </c>
    </row>
    <row r="331" spans="2:2" x14ac:dyDescent="0.25">
      <c r="B331" s="374">
        <v>0.05</v>
      </c>
    </row>
    <row r="332" spans="2:2" x14ac:dyDescent="0.25">
      <c r="B332" s="374">
        <v>0.05</v>
      </c>
    </row>
    <row r="333" spans="2:2" x14ac:dyDescent="0.25">
      <c r="B333" s="374">
        <v>0.05</v>
      </c>
    </row>
    <row r="334" spans="2:2" x14ac:dyDescent="0.25">
      <c r="B334" s="374">
        <v>0.05</v>
      </c>
    </row>
    <row r="335" spans="2:2" x14ac:dyDescent="0.25">
      <c r="B335" s="374">
        <v>0.05</v>
      </c>
    </row>
    <row r="336" spans="2:2" x14ac:dyDescent="0.25">
      <c r="B336" s="374">
        <v>0.05</v>
      </c>
    </row>
    <row r="337" spans="2:2" x14ac:dyDescent="0.25">
      <c r="B337" s="374">
        <v>0.05</v>
      </c>
    </row>
    <row r="338" spans="2:2" x14ac:dyDescent="0.25">
      <c r="B338" s="374">
        <v>0.05</v>
      </c>
    </row>
    <row r="339" spans="2:2" x14ac:dyDescent="0.25">
      <c r="B339" s="374">
        <v>0.05</v>
      </c>
    </row>
    <row r="340" spans="2:2" x14ac:dyDescent="0.25">
      <c r="B340" s="374">
        <v>0.05</v>
      </c>
    </row>
    <row r="341" spans="2:2" x14ac:dyDescent="0.25">
      <c r="B341" s="374">
        <v>0.05</v>
      </c>
    </row>
    <row r="342" spans="2:2" x14ac:dyDescent="0.25">
      <c r="B342" s="374">
        <v>0.05</v>
      </c>
    </row>
    <row r="343" spans="2:2" x14ac:dyDescent="0.25">
      <c r="B343" s="374">
        <v>0.05</v>
      </c>
    </row>
    <row r="344" spans="2:2" x14ac:dyDescent="0.25">
      <c r="B344" s="374">
        <v>0.05</v>
      </c>
    </row>
    <row r="345" spans="2:2" x14ac:dyDescent="0.25">
      <c r="B345" s="374">
        <v>0.05</v>
      </c>
    </row>
    <row r="346" spans="2:2" x14ac:dyDescent="0.25">
      <c r="B346" s="374">
        <v>0.05</v>
      </c>
    </row>
    <row r="347" spans="2:2" x14ac:dyDescent="0.25">
      <c r="B347" s="374">
        <v>0.05</v>
      </c>
    </row>
    <row r="348" spans="2:2" x14ac:dyDescent="0.25">
      <c r="B348" s="374">
        <v>0.05</v>
      </c>
    </row>
    <row r="349" spans="2:2" x14ac:dyDescent="0.25">
      <c r="B349" s="374">
        <v>0.05</v>
      </c>
    </row>
    <row r="350" spans="2:2" x14ac:dyDescent="0.25">
      <c r="B350" s="374">
        <v>0.05</v>
      </c>
    </row>
    <row r="351" spans="2:2" x14ac:dyDescent="0.25">
      <c r="B351" s="374">
        <v>0.05</v>
      </c>
    </row>
    <row r="352" spans="2:2" x14ac:dyDescent="0.25">
      <c r="B352" s="374">
        <v>0.05</v>
      </c>
    </row>
    <row r="353" spans="2:2" x14ac:dyDescent="0.25">
      <c r="B353" s="374">
        <v>0.05</v>
      </c>
    </row>
    <row r="354" spans="2:2" x14ac:dyDescent="0.25">
      <c r="B354" s="374">
        <v>0.05</v>
      </c>
    </row>
    <row r="355" spans="2:2" x14ac:dyDescent="0.25">
      <c r="B355" s="374">
        <v>0.05</v>
      </c>
    </row>
    <row r="356" spans="2:2" x14ac:dyDescent="0.25">
      <c r="B356" s="374">
        <v>0.05</v>
      </c>
    </row>
    <row r="357" spans="2:2" x14ac:dyDescent="0.25">
      <c r="B357" s="374">
        <v>0.05</v>
      </c>
    </row>
    <row r="358" spans="2:2" x14ac:dyDescent="0.25">
      <c r="B358" s="374">
        <v>0.05</v>
      </c>
    </row>
    <row r="359" spans="2:2" x14ac:dyDescent="0.25">
      <c r="B359" s="374">
        <v>0.05</v>
      </c>
    </row>
    <row r="360" spans="2:2" x14ac:dyDescent="0.25">
      <c r="B360" s="374">
        <v>0.05</v>
      </c>
    </row>
    <row r="361" spans="2:2" x14ac:dyDescent="0.25">
      <c r="B361" s="374">
        <v>0.05</v>
      </c>
    </row>
    <row r="362" spans="2:2" x14ac:dyDescent="0.25">
      <c r="B362" s="374">
        <v>0.05</v>
      </c>
    </row>
    <row r="363" spans="2:2" x14ac:dyDescent="0.25">
      <c r="B363" s="374">
        <v>0.05</v>
      </c>
    </row>
    <row r="364" spans="2:2" x14ac:dyDescent="0.25">
      <c r="B364" s="374">
        <v>0.05</v>
      </c>
    </row>
    <row r="365" spans="2:2" x14ac:dyDescent="0.25">
      <c r="B365" s="374">
        <v>0.05</v>
      </c>
    </row>
    <row r="366" spans="2:2" x14ac:dyDescent="0.25">
      <c r="B366" s="374">
        <v>0.05</v>
      </c>
    </row>
    <row r="367" spans="2:2" x14ac:dyDescent="0.25">
      <c r="B367" s="374">
        <v>0.05</v>
      </c>
    </row>
    <row r="368" spans="2:2" x14ac:dyDescent="0.25">
      <c r="B368" s="374">
        <v>0.05</v>
      </c>
    </row>
    <row r="369" spans="2:2" x14ac:dyDescent="0.25">
      <c r="B369" s="374">
        <v>0.05</v>
      </c>
    </row>
    <row r="370" spans="2:2" x14ac:dyDescent="0.25">
      <c r="B370" s="374">
        <v>0.05</v>
      </c>
    </row>
    <row r="371" spans="2:2" x14ac:dyDescent="0.25">
      <c r="B371" s="374">
        <v>0.05</v>
      </c>
    </row>
    <row r="372" spans="2:2" x14ac:dyDescent="0.25">
      <c r="B372" s="374">
        <v>0.05</v>
      </c>
    </row>
    <row r="373" spans="2:2" x14ac:dyDescent="0.25">
      <c r="B373" s="374">
        <v>0.05</v>
      </c>
    </row>
    <row r="374" spans="2:2" x14ac:dyDescent="0.25">
      <c r="B374" s="374">
        <v>0.05</v>
      </c>
    </row>
    <row r="375" spans="2:2" x14ac:dyDescent="0.25">
      <c r="B375" s="374">
        <v>0.05</v>
      </c>
    </row>
    <row r="376" spans="2:2" x14ac:dyDescent="0.25">
      <c r="B376" s="374">
        <v>0.05</v>
      </c>
    </row>
    <row r="377" spans="2:2" x14ac:dyDescent="0.25">
      <c r="B377" s="374">
        <v>0.05</v>
      </c>
    </row>
    <row r="378" spans="2:2" x14ac:dyDescent="0.25">
      <c r="B378" s="374">
        <v>0.05</v>
      </c>
    </row>
    <row r="379" spans="2:2" x14ac:dyDescent="0.25">
      <c r="B379" s="374">
        <v>0.05</v>
      </c>
    </row>
    <row r="380" spans="2:2" x14ac:dyDescent="0.25">
      <c r="B380" s="374">
        <v>0.05</v>
      </c>
    </row>
    <row r="381" spans="2:2" x14ac:dyDescent="0.25">
      <c r="B381" s="374">
        <v>0.05</v>
      </c>
    </row>
    <row r="382" spans="2:2" x14ac:dyDescent="0.25">
      <c r="B382" s="374">
        <v>0.05</v>
      </c>
    </row>
    <row r="383" spans="2:2" x14ac:dyDescent="0.25">
      <c r="B383" s="374">
        <v>0.05</v>
      </c>
    </row>
    <row r="384" spans="2:2" x14ac:dyDescent="0.25">
      <c r="B384" s="374">
        <v>0.05</v>
      </c>
    </row>
    <row r="385" spans="2:2" x14ac:dyDescent="0.25">
      <c r="B385" s="374">
        <v>0.05</v>
      </c>
    </row>
    <row r="386" spans="2:2" x14ac:dyDescent="0.25">
      <c r="B386" s="374">
        <v>0.05</v>
      </c>
    </row>
    <row r="387" spans="2:2" x14ac:dyDescent="0.25">
      <c r="B387" s="374">
        <v>0.05</v>
      </c>
    </row>
    <row r="388" spans="2:2" x14ac:dyDescent="0.25">
      <c r="B388" s="374">
        <v>0.05</v>
      </c>
    </row>
    <row r="389" spans="2:2" x14ac:dyDescent="0.25">
      <c r="B389" s="374">
        <v>0.05</v>
      </c>
    </row>
    <row r="390" spans="2:2" x14ac:dyDescent="0.25">
      <c r="B390" s="374">
        <v>0.05</v>
      </c>
    </row>
    <row r="391" spans="2:2" x14ac:dyDescent="0.25">
      <c r="B391" s="374">
        <v>0.05</v>
      </c>
    </row>
    <row r="392" spans="2:2" x14ac:dyDescent="0.25">
      <c r="B392" s="374">
        <v>0.05</v>
      </c>
    </row>
    <row r="393" spans="2:2" x14ac:dyDescent="0.25">
      <c r="B393" s="374">
        <v>0.05</v>
      </c>
    </row>
    <row r="394" spans="2:2" x14ac:dyDescent="0.25">
      <c r="B394" s="374">
        <v>0.05</v>
      </c>
    </row>
    <row r="395" spans="2:2" x14ac:dyDescent="0.25">
      <c r="B395" s="374">
        <v>0.05</v>
      </c>
    </row>
    <row r="396" spans="2:2" x14ac:dyDescent="0.25">
      <c r="B396" s="374">
        <v>0.05</v>
      </c>
    </row>
    <row r="397" spans="2:2" x14ac:dyDescent="0.25">
      <c r="B397" s="374">
        <v>0.05</v>
      </c>
    </row>
    <row r="398" spans="2:2" x14ac:dyDescent="0.25">
      <c r="B398" s="374">
        <v>0.05</v>
      </c>
    </row>
    <row r="399" spans="2:2" x14ac:dyDescent="0.25">
      <c r="B399" s="374">
        <v>0.05</v>
      </c>
    </row>
    <row r="400" spans="2:2" x14ac:dyDescent="0.25">
      <c r="B400" s="374">
        <v>0.05</v>
      </c>
    </row>
    <row r="401" spans="2:2" x14ac:dyDescent="0.25">
      <c r="B401" s="374">
        <v>0.05</v>
      </c>
    </row>
    <row r="402" spans="2:2" x14ac:dyDescent="0.25">
      <c r="B402" s="374">
        <v>0.05</v>
      </c>
    </row>
    <row r="403" spans="2:2" x14ac:dyDescent="0.25">
      <c r="B403" s="374">
        <v>0.05</v>
      </c>
    </row>
    <row r="404" spans="2:2" x14ac:dyDescent="0.25">
      <c r="B404" s="374">
        <v>0.05</v>
      </c>
    </row>
    <row r="405" spans="2:2" x14ac:dyDescent="0.25">
      <c r="B405" s="374">
        <v>0.05</v>
      </c>
    </row>
    <row r="406" spans="2:2" x14ac:dyDescent="0.25">
      <c r="B406" s="374">
        <v>0.05</v>
      </c>
    </row>
    <row r="407" spans="2:2" x14ac:dyDescent="0.25">
      <c r="B407" s="374">
        <v>0.05</v>
      </c>
    </row>
    <row r="408" spans="2:2" x14ac:dyDescent="0.25">
      <c r="B408" s="374">
        <v>0.05</v>
      </c>
    </row>
    <row r="409" spans="2:2" x14ac:dyDescent="0.25">
      <c r="B409" s="374">
        <v>0.05</v>
      </c>
    </row>
    <row r="410" spans="2:2" x14ac:dyDescent="0.25">
      <c r="B410" s="374">
        <v>0.05</v>
      </c>
    </row>
    <row r="411" spans="2:2" x14ac:dyDescent="0.25">
      <c r="B411" s="374">
        <v>0.05</v>
      </c>
    </row>
    <row r="412" spans="2:2" x14ac:dyDescent="0.25">
      <c r="B412" s="374">
        <v>0.05</v>
      </c>
    </row>
    <row r="413" spans="2:2" x14ac:dyDescent="0.25">
      <c r="B413" s="374">
        <v>0.05</v>
      </c>
    </row>
    <row r="414" spans="2:2" x14ac:dyDescent="0.25">
      <c r="B414" s="374">
        <v>0.05</v>
      </c>
    </row>
    <row r="415" spans="2:2" x14ac:dyDescent="0.25">
      <c r="B415" s="374">
        <v>0.05</v>
      </c>
    </row>
    <row r="416" spans="2:2" x14ac:dyDescent="0.25">
      <c r="B416" s="374">
        <v>0.05</v>
      </c>
    </row>
    <row r="417" spans="2:2" x14ac:dyDescent="0.25">
      <c r="B417" s="374">
        <v>0.05</v>
      </c>
    </row>
    <row r="418" spans="2:2" x14ac:dyDescent="0.25">
      <c r="B418" s="374">
        <v>0.05</v>
      </c>
    </row>
    <row r="419" spans="2:2" x14ac:dyDescent="0.25">
      <c r="B419" s="374">
        <v>0.05</v>
      </c>
    </row>
    <row r="420" spans="2:2" x14ac:dyDescent="0.25">
      <c r="B420" s="374">
        <v>0.05</v>
      </c>
    </row>
    <row r="421" spans="2:2" x14ac:dyDescent="0.25">
      <c r="B421" s="374">
        <v>0.05</v>
      </c>
    </row>
    <row r="422" spans="2:2" x14ac:dyDescent="0.25">
      <c r="B422" s="374">
        <v>0.05</v>
      </c>
    </row>
    <row r="423" spans="2:2" x14ac:dyDescent="0.25">
      <c r="B423" s="374">
        <v>0.05</v>
      </c>
    </row>
    <row r="424" spans="2:2" x14ac:dyDescent="0.25">
      <c r="B424" s="374">
        <v>0.05</v>
      </c>
    </row>
    <row r="425" spans="2:2" x14ac:dyDescent="0.25">
      <c r="B425" s="374">
        <v>0.05</v>
      </c>
    </row>
    <row r="426" spans="2:2" x14ac:dyDescent="0.25">
      <c r="B426" s="374">
        <v>0.05</v>
      </c>
    </row>
    <row r="427" spans="2:2" x14ac:dyDescent="0.25">
      <c r="B427" s="374">
        <v>0.05</v>
      </c>
    </row>
    <row r="428" spans="2:2" x14ac:dyDescent="0.25">
      <c r="B428" s="374">
        <v>0.05</v>
      </c>
    </row>
    <row r="429" spans="2:2" x14ac:dyDescent="0.25">
      <c r="B429" s="374">
        <v>0.05</v>
      </c>
    </row>
    <row r="430" spans="2:2" x14ac:dyDescent="0.25">
      <c r="B430" s="374">
        <v>0.05</v>
      </c>
    </row>
    <row r="431" spans="2:2" x14ac:dyDescent="0.25">
      <c r="B431" s="374">
        <v>0.05</v>
      </c>
    </row>
    <row r="432" spans="2:2" x14ac:dyDescent="0.25">
      <c r="B432" s="374">
        <v>0.05</v>
      </c>
    </row>
    <row r="433" spans="2:2" x14ac:dyDescent="0.25">
      <c r="B433" s="374">
        <v>0.05</v>
      </c>
    </row>
    <row r="434" spans="2:2" x14ac:dyDescent="0.25">
      <c r="B434" s="374">
        <v>0.05</v>
      </c>
    </row>
    <row r="435" spans="2:2" x14ac:dyDescent="0.25">
      <c r="B435" s="374">
        <v>0.05</v>
      </c>
    </row>
    <row r="436" spans="2:2" x14ac:dyDescent="0.25">
      <c r="B436" s="374">
        <v>0.05</v>
      </c>
    </row>
    <row r="437" spans="2:2" x14ac:dyDescent="0.25">
      <c r="B437" s="374">
        <v>0.05</v>
      </c>
    </row>
    <row r="438" spans="2:2" x14ac:dyDescent="0.25">
      <c r="B438" s="374">
        <v>0.05</v>
      </c>
    </row>
    <row r="439" spans="2:2" x14ac:dyDescent="0.25">
      <c r="B439" s="374">
        <v>0.05</v>
      </c>
    </row>
    <row r="440" spans="2:2" x14ac:dyDescent="0.25">
      <c r="B440" s="374">
        <v>0.05</v>
      </c>
    </row>
    <row r="441" spans="2:2" x14ac:dyDescent="0.25">
      <c r="B441" s="374">
        <v>0.05</v>
      </c>
    </row>
    <row r="442" spans="2:2" x14ac:dyDescent="0.25">
      <c r="B442" s="374">
        <v>0.05</v>
      </c>
    </row>
    <row r="443" spans="2:2" x14ac:dyDescent="0.25">
      <c r="B443" s="374">
        <v>0.05</v>
      </c>
    </row>
    <row r="444" spans="2:2" x14ac:dyDescent="0.25">
      <c r="B444" s="374">
        <v>0.05</v>
      </c>
    </row>
    <row r="445" spans="2:2" x14ac:dyDescent="0.25">
      <c r="B445" s="374">
        <v>0.05</v>
      </c>
    </row>
    <row r="446" spans="2:2" x14ac:dyDescent="0.25">
      <c r="B446" s="374">
        <v>0.05</v>
      </c>
    </row>
    <row r="447" spans="2:2" x14ac:dyDescent="0.25">
      <c r="B447" s="374">
        <v>0.05</v>
      </c>
    </row>
    <row r="448" spans="2:2" x14ac:dyDescent="0.25">
      <c r="B448" s="374">
        <v>0.05</v>
      </c>
    </row>
    <row r="449" spans="2:2" x14ac:dyDescent="0.25">
      <c r="B449" s="374">
        <v>0.05</v>
      </c>
    </row>
    <row r="450" spans="2:2" x14ac:dyDescent="0.25">
      <c r="B450" s="374">
        <v>0.05</v>
      </c>
    </row>
    <row r="451" spans="2:2" x14ac:dyDescent="0.25">
      <c r="B451" s="374">
        <v>0.05</v>
      </c>
    </row>
    <row r="452" spans="2:2" x14ac:dyDescent="0.25">
      <c r="B452" s="374">
        <v>0.05</v>
      </c>
    </row>
    <row r="453" spans="2:2" x14ac:dyDescent="0.25">
      <c r="B453" s="374">
        <v>0.05</v>
      </c>
    </row>
    <row r="454" spans="2:2" x14ac:dyDescent="0.25">
      <c r="B454" s="374">
        <v>0.05</v>
      </c>
    </row>
    <row r="455" spans="2:2" x14ac:dyDescent="0.25">
      <c r="B455" s="374">
        <v>0.05</v>
      </c>
    </row>
    <row r="456" spans="2:2" x14ac:dyDescent="0.25">
      <c r="B456" s="374">
        <v>0.05</v>
      </c>
    </row>
    <row r="457" spans="2:2" x14ac:dyDescent="0.25">
      <c r="B457" s="374">
        <v>0.05</v>
      </c>
    </row>
    <row r="458" spans="2:2" x14ac:dyDescent="0.25">
      <c r="B458" s="374">
        <v>0.05</v>
      </c>
    </row>
    <row r="459" spans="2:2" x14ac:dyDescent="0.25">
      <c r="B459" s="374">
        <v>0.05</v>
      </c>
    </row>
    <row r="460" spans="2:2" x14ac:dyDescent="0.25">
      <c r="B460" s="374">
        <v>0.05</v>
      </c>
    </row>
    <row r="461" spans="2:2" x14ac:dyDescent="0.25">
      <c r="B461" s="374">
        <v>0.05</v>
      </c>
    </row>
    <row r="462" spans="2:2" x14ac:dyDescent="0.25">
      <c r="B462" s="374">
        <v>0.05</v>
      </c>
    </row>
    <row r="463" spans="2:2" x14ac:dyDescent="0.25">
      <c r="B463" s="374">
        <v>0.05</v>
      </c>
    </row>
    <row r="464" spans="2:2" x14ac:dyDescent="0.25">
      <c r="B464" s="374">
        <v>0.05</v>
      </c>
    </row>
    <row r="465" spans="2:2" x14ac:dyDescent="0.25">
      <c r="B465" s="374">
        <v>0.05</v>
      </c>
    </row>
    <row r="466" spans="2:2" x14ac:dyDescent="0.25">
      <c r="B466" s="374">
        <v>0.05</v>
      </c>
    </row>
    <row r="467" spans="2:2" x14ac:dyDescent="0.25">
      <c r="B467" s="374">
        <v>0.05</v>
      </c>
    </row>
    <row r="468" spans="2:2" x14ac:dyDescent="0.25">
      <c r="B468" s="374">
        <v>0.05</v>
      </c>
    </row>
    <row r="469" spans="2:2" x14ac:dyDescent="0.25">
      <c r="B469" s="374">
        <v>0.05</v>
      </c>
    </row>
    <row r="470" spans="2:2" x14ac:dyDescent="0.25">
      <c r="B470" s="374">
        <v>0.05</v>
      </c>
    </row>
    <row r="471" spans="2:2" x14ac:dyDescent="0.25">
      <c r="B471" s="374">
        <v>0.05</v>
      </c>
    </row>
    <row r="472" spans="2:2" x14ac:dyDescent="0.25">
      <c r="B472" s="374">
        <v>0.05</v>
      </c>
    </row>
    <row r="473" spans="2:2" x14ac:dyDescent="0.25">
      <c r="B473" s="374">
        <v>0.05</v>
      </c>
    </row>
    <row r="474" spans="2:2" x14ac:dyDescent="0.25">
      <c r="B474" s="374">
        <v>0.05</v>
      </c>
    </row>
    <row r="475" spans="2:2" x14ac:dyDescent="0.25">
      <c r="B475" s="374">
        <v>0.05</v>
      </c>
    </row>
    <row r="476" spans="2:2" x14ac:dyDescent="0.25">
      <c r="B476" s="374">
        <v>0.05</v>
      </c>
    </row>
    <row r="477" spans="2:2" x14ac:dyDescent="0.25">
      <c r="B477" s="374">
        <v>0.05</v>
      </c>
    </row>
    <row r="478" spans="2:2" x14ac:dyDescent="0.25">
      <c r="B478" s="374">
        <v>0.05</v>
      </c>
    </row>
    <row r="479" spans="2:2" x14ac:dyDescent="0.25">
      <c r="B479" s="374">
        <v>0.05</v>
      </c>
    </row>
    <row r="480" spans="2:2" x14ac:dyDescent="0.25">
      <c r="B480" s="374">
        <v>0.05</v>
      </c>
    </row>
    <row r="481" spans="2:2" x14ac:dyDescent="0.25">
      <c r="B481" s="374">
        <v>0.05</v>
      </c>
    </row>
    <row r="482" spans="2:2" x14ac:dyDescent="0.25">
      <c r="B482" s="374">
        <v>0.05</v>
      </c>
    </row>
    <row r="483" spans="2:2" x14ac:dyDescent="0.25">
      <c r="B483" s="374">
        <v>0.05</v>
      </c>
    </row>
    <row r="484" spans="2:2" x14ac:dyDescent="0.25">
      <c r="B484" s="374">
        <v>0.05</v>
      </c>
    </row>
    <row r="485" spans="2:2" x14ac:dyDescent="0.25">
      <c r="B485" s="374">
        <v>0.05</v>
      </c>
    </row>
    <row r="486" spans="2:2" x14ac:dyDescent="0.25">
      <c r="B486" s="374">
        <v>0.05</v>
      </c>
    </row>
    <row r="487" spans="2:2" x14ac:dyDescent="0.25">
      <c r="B487" s="374">
        <v>0.05</v>
      </c>
    </row>
    <row r="488" spans="2:2" x14ac:dyDescent="0.25">
      <c r="B488" s="374">
        <v>0.05</v>
      </c>
    </row>
    <row r="489" spans="2:2" x14ac:dyDescent="0.25">
      <c r="B489" s="374">
        <v>0.05</v>
      </c>
    </row>
    <row r="490" spans="2:2" x14ac:dyDescent="0.25">
      <c r="B490" s="374">
        <v>0.05</v>
      </c>
    </row>
    <row r="491" spans="2:2" x14ac:dyDescent="0.25">
      <c r="B491" s="374">
        <v>0.05</v>
      </c>
    </row>
    <row r="492" spans="2:2" x14ac:dyDescent="0.25">
      <c r="B492" s="374">
        <v>0.05</v>
      </c>
    </row>
    <row r="493" spans="2:2" x14ac:dyDescent="0.25">
      <c r="B493" s="374">
        <v>0.05</v>
      </c>
    </row>
    <row r="494" spans="2:2" x14ac:dyDescent="0.25">
      <c r="B494" s="374">
        <v>0.05</v>
      </c>
    </row>
    <row r="495" spans="2:2" x14ac:dyDescent="0.25">
      <c r="B495" s="374">
        <v>0.05</v>
      </c>
    </row>
    <row r="496" spans="2:2" x14ac:dyDescent="0.25">
      <c r="B496" s="374">
        <v>0.05</v>
      </c>
    </row>
    <row r="497" spans="2:2" x14ac:dyDescent="0.25">
      <c r="B497" s="374">
        <v>0.05</v>
      </c>
    </row>
    <row r="498" spans="2:2" x14ac:dyDescent="0.25">
      <c r="B498" s="374">
        <v>0.05</v>
      </c>
    </row>
    <row r="499" spans="2:2" x14ac:dyDescent="0.25">
      <c r="B499" s="374">
        <v>0.05</v>
      </c>
    </row>
    <row r="500" spans="2:2" x14ac:dyDescent="0.25">
      <c r="B500" s="374">
        <v>0.05</v>
      </c>
    </row>
    <row r="501" spans="2:2" x14ac:dyDescent="0.25">
      <c r="B501" s="374">
        <v>0.05</v>
      </c>
    </row>
    <row r="502" spans="2:2" x14ac:dyDescent="0.25">
      <c r="B502" s="374">
        <v>0.05</v>
      </c>
    </row>
    <row r="503" spans="2:2" x14ac:dyDescent="0.25">
      <c r="B503" s="374">
        <v>0.05</v>
      </c>
    </row>
    <row r="504" spans="2:2" x14ac:dyDescent="0.25">
      <c r="B504" s="374">
        <v>0.05</v>
      </c>
    </row>
    <row r="505" spans="2:2" x14ac:dyDescent="0.25">
      <c r="B505" s="374">
        <v>0.05</v>
      </c>
    </row>
    <row r="506" spans="2:2" x14ac:dyDescent="0.25">
      <c r="B506" s="374">
        <v>0.05</v>
      </c>
    </row>
    <row r="507" spans="2:2" x14ac:dyDescent="0.25">
      <c r="B507" s="374">
        <v>0.05</v>
      </c>
    </row>
    <row r="508" spans="2:2" x14ac:dyDescent="0.25">
      <c r="B508" s="374">
        <v>0.05</v>
      </c>
    </row>
    <row r="509" spans="2:2" x14ac:dyDescent="0.25">
      <c r="B509" s="374">
        <v>0.05</v>
      </c>
    </row>
    <row r="510" spans="2:2" x14ac:dyDescent="0.25">
      <c r="B510" s="374">
        <v>0.05</v>
      </c>
    </row>
    <row r="511" spans="2:2" x14ac:dyDescent="0.25">
      <c r="B511" s="374">
        <v>0.05</v>
      </c>
    </row>
    <row r="512" spans="2:2" x14ac:dyDescent="0.25">
      <c r="B512" s="374">
        <v>0.05</v>
      </c>
    </row>
    <row r="513" spans="2:2" x14ac:dyDescent="0.25">
      <c r="B513" s="374">
        <v>0.05</v>
      </c>
    </row>
    <row r="514" spans="2:2" x14ac:dyDescent="0.25">
      <c r="B514" s="374">
        <v>0.05</v>
      </c>
    </row>
    <row r="515" spans="2:2" x14ac:dyDescent="0.25">
      <c r="B515" s="374">
        <v>0.05</v>
      </c>
    </row>
    <row r="516" spans="2:2" x14ac:dyDescent="0.25">
      <c r="B516" s="374">
        <v>0.05</v>
      </c>
    </row>
    <row r="517" spans="2:2" x14ac:dyDescent="0.25">
      <c r="B517" s="374">
        <v>0.05</v>
      </c>
    </row>
    <row r="518" spans="2:2" x14ac:dyDescent="0.25">
      <c r="B518" s="374">
        <v>0.05</v>
      </c>
    </row>
    <row r="519" spans="2:2" x14ac:dyDescent="0.25">
      <c r="B519" s="374">
        <v>0.05</v>
      </c>
    </row>
    <row r="520" spans="2:2" x14ac:dyDescent="0.25">
      <c r="B520" s="374">
        <v>0.05</v>
      </c>
    </row>
    <row r="521" spans="2:2" x14ac:dyDescent="0.25">
      <c r="B521" s="374">
        <v>0.05</v>
      </c>
    </row>
    <row r="522" spans="2:2" x14ac:dyDescent="0.25">
      <c r="B522" s="374">
        <v>0.05</v>
      </c>
    </row>
    <row r="523" spans="2:2" x14ac:dyDescent="0.25">
      <c r="B523" s="374">
        <v>0.05</v>
      </c>
    </row>
    <row r="524" spans="2:2" x14ac:dyDescent="0.25">
      <c r="B524" s="374">
        <v>0.05</v>
      </c>
    </row>
    <row r="525" spans="2:2" x14ac:dyDescent="0.25">
      <c r="B525" s="374">
        <v>0.05</v>
      </c>
    </row>
    <row r="526" spans="2:2" x14ac:dyDescent="0.25">
      <c r="B526" s="374">
        <v>0.05</v>
      </c>
    </row>
    <row r="527" spans="2:2" x14ac:dyDescent="0.25">
      <c r="B527" s="374">
        <v>0.05</v>
      </c>
    </row>
    <row r="528" spans="2:2" x14ac:dyDescent="0.25">
      <c r="B528" s="374">
        <v>0.05</v>
      </c>
    </row>
    <row r="529" spans="2:2" x14ac:dyDescent="0.25">
      <c r="B529" s="374">
        <v>0.05</v>
      </c>
    </row>
    <row r="530" spans="2:2" x14ac:dyDescent="0.25">
      <c r="B530" s="374">
        <v>0.05</v>
      </c>
    </row>
    <row r="531" spans="2:2" x14ac:dyDescent="0.25">
      <c r="B531" s="374">
        <v>0.05</v>
      </c>
    </row>
    <row r="532" spans="2:2" x14ac:dyDescent="0.25">
      <c r="B532" s="374">
        <v>0.05</v>
      </c>
    </row>
    <row r="533" spans="2:2" x14ac:dyDescent="0.25">
      <c r="B533" s="374">
        <v>0.05</v>
      </c>
    </row>
    <row r="534" spans="2:2" x14ac:dyDescent="0.25">
      <c r="B534" s="374">
        <v>0.05</v>
      </c>
    </row>
    <row r="535" spans="2:2" x14ac:dyDescent="0.25">
      <c r="B535" s="374">
        <v>0.05</v>
      </c>
    </row>
    <row r="536" spans="2:2" x14ac:dyDescent="0.25">
      <c r="B536" s="374">
        <v>0.05</v>
      </c>
    </row>
    <row r="537" spans="2:2" x14ac:dyDescent="0.25">
      <c r="B537" s="374">
        <v>0.05</v>
      </c>
    </row>
    <row r="538" spans="2:2" x14ac:dyDescent="0.25">
      <c r="B538" s="374">
        <v>0.05</v>
      </c>
    </row>
    <row r="539" spans="2:2" x14ac:dyDescent="0.25">
      <c r="B539" s="374">
        <v>0.05</v>
      </c>
    </row>
    <row r="540" spans="2:2" x14ac:dyDescent="0.25">
      <c r="B540" s="374">
        <v>0.05</v>
      </c>
    </row>
    <row r="541" spans="2:2" x14ac:dyDescent="0.25">
      <c r="B541" s="374">
        <v>0.05</v>
      </c>
    </row>
    <row r="542" spans="2:2" x14ac:dyDescent="0.25">
      <c r="B542" s="374">
        <v>0.05</v>
      </c>
    </row>
    <row r="543" spans="2:2" x14ac:dyDescent="0.25">
      <c r="B543" s="374">
        <v>0.05</v>
      </c>
    </row>
    <row r="544" spans="2:2" x14ac:dyDescent="0.25">
      <c r="B544" s="374">
        <v>0.05</v>
      </c>
    </row>
    <row r="545" spans="2:2" x14ac:dyDescent="0.25">
      <c r="B545" s="374">
        <v>0.05</v>
      </c>
    </row>
    <row r="546" spans="2:2" x14ac:dyDescent="0.25">
      <c r="B546" s="374">
        <v>0.05</v>
      </c>
    </row>
    <row r="547" spans="2:2" x14ac:dyDescent="0.25">
      <c r="B547" s="374">
        <v>0.05</v>
      </c>
    </row>
    <row r="548" spans="2:2" x14ac:dyDescent="0.25">
      <c r="B548" s="374">
        <v>0.05</v>
      </c>
    </row>
    <row r="549" spans="2:2" x14ac:dyDescent="0.25">
      <c r="B549" s="374">
        <v>0.05</v>
      </c>
    </row>
    <row r="550" spans="2:2" x14ac:dyDescent="0.25">
      <c r="B550" s="374">
        <v>0.05</v>
      </c>
    </row>
    <row r="551" spans="2:2" x14ac:dyDescent="0.25">
      <c r="B551" s="374">
        <v>0.05</v>
      </c>
    </row>
    <row r="552" spans="2:2" x14ac:dyDescent="0.25">
      <c r="B552" s="374">
        <v>0.05</v>
      </c>
    </row>
    <row r="553" spans="2:2" x14ac:dyDescent="0.25">
      <c r="B553" s="374">
        <v>0.05</v>
      </c>
    </row>
    <row r="554" spans="2:2" x14ac:dyDescent="0.25">
      <c r="B554" s="374">
        <v>0.05</v>
      </c>
    </row>
    <row r="555" spans="2:2" x14ac:dyDescent="0.25">
      <c r="B555" s="374">
        <v>0.05</v>
      </c>
    </row>
    <row r="556" spans="2:2" x14ac:dyDescent="0.25">
      <c r="B556" s="374">
        <v>0.05</v>
      </c>
    </row>
    <row r="557" spans="2:2" x14ac:dyDescent="0.25">
      <c r="B557" s="374">
        <v>0.05</v>
      </c>
    </row>
    <row r="558" spans="2:2" x14ac:dyDescent="0.25">
      <c r="B558" s="374">
        <v>0.05</v>
      </c>
    </row>
    <row r="559" spans="2:2" x14ac:dyDescent="0.25">
      <c r="B559" s="374">
        <v>0.05</v>
      </c>
    </row>
    <row r="560" spans="2:2" x14ac:dyDescent="0.25">
      <c r="B560" s="374">
        <v>0.05</v>
      </c>
    </row>
    <row r="561" spans="2:2" x14ac:dyDescent="0.25">
      <c r="B561" s="374">
        <v>0.05</v>
      </c>
    </row>
    <row r="562" spans="2:2" x14ac:dyDescent="0.25">
      <c r="B562" s="374">
        <v>0.05</v>
      </c>
    </row>
    <row r="563" spans="2:2" x14ac:dyDescent="0.25">
      <c r="B563" s="374">
        <v>0.05</v>
      </c>
    </row>
    <row r="564" spans="2:2" x14ac:dyDescent="0.25">
      <c r="B564" s="374">
        <v>0.05</v>
      </c>
    </row>
    <row r="565" spans="2:2" x14ac:dyDescent="0.25">
      <c r="B565" s="374">
        <v>0.05</v>
      </c>
    </row>
    <row r="566" spans="2:2" x14ac:dyDescent="0.25">
      <c r="B566" s="374">
        <v>0.05</v>
      </c>
    </row>
    <row r="567" spans="2:2" x14ac:dyDescent="0.25">
      <c r="B567" s="374">
        <v>0.05</v>
      </c>
    </row>
    <row r="568" spans="2:2" x14ac:dyDescent="0.25">
      <c r="B568" s="374">
        <v>0.05</v>
      </c>
    </row>
    <row r="569" spans="2:2" x14ac:dyDescent="0.25">
      <c r="B569" s="374">
        <v>0.05</v>
      </c>
    </row>
    <row r="570" spans="2:2" x14ac:dyDescent="0.25">
      <c r="B570" s="374">
        <v>0.05</v>
      </c>
    </row>
    <row r="571" spans="2:2" x14ac:dyDescent="0.25">
      <c r="B571" s="374">
        <v>0.05</v>
      </c>
    </row>
    <row r="572" spans="2:2" x14ac:dyDescent="0.25">
      <c r="B572" s="374">
        <v>0.05</v>
      </c>
    </row>
    <row r="573" spans="2:2" x14ac:dyDescent="0.25">
      <c r="B573" s="374">
        <v>0.05</v>
      </c>
    </row>
    <row r="574" spans="2:2" x14ac:dyDescent="0.25">
      <c r="B574" s="374">
        <v>0.05</v>
      </c>
    </row>
    <row r="575" spans="2:2" x14ac:dyDescent="0.25">
      <c r="B575" s="374">
        <v>0.05</v>
      </c>
    </row>
    <row r="576" spans="2:2" x14ac:dyDescent="0.25">
      <c r="B576" s="374">
        <v>0.05</v>
      </c>
    </row>
    <row r="577" spans="2:2" x14ac:dyDescent="0.25">
      <c r="B577" s="374">
        <v>0.05</v>
      </c>
    </row>
    <row r="578" spans="2:2" x14ac:dyDescent="0.25">
      <c r="B578" s="374">
        <v>0.05</v>
      </c>
    </row>
    <row r="579" spans="2:2" x14ac:dyDescent="0.25">
      <c r="B579" s="374">
        <v>0.05</v>
      </c>
    </row>
    <row r="580" spans="2:2" x14ac:dyDescent="0.25">
      <c r="B580" s="374">
        <v>0.05</v>
      </c>
    </row>
    <row r="581" spans="2:2" x14ac:dyDescent="0.25">
      <c r="B581" s="374">
        <v>0.05</v>
      </c>
    </row>
    <row r="582" spans="2:2" x14ac:dyDescent="0.25">
      <c r="B582" s="374">
        <v>0.05</v>
      </c>
    </row>
    <row r="583" spans="2:2" x14ac:dyDescent="0.25">
      <c r="B583" s="374">
        <v>0.05</v>
      </c>
    </row>
    <row r="584" spans="2:2" x14ac:dyDescent="0.25">
      <c r="B584" s="374">
        <v>0.05</v>
      </c>
    </row>
    <row r="585" spans="2:2" x14ac:dyDescent="0.25">
      <c r="B585" s="374">
        <v>0.05</v>
      </c>
    </row>
    <row r="586" spans="2:2" x14ac:dyDescent="0.25">
      <c r="B586" s="374">
        <v>0.05</v>
      </c>
    </row>
    <row r="587" spans="2:2" x14ac:dyDescent="0.25">
      <c r="B587" s="374">
        <v>0.05</v>
      </c>
    </row>
    <row r="588" spans="2:2" x14ac:dyDescent="0.25">
      <c r="B588" s="374">
        <v>0.05</v>
      </c>
    </row>
    <row r="589" spans="2:2" x14ac:dyDescent="0.25">
      <c r="B589" s="374">
        <v>0.05</v>
      </c>
    </row>
    <row r="590" spans="2:2" x14ac:dyDescent="0.25">
      <c r="B590" s="374">
        <v>0.05</v>
      </c>
    </row>
    <row r="591" spans="2:2" x14ac:dyDescent="0.25">
      <c r="B591" s="374">
        <v>0.05</v>
      </c>
    </row>
    <row r="592" spans="2:2" x14ac:dyDescent="0.25">
      <c r="B592" s="374">
        <v>0.05</v>
      </c>
    </row>
    <row r="593" spans="2:2" x14ac:dyDescent="0.25">
      <c r="B593" s="374">
        <v>0.05</v>
      </c>
    </row>
    <row r="594" spans="2:2" x14ac:dyDescent="0.25">
      <c r="B594" s="374">
        <v>0.05</v>
      </c>
    </row>
    <row r="595" spans="2:2" x14ac:dyDescent="0.25">
      <c r="B595" s="374">
        <v>0.05</v>
      </c>
    </row>
    <row r="596" spans="2:2" x14ac:dyDescent="0.25">
      <c r="B596" s="374">
        <v>0.05</v>
      </c>
    </row>
    <row r="597" spans="2:2" x14ac:dyDescent="0.25">
      <c r="B597" s="374">
        <v>0.05</v>
      </c>
    </row>
    <row r="598" spans="2:2" x14ac:dyDescent="0.25">
      <c r="B598" s="374">
        <v>0.05</v>
      </c>
    </row>
    <row r="599" spans="2:2" x14ac:dyDescent="0.25">
      <c r="B599" s="374">
        <v>0.05</v>
      </c>
    </row>
    <row r="600" spans="2:2" x14ac:dyDescent="0.25">
      <c r="B600" s="374">
        <v>0.05</v>
      </c>
    </row>
    <row r="601" spans="2:2" x14ac:dyDescent="0.25">
      <c r="B601" s="374">
        <v>0.05</v>
      </c>
    </row>
    <row r="602" spans="2:2" x14ac:dyDescent="0.25">
      <c r="B602" s="374">
        <v>0.05</v>
      </c>
    </row>
    <row r="603" spans="2:2" x14ac:dyDescent="0.25">
      <c r="B603" s="374">
        <v>0.05</v>
      </c>
    </row>
    <row r="604" spans="2:2" x14ac:dyDescent="0.25">
      <c r="B604" s="374">
        <v>0.05</v>
      </c>
    </row>
    <row r="605" spans="2:2" x14ac:dyDescent="0.25">
      <c r="B605" s="374">
        <v>0.05</v>
      </c>
    </row>
    <row r="606" spans="2:2" x14ac:dyDescent="0.25">
      <c r="B606" s="374">
        <v>0.05</v>
      </c>
    </row>
    <row r="607" spans="2:2" x14ac:dyDescent="0.25">
      <c r="B607" s="374">
        <v>0.05</v>
      </c>
    </row>
    <row r="608" spans="2:2" x14ac:dyDescent="0.25">
      <c r="B608" s="374">
        <v>0.05</v>
      </c>
    </row>
    <row r="609" spans="2:2" x14ac:dyDescent="0.25">
      <c r="B609" s="374">
        <v>0.05</v>
      </c>
    </row>
    <row r="610" spans="2:2" x14ac:dyDescent="0.25">
      <c r="B610" s="374">
        <v>0.05</v>
      </c>
    </row>
    <row r="611" spans="2:2" x14ac:dyDescent="0.25">
      <c r="B611" s="374">
        <v>0.05</v>
      </c>
    </row>
    <row r="612" spans="2:2" x14ac:dyDescent="0.25">
      <c r="B612" s="374">
        <v>0.05</v>
      </c>
    </row>
    <row r="613" spans="2:2" x14ac:dyDescent="0.25">
      <c r="B613" s="374">
        <v>0.05</v>
      </c>
    </row>
    <row r="614" spans="2:2" x14ac:dyDescent="0.25">
      <c r="B614" s="374">
        <v>0.05</v>
      </c>
    </row>
    <row r="615" spans="2:2" x14ac:dyDescent="0.25">
      <c r="B615" s="374">
        <v>0.05</v>
      </c>
    </row>
    <row r="616" spans="2:2" x14ac:dyDescent="0.25">
      <c r="B616" s="374">
        <v>0.05</v>
      </c>
    </row>
    <row r="617" spans="2:2" x14ac:dyDescent="0.25">
      <c r="B617" s="374">
        <v>0.05</v>
      </c>
    </row>
    <row r="618" spans="2:2" x14ac:dyDescent="0.25">
      <c r="B618" s="374">
        <v>0.05</v>
      </c>
    </row>
    <row r="619" spans="2:2" x14ac:dyDescent="0.25">
      <c r="B619" s="374">
        <v>0.05</v>
      </c>
    </row>
    <row r="620" spans="2:2" x14ac:dyDescent="0.25">
      <c r="B620" s="374">
        <v>0.05</v>
      </c>
    </row>
    <row r="621" spans="2:2" x14ac:dyDescent="0.25">
      <c r="B621" s="374">
        <v>0.05</v>
      </c>
    </row>
    <row r="622" spans="2:2" x14ac:dyDescent="0.25">
      <c r="B622" s="374">
        <v>0.05</v>
      </c>
    </row>
    <row r="623" spans="2:2" x14ac:dyDescent="0.25">
      <c r="B623" s="374">
        <v>0.05</v>
      </c>
    </row>
    <row r="624" spans="2:2" x14ac:dyDescent="0.25">
      <c r="B624" s="374">
        <v>0.05</v>
      </c>
    </row>
    <row r="625" spans="2:2" x14ac:dyDescent="0.25">
      <c r="B625" s="374">
        <v>0.05</v>
      </c>
    </row>
    <row r="626" spans="2:2" x14ac:dyDescent="0.25">
      <c r="B626" s="374">
        <v>0.05</v>
      </c>
    </row>
    <row r="627" spans="2:2" x14ac:dyDescent="0.25">
      <c r="B627" s="374">
        <v>0.05</v>
      </c>
    </row>
    <row r="628" spans="2:2" x14ac:dyDescent="0.25">
      <c r="B628" s="374">
        <v>0.05</v>
      </c>
    </row>
    <row r="629" spans="2:2" x14ac:dyDescent="0.25">
      <c r="B629" s="374">
        <v>0.05</v>
      </c>
    </row>
    <row r="630" spans="2:2" x14ac:dyDescent="0.25">
      <c r="B630" s="374">
        <v>0.05</v>
      </c>
    </row>
    <row r="631" spans="2:2" x14ac:dyDescent="0.25">
      <c r="B631" s="374">
        <v>0.05</v>
      </c>
    </row>
    <row r="632" spans="2:2" x14ac:dyDescent="0.25">
      <c r="B632" s="374">
        <v>0.05</v>
      </c>
    </row>
    <row r="633" spans="2:2" x14ac:dyDescent="0.25">
      <c r="B633" s="374">
        <v>0.05</v>
      </c>
    </row>
    <row r="634" spans="2:2" x14ac:dyDescent="0.25">
      <c r="B634" s="374">
        <v>0.05</v>
      </c>
    </row>
    <row r="635" spans="2:2" x14ac:dyDescent="0.25">
      <c r="B635" s="374">
        <v>0.05</v>
      </c>
    </row>
    <row r="636" spans="2:2" x14ac:dyDescent="0.25">
      <c r="B636" s="374">
        <v>0.05</v>
      </c>
    </row>
    <row r="637" spans="2:2" x14ac:dyDescent="0.25">
      <c r="B637" s="374">
        <v>0.05</v>
      </c>
    </row>
    <row r="638" spans="2:2" x14ac:dyDescent="0.25">
      <c r="B638" s="374">
        <v>0.05</v>
      </c>
    </row>
    <row r="639" spans="2:2" x14ac:dyDescent="0.25">
      <c r="B639" s="374">
        <v>0.05</v>
      </c>
    </row>
    <row r="640" spans="2:2" x14ac:dyDescent="0.25">
      <c r="B640" s="374">
        <v>0.05</v>
      </c>
    </row>
    <row r="641" spans="2:2" x14ac:dyDescent="0.25">
      <c r="B641" s="374">
        <v>0.05</v>
      </c>
    </row>
    <row r="642" spans="2:2" x14ac:dyDescent="0.25">
      <c r="B642" s="374">
        <v>0.05</v>
      </c>
    </row>
    <row r="643" spans="2:2" x14ac:dyDescent="0.25">
      <c r="B643" s="374">
        <v>0.05</v>
      </c>
    </row>
    <row r="644" spans="2:2" x14ac:dyDescent="0.25">
      <c r="B644" s="374">
        <v>0.05</v>
      </c>
    </row>
    <row r="645" spans="2:2" x14ac:dyDescent="0.25">
      <c r="B645" s="374">
        <v>0.05</v>
      </c>
    </row>
    <row r="646" spans="2:2" x14ac:dyDescent="0.25">
      <c r="B646" s="374">
        <v>0.05</v>
      </c>
    </row>
    <row r="647" spans="2:2" x14ac:dyDescent="0.25">
      <c r="B647" s="374">
        <v>0.05</v>
      </c>
    </row>
    <row r="648" spans="2:2" x14ac:dyDescent="0.25">
      <c r="B648" s="374">
        <v>0.05</v>
      </c>
    </row>
    <row r="649" spans="2:2" x14ac:dyDescent="0.25">
      <c r="B649" s="374">
        <v>0.05</v>
      </c>
    </row>
    <row r="650" spans="2:2" x14ac:dyDescent="0.25">
      <c r="B650" s="374">
        <v>0.05</v>
      </c>
    </row>
    <row r="651" spans="2:2" x14ac:dyDescent="0.25">
      <c r="B651" s="374">
        <v>0.05</v>
      </c>
    </row>
    <row r="652" spans="2:2" x14ac:dyDescent="0.25">
      <c r="B652" s="374">
        <v>0.05</v>
      </c>
    </row>
    <row r="653" spans="2:2" x14ac:dyDescent="0.25">
      <c r="B653" s="374">
        <v>0.05</v>
      </c>
    </row>
    <row r="654" spans="2:2" x14ac:dyDescent="0.25">
      <c r="B654" s="374">
        <v>0.05</v>
      </c>
    </row>
    <row r="655" spans="2:2" x14ac:dyDescent="0.25">
      <c r="B655" s="374">
        <v>0.05</v>
      </c>
    </row>
    <row r="656" spans="2:2" x14ac:dyDescent="0.25">
      <c r="B656" s="374">
        <v>0.05</v>
      </c>
    </row>
    <row r="657" spans="2:2" x14ac:dyDescent="0.25">
      <c r="B657" s="374">
        <v>0.05</v>
      </c>
    </row>
    <row r="658" spans="2:2" x14ac:dyDescent="0.25">
      <c r="B658" s="374">
        <v>0.05</v>
      </c>
    </row>
    <row r="659" spans="2:2" x14ac:dyDescent="0.25">
      <c r="B659" s="374">
        <v>0.05</v>
      </c>
    </row>
    <row r="660" spans="2:2" x14ac:dyDescent="0.25">
      <c r="B660" s="374">
        <v>0.05</v>
      </c>
    </row>
    <row r="661" spans="2:2" x14ac:dyDescent="0.25">
      <c r="B661" s="374">
        <v>0.05</v>
      </c>
    </row>
    <row r="662" spans="2:2" x14ac:dyDescent="0.25">
      <c r="B662" s="374">
        <v>0.05</v>
      </c>
    </row>
    <row r="663" spans="2:2" x14ac:dyDescent="0.25">
      <c r="B663" s="374">
        <v>0.05</v>
      </c>
    </row>
    <row r="664" spans="2:2" x14ac:dyDescent="0.25">
      <c r="B664" s="374">
        <v>0.05</v>
      </c>
    </row>
    <row r="665" spans="2:2" x14ac:dyDescent="0.25">
      <c r="B665" s="374">
        <v>0.05</v>
      </c>
    </row>
    <row r="666" spans="2:2" x14ac:dyDescent="0.25">
      <c r="B666" s="374">
        <v>0.05</v>
      </c>
    </row>
    <row r="667" spans="2:2" x14ac:dyDescent="0.25">
      <c r="B667" s="374">
        <v>0.05</v>
      </c>
    </row>
    <row r="668" spans="2:2" x14ac:dyDescent="0.25">
      <c r="B668" s="374">
        <v>0.05</v>
      </c>
    </row>
    <row r="669" spans="2:2" x14ac:dyDescent="0.25">
      <c r="B669" s="374">
        <v>0.05</v>
      </c>
    </row>
    <row r="670" spans="2:2" x14ac:dyDescent="0.25">
      <c r="B670" s="374">
        <v>0.05</v>
      </c>
    </row>
    <row r="671" spans="2:2" x14ac:dyDescent="0.25">
      <c r="B671" s="374">
        <v>0.05</v>
      </c>
    </row>
    <row r="672" spans="2:2" x14ac:dyDescent="0.25">
      <c r="B672" s="374">
        <v>0.05</v>
      </c>
    </row>
    <row r="673" spans="2:2" x14ac:dyDescent="0.25">
      <c r="B673" s="374">
        <v>0.05</v>
      </c>
    </row>
    <row r="674" spans="2:2" x14ac:dyDescent="0.25">
      <c r="B674" s="374">
        <v>0.05</v>
      </c>
    </row>
    <row r="675" spans="2:2" x14ac:dyDescent="0.25">
      <c r="B675" s="374">
        <v>0.05</v>
      </c>
    </row>
    <row r="676" spans="2:2" x14ac:dyDescent="0.25">
      <c r="B676" s="374">
        <v>0.05</v>
      </c>
    </row>
    <row r="677" spans="2:2" x14ac:dyDescent="0.25">
      <c r="B677" s="374">
        <v>0.05</v>
      </c>
    </row>
    <row r="678" spans="2:2" x14ac:dyDescent="0.25">
      <c r="B678" s="374">
        <v>0.05</v>
      </c>
    </row>
    <row r="679" spans="2:2" x14ac:dyDescent="0.25">
      <c r="B679" s="374">
        <v>0.05</v>
      </c>
    </row>
    <row r="680" spans="2:2" x14ac:dyDescent="0.25">
      <c r="B680" s="374">
        <v>0.05</v>
      </c>
    </row>
    <row r="681" spans="2:2" x14ac:dyDescent="0.25">
      <c r="B681" s="374">
        <v>0.05</v>
      </c>
    </row>
    <row r="682" spans="2:2" x14ac:dyDescent="0.25">
      <c r="B682" s="374">
        <v>0.05</v>
      </c>
    </row>
    <row r="683" spans="2:2" x14ac:dyDescent="0.25">
      <c r="B683" s="374">
        <v>0.05</v>
      </c>
    </row>
    <row r="684" spans="2:2" x14ac:dyDescent="0.25">
      <c r="B684" s="374">
        <v>0.05</v>
      </c>
    </row>
    <row r="685" spans="2:2" x14ac:dyDescent="0.25">
      <c r="B685" s="374">
        <v>0.05</v>
      </c>
    </row>
    <row r="686" spans="2:2" x14ac:dyDescent="0.25">
      <c r="B686" s="374">
        <v>0.05</v>
      </c>
    </row>
    <row r="687" spans="2:2" x14ac:dyDescent="0.25">
      <c r="B687" s="374">
        <v>0.05</v>
      </c>
    </row>
    <row r="688" spans="2:2" x14ac:dyDescent="0.25">
      <c r="B688" s="374">
        <v>0.05</v>
      </c>
    </row>
    <row r="689" spans="2:2" x14ac:dyDescent="0.25">
      <c r="B689" s="374">
        <v>0.05</v>
      </c>
    </row>
    <row r="690" spans="2:2" x14ac:dyDescent="0.25">
      <c r="B690" s="374">
        <v>0.05</v>
      </c>
    </row>
    <row r="691" spans="2:2" x14ac:dyDescent="0.25">
      <c r="B691" s="374">
        <v>0.05</v>
      </c>
    </row>
    <row r="692" spans="2:2" x14ac:dyDescent="0.25">
      <c r="B692" s="374">
        <v>0.05</v>
      </c>
    </row>
    <row r="693" spans="2:2" x14ac:dyDescent="0.25">
      <c r="B693" s="374">
        <v>0.05</v>
      </c>
    </row>
    <row r="694" spans="2:2" x14ac:dyDescent="0.25">
      <c r="B694" s="374">
        <v>0.05</v>
      </c>
    </row>
    <row r="695" spans="2:2" x14ac:dyDescent="0.25">
      <c r="B695" s="374">
        <v>0.05</v>
      </c>
    </row>
    <row r="696" spans="2:2" x14ac:dyDescent="0.25">
      <c r="B696" s="374">
        <v>0.05</v>
      </c>
    </row>
    <row r="697" spans="2:2" x14ac:dyDescent="0.25">
      <c r="B697" s="374">
        <v>0.05</v>
      </c>
    </row>
    <row r="698" spans="2:2" x14ac:dyDescent="0.25">
      <c r="B698" s="374">
        <v>0.05</v>
      </c>
    </row>
    <row r="699" spans="2:2" x14ac:dyDescent="0.25">
      <c r="B699" s="374">
        <v>0.05</v>
      </c>
    </row>
    <row r="700" spans="2:2" x14ac:dyDescent="0.25">
      <c r="B700" s="374">
        <v>0.05</v>
      </c>
    </row>
    <row r="701" spans="2:2" x14ac:dyDescent="0.25">
      <c r="B701" s="374">
        <v>0.05</v>
      </c>
    </row>
    <row r="702" spans="2:2" x14ac:dyDescent="0.25">
      <c r="B702" s="374">
        <v>0.05</v>
      </c>
    </row>
    <row r="703" spans="2:2" x14ac:dyDescent="0.25">
      <c r="B703" s="374">
        <v>0.05</v>
      </c>
    </row>
    <row r="704" spans="2:2" x14ac:dyDescent="0.25">
      <c r="B704" s="374">
        <v>0.05</v>
      </c>
    </row>
    <row r="705" spans="2:2" x14ac:dyDescent="0.25">
      <c r="B705" s="374">
        <v>0.05</v>
      </c>
    </row>
    <row r="706" spans="2:2" x14ac:dyDescent="0.25">
      <c r="B706" s="374">
        <v>0.05</v>
      </c>
    </row>
    <row r="707" spans="2:2" x14ac:dyDescent="0.25">
      <c r="B707" s="374">
        <v>0.05</v>
      </c>
    </row>
    <row r="708" spans="2:2" x14ac:dyDescent="0.25">
      <c r="B708" s="374">
        <v>0.05</v>
      </c>
    </row>
    <row r="709" spans="2:2" x14ac:dyDescent="0.25">
      <c r="B709" s="374">
        <v>0.05</v>
      </c>
    </row>
    <row r="710" spans="2:2" x14ac:dyDescent="0.25">
      <c r="B710" s="374">
        <v>0.05</v>
      </c>
    </row>
    <row r="711" spans="2:2" x14ac:dyDescent="0.25">
      <c r="B711" s="374">
        <v>0.05</v>
      </c>
    </row>
    <row r="712" spans="2:2" x14ac:dyDescent="0.25">
      <c r="B712" s="374">
        <v>0.05</v>
      </c>
    </row>
    <row r="713" spans="2:2" x14ac:dyDescent="0.25">
      <c r="B713" s="374">
        <v>0.05</v>
      </c>
    </row>
    <row r="714" spans="2:2" x14ac:dyDescent="0.25">
      <c r="B714" s="374">
        <v>0.05</v>
      </c>
    </row>
    <row r="715" spans="2:2" x14ac:dyDescent="0.25">
      <c r="B715" s="374">
        <v>0.05</v>
      </c>
    </row>
    <row r="716" spans="2:2" x14ac:dyDescent="0.25">
      <c r="B716" s="374">
        <v>0.05</v>
      </c>
    </row>
    <row r="717" spans="2:2" x14ac:dyDescent="0.25">
      <c r="B717" s="374">
        <v>0.05</v>
      </c>
    </row>
    <row r="718" spans="2:2" x14ac:dyDescent="0.25">
      <c r="B718" s="374">
        <v>0.05</v>
      </c>
    </row>
    <row r="719" spans="2:2" x14ac:dyDescent="0.25">
      <c r="B719" s="374">
        <v>0.05</v>
      </c>
    </row>
    <row r="720" spans="2:2" x14ac:dyDescent="0.25">
      <c r="B720" s="374">
        <v>0.05</v>
      </c>
    </row>
    <row r="721" spans="2:2" x14ac:dyDescent="0.25">
      <c r="B721" s="374">
        <v>0.05</v>
      </c>
    </row>
    <row r="722" spans="2:2" x14ac:dyDescent="0.25">
      <c r="B722" s="374">
        <v>0.05</v>
      </c>
    </row>
    <row r="723" spans="2:2" x14ac:dyDescent="0.25">
      <c r="B723" s="374">
        <v>0.05</v>
      </c>
    </row>
    <row r="724" spans="2:2" x14ac:dyDescent="0.25">
      <c r="B724" s="374">
        <v>0.05</v>
      </c>
    </row>
    <row r="725" spans="2:2" x14ac:dyDescent="0.25">
      <c r="B725" s="374">
        <v>0.05</v>
      </c>
    </row>
    <row r="726" spans="2:2" x14ac:dyDescent="0.25">
      <c r="B726" s="374">
        <v>0.05</v>
      </c>
    </row>
    <row r="727" spans="2:2" x14ac:dyDescent="0.25">
      <c r="B727" s="374">
        <v>0.05</v>
      </c>
    </row>
    <row r="728" spans="2:2" x14ac:dyDescent="0.25">
      <c r="B728" s="374">
        <v>0.05</v>
      </c>
    </row>
    <row r="729" spans="2:2" x14ac:dyDescent="0.25">
      <c r="B729" s="374">
        <v>0.05</v>
      </c>
    </row>
    <row r="730" spans="2:2" x14ac:dyDescent="0.25">
      <c r="B730" s="374">
        <v>0.05</v>
      </c>
    </row>
    <row r="731" spans="2:2" x14ac:dyDescent="0.25">
      <c r="B731" s="374">
        <v>0.05</v>
      </c>
    </row>
    <row r="732" spans="2:2" x14ac:dyDescent="0.25">
      <c r="B732" s="374">
        <v>0.05</v>
      </c>
    </row>
    <row r="733" spans="2:2" x14ac:dyDescent="0.25">
      <c r="B733" s="374">
        <v>0.05</v>
      </c>
    </row>
    <row r="734" spans="2:2" x14ac:dyDescent="0.25">
      <c r="B734" s="374">
        <v>0.05</v>
      </c>
    </row>
    <row r="735" spans="2:2" x14ac:dyDescent="0.25">
      <c r="B735" s="374">
        <v>0.05</v>
      </c>
    </row>
    <row r="736" spans="2:2" x14ac:dyDescent="0.25">
      <c r="B736" s="374">
        <v>0.05</v>
      </c>
    </row>
    <row r="737" spans="2:2" x14ac:dyDescent="0.25">
      <c r="B737" s="374">
        <v>0.05</v>
      </c>
    </row>
    <row r="738" spans="2:2" x14ac:dyDescent="0.25">
      <c r="B738" s="374">
        <v>0.05</v>
      </c>
    </row>
    <row r="739" spans="2:2" x14ac:dyDescent="0.25">
      <c r="B739" s="374">
        <v>0.05</v>
      </c>
    </row>
    <row r="740" spans="2:2" x14ac:dyDescent="0.25">
      <c r="B740" s="374">
        <v>0.05</v>
      </c>
    </row>
    <row r="741" spans="2:2" x14ac:dyDescent="0.25">
      <c r="B741" s="374">
        <v>0.05</v>
      </c>
    </row>
    <row r="742" spans="2:2" x14ac:dyDescent="0.25">
      <c r="B742" s="374">
        <v>0.05</v>
      </c>
    </row>
    <row r="743" spans="2:2" x14ac:dyDescent="0.25">
      <c r="B743" s="374">
        <v>0.05</v>
      </c>
    </row>
    <row r="744" spans="2:2" x14ac:dyDescent="0.25">
      <c r="B744" s="374">
        <v>0.05</v>
      </c>
    </row>
    <row r="745" spans="2:2" x14ac:dyDescent="0.25">
      <c r="B745" s="374">
        <v>0.05</v>
      </c>
    </row>
    <row r="746" spans="2:2" x14ac:dyDescent="0.25">
      <c r="B746" s="374">
        <v>0.05</v>
      </c>
    </row>
    <row r="747" spans="2:2" x14ac:dyDescent="0.25">
      <c r="B747" s="374">
        <v>0.05</v>
      </c>
    </row>
    <row r="748" spans="2:2" x14ac:dyDescent="0.25">
      <c r="B748" s="374">
        <v>0.05</v>
      </c>
    </row>
    <row r="749" spans="2:2" x14ac:dyDescent="0.25">
      <c r="B749" s="374">
        <v>0.05</v>
      </c>
    </row>
    <row r="750" spans="2:2" x14ac:dyDescent="0.25">
      <c r="B750" s="374">
        <v>0.05</v>
      </c>
    </row>
    <row r="751" spans="2:2" x14ac:dyDescent="0.25">
      <c r="B751" s="374">
        <v>0.05</v>
      </c>
    </row>
    <row r="752" spans="2:2" x14ac:dyDescent="0.25">
      <c r="B752" s="374">
        <v>0.05</v>
      </c>
    </row>
    <row r="753" spans="2:2" x14ac:dyDescent="0.25">
      <c r="B753" s="374">
        <v>0.05</v>
      </c>
    </row>
    <row r="754" spans="2:2" x14ac:dyDescent="0.25">
      <c r="B754" s="374">
        <v>0.05</v>
      </c>
    </row>
    <row r="755" spans="2:2" x14ac:dyDescent="0.25">
      <c r="B755" s="374">
        <v>0.05</v>
      </c>
    </row>
    <row r="756" spans="2:2" x14ac:dyDescent="0.25">
      <c r="B756" s="374">
        <v>0.05</v>
      </c>
    </row>
    <row r="757" spans="2:2" x14ac:dyDescent="0.25">
      <c r="B757" s="374">
        <v>0.05</v>
      </c>
    </row>
    <row r="758" spans="2:2" x14ac:dyDescent="0.25">
      <c r="B758" s="374">
        <v>0.05</v>
      </c>
    </row>
    <row r="759" spans="2:2" x14ac:dyDescent="0.25">
      <c r="B759" s="374">
        <v>0.05</v>
      </c>
    </row>
    <row r="760" spans="2:2" x14ac:dyDescent="0.25">
      <c r="B760" s="374">
        <v>0.05</v>
      </c>
    </row>
    <row r="761" spans="2:2" x14ac:dyDescent="0.25">
      <c r="B761" s="374">
        <v>0.05</v>
      </c>
    </row>
    <row r="762" spans="2:2" x14ac:dyDescent="0.25">
      <c r="B762" s="374">
        <v>0.05</v>
      </c>
    </row>
    <row r="763" spans="2:2" x14ac:dyDescent="0.25">
      <c r="B763" s="374">
        <v>0.05</v>
      </c>
    </row>
    <row r="764" spans="2:2" x14ac:dyDescent="0.25">
      <c r="B764" s="374">
        <v>0.05</v>
      </c>
    </row>
    <row r="765" spans="2:2" x14ac:dyDescent="0.25">
      <c r="B765" s="374">
        <v>0.05</v>
      </c>
    </row>
    <row r="766" spans="2:2" x14ac:dyDescent="0.25">
      <c r="B766" s="374">
        <v>0.05</v>
      </c>
    </row>
    <row r="767" spans="2:2" x14ac:dyDescent="0.25">
      <c r="B767" s="374">
        <v>0.05</v>
      </c>
    </row>
    <row r="768" spans="2:2" x14ac:dyDescent="0.25">
      <c r="B768" s="374">
        <v>0.05</v>
      </c>
    </row>
    <row r="769" spans="2:2" x14ac:dyDescent="0.25">
      <c r="B769" s="374">
        <v>0.05</v>
      </c>
    </row>
    <row r="770" spans="2:2" x14ac:dyDescent="0.25">
      <c r="B770" s="374">
        <v>0.05</v>
      </c>
    </row>
    <row r="771" spans="2:2" x14ac:dyDescent="0.25">
      <c r="B771" s="374">
        <v>0.05</v>
      </c>
    </row>
    <row r="772" spans="2:2" x14ac:dyDescent="0.25">
      <c r="B772" s="374">
        <v>0.05</v>
      </c>
    </row>
    <row r="773" spans="2:2" x14ac:dyDescent="0.25">
      <c r="B773" s="374">
        <v>0.05</v>
      </c>
    </row>
    <row r="774" spans="2:2" x14ac:dyDescent="0.25">
      <c r="B774" s="374">
        <v>0.05</v>
      </c>
    </row>
    <row r="775" spans="2:2" x14ac:dyDescent="0.25">
      <c r="B775" s="374">
        <v>0.05</v>
      </c>
    </row>
    <row r="776" spans="2:2" x14ac:dyDescent="0.25">
      <c r="B776" s="374">
        <v>0.05</v>
      </c>
    </row>
    <row r="777" spans="2:2" x14ac:dyDescent="0.25">
      <c r="B777" s="374">
        <v>0.05</v>
      </c>
    </row>
    <row r="778" spans="2:2" x14ac:dyDescent="0.25">
      <c r="B778" s="374">
        <v>0.05</v>
      </c>
    </row>
    <row r="779" spans="2:2" x14ac:dyDescent="0.25">
      <c r="B779" s="374">
        <v>0.05</v>
      </c>
    </row>
    <row r="780" spans="2:2" x14ac:dyDescent="0.25">
      <c r="B780" s="374">
        <v>0.05</v>
      </c>
    </row>
    <row r="781" spans="2:2" x14ac:dyDescent="0.25">
      <c r="B781" s="374">
        <v>0.05</v>
      </c>
    </row>
    <row r="782" spans="2:2" x14ac:dyDescent="0.25">
      <c r="B782" s="374">
        <v>0.05</v>
      </c>
    </row>
    <row r="783" spans="2:2" x14ac:dyDescent="0.25">
      <c r="B783" s="374">
        <v>0.05</v>
      </c>
    </row>
    <row r="784" spans="2:2" x14ac:dyDescent="0.25">
      <c r="B784" s="374">
        <v>0.05</v>
      </c>
    </row>
    <row r="785" spans="2:2" x14ac:dyDescent="0.25">
      <c r="B785" s="374">
        <v>0.05</v>
      </c>
    </row>
    <row r="786" spans="2:2" x14ac:dyDescent="0.25">
      <c r="B786" s="374">
        <v>0.05</v>
      </c>
    </row>
    <row r="787" spans="2:2" x14ac:dyDescent="0.25">
      <c r="B787" s="374">
        <v>0.05</v>
      </c>
    </row>
    <row r="788" spans="2:2" x14ac:dyDescent="0.25">
      <c r="B788" s="374">
        <v>0.05</v>
      </c>
    </row>
    <row r="789" spans="2:2" x14ac:dyDescent="0.25">
      <c r="B789" s="374">
        <v>0.05</v>
      </c>
    </row>
    <row r="790" spans="2:2" x14ac:dyDescent="0.25">
      <c r="B790" s="374">
        <v>0.05</v>
      </c>
    </row>
    <row r="791" spans="2:2" x14ac:dyDescent="0.25">
      <c r="B791" s="374">
        <v>0.05</v>
      </c>
    </row>
    <row r="792" spans="2:2" x14ac:dyDescent="0.25">
      <c r="B792" s="374">
        <v>0.05</v>
      </c>
    </row>
    <row r="793" spans="2:2" x14ac:dyDescent="0.25">
      <c r="B793" s="374">
        <v>0.05</v>
      </c>
    </row>
    <row r="794" spans="2:2" x14ac:dyDescent="0.25">
      <c r="B794" s="374">
        <v>0.05</v>
      </c>
    </row>
    <row r="795" spans="2:2" x14ac:dyDescent="0.25">
      <c r="B795" s="374">
        <v>0.05</v>
      </c>
    </row>
    <row r="796" spans="2:2" x14ac:dyDescent="0.25">
      <c r="B796" s="374">
        <v>0.05</v>
      </c>
    </row>
    <row r="797" spans="2:2" x14ac:dyDescent="0.25">
      <c r="B797" s="374">
        <v>0.05</v>
      </c>
    </row>
    <row r="798" spans="2:2" x14ac:dyDescent="0.25">
      <c r="B798" s="374">
        <v>0.05</v>
      </c>
    </row>
    <row r="799" spans="2:2" x14ac:dyDescent="0.25">
      <c r="B799" s="374">
        <v>0.05</v>
      </c>
    </row>
    <row r="800" spans="2:2" x14ac:dyDescent="0.25">
      <c r="B800" s="374">
        <v>0.05</v>
      </c>
    </row>
    <row r="801" spans="2:2" x14ac:dyDescent="0.25">
      <c r="B801" s="374">
        <v>0.05</v>
      </c>
    </row>
    <row r="802" spans="2:2" x14ac:dyDescent="0.25">
      <c r="B802" s="374">
        <v>0.05</v>
      </c>
    </row>
    <row r="803" spans="2:2" x14ac:dyDescent="0.25">
      <c r="B803" s="374">
        <v>0.05</v>
      </c>
    </row>
    <row r="804" spans="2:2" x14ac:dyDescent="0.25">
      <c r="B804" s="374">
        <v>0.05</v>
      </c>
    </row>
    <row r="805" spans="2:2" x14ac:dyDescent="0.25">
      <c r="B805" s="374">
        <v>0.05</v>
      </c>
    </row>
    <row r="806" spans="2:2" x14ac:dyDescent="0.25">
      <c r="B806" s="374">
        <v>0.05</v>
      </c>
    </row>
    <row r="807" spans="2:2" x14ac:dyDescent="0.25">
      <c r="B807" s="374">
        <v>0.05</v>
      </c>
    </row>
    <row r="808" spans="2:2" x14ac:dyDescent="0.25">
      <c r="B808" s="374">
        <v>0.05</v>
      </c>
    </row>
    <row r="809" spans="2:2" x14ac:dyDescent="0.25">
      <c r="B809" s="374">
        <v>0.05</v>
      </c>
    </row>
    <row r="810" spans="2:2" x14ac:dyDescent="0.25">
      <c r="B810" s="374">
        <v>0.05</v>
      </c>
    </row>
    <row r="811" spans="2:2" x14ac:dyDescent="0.25">
      <c r="B811" s="374">
        <v>0.05</v>
      </c>
    </row>
    <row r="812" spans="2:2" x14ac:dyDescent="0.25">
      <c r="B812" s="374">
        <v>0.05</v>
      </c>
    </row>
    <row r="813" spans="2:2" x14ac:dyDescent="0.25">
      <c r="B813" s="374">
        <v>0.05</v>
      </c>
    </row>
    <row r="814" spans="2:2" x14ac:dyDescent="0.25">
      <c r="B814" s="374">
        <v>0.05</v>
      </c>
    </row>
    <row r="815" spans="2:2" x14ac:dyDescent="0.25">
      <c r="B815" s="374">
        <v>0.05</v>
      </c>
    </row>
    <row r="816" spans="2:2" x14ac:dyDescent="0.25">
      <c r="B816" s="374">
        <v>0.05</v>
      </c>
    </row>
    <row r="817" spans="2:2" x14ac:dyDescent="0.25">
      <c r="B817" s="374">
        <v>0.05</v>
      </c>
    </row>
    <row r="818" spans="2:2" x14ac:dyDescent="0.25">
      <c r="B818" s="374">
        <v>0.05</v>
      </c>
    </row>
    <row r="819" spans="2:2" x14ac:dyDescent="0.25">
      <c r="B819" s="374">
        <v>0.05</v>
      </c>
    </row>
    <row r="820" spans="2:2" x14ac:dyDescent="0.25">
      <c r="B820" s="374">
        <v>0.05</v>
      </c>
    </row>
    <row r="821" spans="2:2" x14ac:dyDescent="0.25">
      <c r="B821" s="374">
        <v>0.05</v>
      </c>
    </row>
    <row r="822" spans="2:2" x14ac:dyDescent="0.25">
      <c r="B822" s="374">
        <v>0.05</v>
      </c>
    </row>
    <row r="823" spans="2:2" x14ac:dyDescent="0.25">
      <c r="B823" s="374">
        <v>0.05</v>
      </c>
    </row>
    <row r="824" spans="2:2" x14ac:dyDescent="0.25">
      <c r="B824" s="374">
        <v>0.05</v>
      </c>
    </row>
    <row r="825" spans="2:2" x14ac:dyDescent="0.25">
      <c r="B825" s="374">
        <v>0.05</v>
      </c>
    </row>
    <row r="826" spans="2:2" x14ac:dyDescent="0.25">
      <c r="B826" s="374">
        <v>0.05</v>
      </c>
    </row>
    <row r="827" spans="2:2" x14ac:dyDescent="0.25">
      <c r="B827" s="374">
        <v>0.05</v>
      </c>
    </row>
    <row r="828" spans="2:2" x14ac:dyDescent="0.25">
      <c r="B828" s="374">
        <v>0.05</v>
      </c>
    </row>
    <row r="829" spans="2:2" x14ac:dyDescent="0.25">
      <c r="B829" s="374">
        <v>0.05</v>
      </c>
    </row>
    <row r="830" spans="2:2" x14ac:dyDescent="0.25">
      <c r="B830" s="374">
        <v>0.05</v>
      </c>
    </row>
    <row r="831" spans="2:2" x14ac:dyDescent="0.25">
      <c r="B831" s="374">
        <v>0.05</v>
      </c>
    </row>
    <row r="832" spans="2:2" x14ac:dyDescent="0.25">
      <c r="B832" s="374">
        <v>0.05</v>
      </c>
    </row>
    <row r="833" spans="2:2" x14ac:dyDescent="0.25">
      <c r="B833" s="374">
        <v>0.05</v>
      </c>
    </row>
    <row r="834" spans="2:2" x14ac:dyDescent="0.25">
      <c r="B834" s="374">
        <v>0.05</v>
      </c>
    </row>
    <row r="835" spans="2:2" x14ac:dyDescent="0.25">
      <c r="B835" s="374">
        <v>0.05</v>
      </c>
    </row>
    <row r="836" spans="2:2" x14ac:dyDescent="0.25">
      <c r="B836" s="374">
        <v>0.05</v>
      </c>
    </row>
    <row r="837" spans="2:2" x14ac:dyDescent="0.25">
      <c r="B837" s="374">
        <v>0.05</v>
      </c>
    </row>
    <row r="838" spans="2:2" x14ac:dyDescent="0.25">
      <c r="B838" s="374">
        <v>0.05</v>
      </c>
    </row>
    <row r="839" spans="2:2" x14ac:dyDescent="0.25">
      <c r="B839" s="374">
        <v>0.05</v>
      </c>
    </row>
    <row r="840" spans="2:2" x14ac:dyDescent="0.25">
      <c r="B840" s="374">
        <v>0.05</v>
      </c>
    </row>
    <row r="841" spans="2:2" x14ac:dyDescent="0.25">
      <c r="B841" s="374">
        <v>0.05</v>
      </c>
    </row>
    <row r="842" spans="2:2" x14ac:dyDescent="0.25">
      <c r="B842" s="374">
        <v>0.05</v>
      </c>
    </row>
    <row r="843" spans="2:2" x14ac:dyDescent="0.25">
      <c r="B843" s="374">
        <v>0.05</v>
      </c>
    </row>
    <row r="844" spans="2:2" x14ac:dyDescent="0.25">
      <c r="B844" s="374">
        <v>0.05</v>
      </c>
    </row>
    <row r="845" spans="2:2" x14ac:dyDescent="0.25">
      <c r="B845" s="374">
        <v>0.05</v>
      </c>
    </row>
    <row r="846" spans="2:2" x14ac:dyDescent="0.25">
      <c r="B846" s="374">
        <v>0.05</v>
      </c>
    </row>
    <row r="847" spans="2:2" x14ac:dyDescent="0.25">
      <c r="B847" s="374">
        <v>0.05</v>
      </c>
    </row>
    <row r="848" spans="2:2" x14ac:dyDescent="0.25">
      <c r="B848" s="374">
        <v>0.05</v>
      </c>
    </row>
    <row r="849" spans="2:2" x14ac:dyDescent="0.25">
      <c r="B849" s="374">
        <v>0.05</v>
      </c>
    </row>
    <row r="850" spans="2:2" x14ac:dyDescent="0.25">
      <c r="B850" s="374">
        <v>0.05</v>
      </c>
    </row>
    <row r="851" spans="2:2" x14ac:dyDescent="0.25">
      <c r="B851" s="374">
        <v>0.05</v>
      </c>
    </row>
    <row r="852" spans="2:2" x14ac:dyDescent="0.25">
      <c r="B852" s="374">
        <v>0.05</v>
      </c>
    </row>
    <row r="853" spans="2:2" x14ac:dyDescent="0.25">
      <c r="B853" s="374">
        <v>0.05</v>
      </c>
    </row>
    <row r="854" spans="2:2" x14ac:dyDescent="0.25">
      <c r="B854" s="374">
        <v>0.05</v>
      </c>
    </row>
    <row r="855" spans="2:2" x14ac:dyDescent="0.25">
      <c r="B855" s="374">
        <v>0.05</v>
      </c>
    </row>
    <row r="856" spans="2:2" x14ac:dyDescent="0.25">
      <c r="B856" s="374">
        <v>0.05</v>
      </c>
    </row>
    <row r="857" spans="2:2" x14ac:dyDescent="0.25">
      <c r="B857" s="374">
        <v>0.05</v>
      </c>
    </row>
    <row r="858" spans="2:2" x14ac:dyDescent="0.25">
      <c r="B858" s="374">
        <v>0.05</v>
      </c>
    </row>
    <row r="859" spans="2:2" x14ac:dyDescent="0.25">
      <c r="B859" s="374">
        <v>0.05</v>
      </c>
    </row>
    <row r="860" spans="2:2" x14ac:dyDescent="0.25">
      <c r="B860" s="374">
        <v>0.05</v>
      </c>
    </row>
    <row r="861" spans="2:2" x14ac:dyDescent="0.25">
      <c r="B861" s="374">
        <v>0.05</v>
      </c>
    </row>
    <row r="862" spans="2:2" x14ac:dyDescent="0.25">
      <c r="B862" s="374">
        <v>0.05</v>
      </c>
    </row>
    <row r="863" spans="2:2" x14ac:dyDescent="0.25">
      <c r="B863" s="374">
        <v>0.05</v>
      </c>
    </row>
    <row r="864" spans="2:2" x14ac:dyDescent="0.25">
      <c r="B864" s="374">
        <v>0.05</v>
      </c>
    </row>
    <row r="865" spans="2:2" x14ac:dyDescent="0.25">
      <c r="B865" s="374">
        <v>0.05</v>
      </c>
    </row>
    <row r="866" spans="2:2" x14ac:dyDescent="0.25">
      <c r="B866" s="374">
        <v>0.05</v>
      </c>
    </row>
    <row r="867" spans="2:2" x14ac:dyDescent="0.25">
      <c r="B867" s="374">
        <v>0.05</v>
      </c>
    </row>
    <row r="868" spans="2:2" x14ac:dyDescent="0.25">
      <c r="B868" s="374">
        <v>0.05</v>
      </c>
    </row>
    <row r="869" spans="2:2" x14ac:dyDescent="0.25">
      <c r="B869" s="374">
        <v>0.05</v>
      </c>
    </row>
    <row r="870" spans="2:2" x14ac:dyDescent="0.25">
      <c r="B870" s="374">
        <v>0.05</v>
      </c>
    </row>
    <row r="871" spans="2:2" x14ac:dyDescent="0.25">
      <c r="B871" s="374">
        <v>0.05</v>
      </c>
    </row>
    <row r="872" spans="2:2" x14ac:dyDescent="0.25">
      <c r="B872" s="374">
        <v>0.05</v>
      </c>
    </row>
    <row r="873" spans="2:2" x14ac:dyDescent="0.25">
      <c r="B873" s="374">
        <v>0.05</v>
      </c>
    </row>
    <row r="874" spans="2:2" x14ac:dyDescent="0.25">
      <c r="B874" s="374">
        <v>0.05</v>
      </c>
    </row>
    <row r="875" spans="2:2" x14ac:dyDescent="0.25">
      <c r="B875" s="374">
        <v>0.05</v>
      </c>
    </row>
    <row r="876" spans="2:2" x14ac:dyDescent="0.25">
      <c r="B876" s="374">
        <v>0.05</v>
      </c>
    </row>
    <row r="877" spans="2:2" x14ac:dyDescent="0.25">
      <c r="B877" s="374">
        <v>0.05</v>
      </c>
    </row>
    <row r="878" spans="2:2" x14ac:dyDescent="0.25">
      <c r="B878" s="374">
        <v>0.05</v>
      </c>
    </row>
    <row r="879" spans="2:2" x14ac:dyDescent="0.25">
      <c r="B879" s="374">
        <v>0.05</v>
      </c>
    </row>
    <row r="880" spans="2:2" x14ac:dyDescent="0.25">
      <c r="B880" s="374">
        <v>0.05</v>
      </c>
    </row>
    <row r="881" spans="2:2" x14ac:dyDescent="0.25">
      <c r="B881" s="374">
        <v>0.05</v>
      </c>
    </row>
    <row r="882" spans="2:2" x14ac:dyDescent="0.25">
      <c r="B882" s="374">
        <v>0.05</v>
      </c>
    </row>
    <row r="883" spans="2:2" x14ac:dyDescent="0.25">
      <c r="B883" s="374">
        <v>0.05</v>
      </c>
    </row>
    <row r="884" spans="2:2" x14ac:dyDescent="0.25">
      <c r="B884" s="374">
        <v>0.05</v>
      </c>
    </row>
    <row r="885" spans="2:2" x14ac:dyDescent="0.25">
      <c r="B885" s="374">
        <v>0.05</v>
      </c>
    </row>
    <row r="886" spans="2:2" x14ac:dyDescent="0.25">
      <c r="B886" s="374">
        <v>0.05</v>
      </c>
    </row>
    <row r="887" spans="2:2" x14ac:dyDescent="0.25">
      <c r="B887" s="374">
        <v>0.05</v>
      </c>
    </row>
    <row r="888" spans="2:2" x14ac:dyDescent="0.25">
      <c r="B888" s="374">
        <v>0.05</v>
      </c>
    </row>
    <row r="889" spans="2:2" x14ac:dyDescent="0.25">
      <c r="B889" s="374">
        <v>0.05</v>
      </c>
    </row>
    <row r="890" spans="2:2" x14ac:dyDescent="0.25">
      <c r="B890" s="374">
        <v>0.05</v>
      </c>
    </row>
    <row r="891" spans="2:2" x14ac:dyDescent="0.25">
      <c r="B891" s="374">
        <v>0.05</v>
      </c>
    </row>
    <row r="892" spans="2:2" x14ac:dyDescent="0.25">
      <c r="B892" s="374">
        <v>0.05</v>
      </c>
    </row>
    <row r="893" spans="2:2" x14ac:dyDescent="0.25">
      <c r="B893" s="374">
        <v>0.05</v>
      </c>
    </row>
    <row r="894" spans="2:2" x14ac:dyDescent="0.25">
      <c r="B894" s="374">
        <v>0.05</v>
      </c>
    </row>
    <row r="895" spans="2:2" x14ac:dyDescent="0.25">
      <c r="B895" s="374">
        <v>0.05</v>
      </c>
    </row>
    <row r="896" spans="2:2" x14ac:dyDescent="0.25">
      <c r="B896" s="374">
        <v>0.05</v>
      </c>
    </row>
    <row r="897" spans="2:2" x14ac:dyDescent="0.25">
      <c r="B897" s="374">
        <v>0.05</v>
      </c>
    </row>
    <row r="898" spans="2:2" x14ac:dyDescent="0.25">
      <c r="B898" s="374">
        <v>0.05</v>
      </c>
    </row>
    <row r="899" spans="2:2" x14ac:dyDescent="0.25">
      <c r="B899" s="374">
        <v>0.05</v>
      </c>
    </row>
    <row r="900" spans="2:2" x14ac:dyDescent="0.25">
      <c r="B900" s="374">
        <v>0.05</v>
      </c>
    </row>
    <row r="901" spans="2:2" x14ac:dyDescent="0.25">
      <c r="B901" s="374">
        <v>0.05</v>
      </c>
    </row>
    <row r="902" spans="2:2" x14ac:dyDescent="0.25">
      <c r="B902" s="374">
        <v>0.05</v>
      </c>
    </row>
    <row r="903" spans="2:2" x14ac:dyDescent="0.25">
      <c r="B903" s="374">
        <v>0.05</v>
      </c>
    </row>
    <row r="904" spans="2:2" x14ac:dyDescent="0.25">
      <c r="B904" s="374">
        <v>0.05</v>
      </c>
    </row>
    <row r="905" spans="2:2" x14ac:dyDescent="0.25">
      <c r="B905" s="374">
        <v>0.05</v>
      </c>
    </row>
    <row r="906" spans="2:2" x14ac:dyDescent="0.25">
      <c r="B906" s="374">
        <v>0.05</v>
      </c>
    </row>
    <row r="907" spans="2:2" x14ac:dyDescent="0.25">
      <c r="B907" s="374">
        <v>0.05</v>
      </c>
    </row>
    <row r="908" spans="2:2" x14ac:dyDescent="0.25">
      <c r="B908" s="374">
        <v>0.05</v>
      </c>
    </row>
    <row r="909" spans="2:2" x14ac:dyDescent="0.25">
      <c r="B909" s="374">
        <v>0.05</v>
      </c>
    </row>
    <row r="910" spans="2:2" x14ac:dyDescent="0.25">
      <c r="B910" s="374">
        <v>0.05</v>
      </c>
    </row>
    <row r="911" spans="2:2" x14ac:dyDescent="0.25">
      <c r="B911" s="374">
        <v>0.05</v>
      </c>
    </row>
    <row r="912" spans="2:2" x14ac:dyDescent="0.25">
      <c r="B912" s="374">
        <v>0.05</v>
      </c>
    </row>
    <row r="913" spans="2:2" x14ac:dyDescent="0.25">
      <c r="B913" s="374">
        <v>0.05</v>
      </c>
    </row>
    <row r="914" spans="2:2" x14ac:dyDescent="0.25">
      <c r="B914" s="374">
        <v>0.05</v>
      </c>
    </row>
    <row r="915" spans="2:2" x14ac:dyDescent="0.25">
      <c r="B915" s="374">
        <v>0.05</v>
      </c>
    </row>
    <row r="916" spans="2:2" x14ac:dyDescent="0.25">
      <c r="B916" s="374">
        <v>0.05</v>
      </c>
    </row>
    <row r="917" spans="2:2" x14ac:dyDescent="0.25">
      <c r="B917" s="374">
        <v>0.05</v>
      </c>
    </row>
    <row r="918" spans="2:2" x14ac:dyDescent="0.25">
      <c r="B918" s="374">
        <v>0.05</v>
      </c>
    </row>
    <row r="919" spans="2:2" x14ac:dyDescent="0.25">
      <c r="B919" s="374">
        <v>0.05</v>
      </c>
    </row>
    <row r="920" spans="2:2" x14ac:dyDescent="0.25">
      <c r="B920" s="374">
        <v>0.05</v>
      </c>
    </row>
    <row r="921" spans="2:2" x14ac:dyDescent="0.25">
      <c r="B921" s="374">
        <v>0.05</v>
      </c>
    </row>
    <row r="922" spans="2:2" x14ac:dyDescent="0.25">
      <c r="B922" s="374">
        <v>0.05</v>
      </c>
    </row>
    <row r="923" spans="2:2" x14ac:dyDescent="0.25">
      <c r="B923" s="374">
        <v>0.05</v>
      </c>
    </row>
    <row r="924" spans="2:2" x14ac:dyDescent="0.25">
      <c r="B924" s="374">
        <v>0.05</v>
      </c>
    </row>
    <row r="925" spans="2:2" x14ac:dyDescent="0.25">
      <c r="B925" s="374">
        <v>0.05</v>
      </c>
    </row>
    <row r="926" spans="2:2" x14ac:dyDescent="0.25">
      <c r="B926" s="374">
        <v>0.05</v>
      </c>
    </row>
    <row r="927" spans="2:2" x14ac:dyDescent="0.25">
      <c r="B927" s="374">
        <v>0.05</v>
      </c>
    </row>
    <row r="928" spans="2:2" x14ac:dyDescent="0.25">
      <c r="B928" s="374">
        <v>0.05</v>
      </c>
    </row>
    <row r="929" spans="2:2" x14ac:dyDescent="0.25">
      <c r="B929" s="374">
        <v>0.05</v>
      </c>
    </row>
    <row r="930" spans="2:2" x14ac:dyDescent="0.25">
      <c r="B930" s="374">
        <v>0.05</v>
      </c>
    </row>
    <row r="931" spans="2:2" x14ac:dyDescent="0.25">
      <c r="B931" s="374">
        <v>0.05</v>
      </c>
    </row>
    <row r="932" spans="2:2" x14ac:dyDescent="0.25">
      <c r="B932" s="374">
        <v>0.05</v>
      </c>
    </row>
    <row r="933" spans="2:2" x14ac:dyDescent="0.25">
      <c r="B933" s="374">
        <v>0.05</v>
      </c>
    </row>
    <row r="934" spans="2:2" x14ac:dyDescent="0.25">
      <c r="B934" s="374">
        <v>0.05</v>
      </c>
    </row>
    <row r="935" spans="2:2" x14ac:dyDescent="0.25">
      <c r="B935" s="374">
        <v>0.05</v>
      </c>
    </row>
    <row r="936" spans="2:2" x14ac:dyDescent="0.25">
      <c r="B936" s="374">
        <v>0.05</v>
      </c>
    </row>
    <row r="937" spans="2:2" x14ac:dyDescent="0.25">
      <c r="B937" s="374">
        <v>0.05</v>
      </c>
    </row>
    <row r="938" spans="2:2" x14ac:dyDescent="0.25">
      <c r="B938" s="374">
        <v>0.05</v>
      </c>
    </row>
    <row r="939" spans="2:2" x14ac:dyDescent="0.25">
      <c r="B939" s="374">
        <v>0.05</v>
      </c>
    </row>
    <row r="940" spans="2:2" x14ac:dyDescent="0.25">
      <c r="B940" s="374">
        <v>0.05</v>
      </c>
    </row>
    <row r="941" spans="2:2" x14ac:dyDescent="0.25">
      <c r="B941" s="374">
        <v>0.05</v>
      </c>
    </row>
    <row r="942" spans="2:2" x14ac:dyDescent="0.25">
      <c r="B942" s="374">
        <v>0.05</v>
      </c>
    </row>
    <row r="943" spans="2:2" x14ac:dyDescent="0.25">
      <c r="B943" s="374">
        <v>0.05</v>
      </c>
    </row>
    <row r="944" spans="2:2" x14ac:dyDescent="0.25">
      <c r="B944" s="374">
        <v>0.05</v>
      </c>
    </row>
    <row r="945" spans="2:2" x14ac:dyDescent="0.25">
      <c r="B945" s="374">
        <v>0.05</v>
      </c>
    </row>
    <row r="946" spans="2:2" x14ac:dyDescent="0.25">
      <c r="B946" s="374">
        <v>0.05</v>
      </c>
    </row>
    <row r="947" spans="2:2" x14ac:dyDescent="0.25">
      <c r="B947" s="374">
        <v>0.05</v>
      </c>
    </row>
    <row r="948" spans="2:2" x14ac:dyDescent="0.25">
      <c r="B948" s="374">
        <v>0.05</v>
      </c>
    </row>
    <row r="949" spans="2:2" x14ac:dyDescent="0.25">
      <c r="B949" s="374">
        <v>0.05</v>
      </c>
    </row>
    <row r="950" spans="2:2" x14ac:dyDescent="0.25">
      <c r="B950" s="374">
        <v>0.05</v>
      </c>
    </row>
    <row r="951" spans="2:2" x14ac:dyDescent="0.25">
      <c r="B951" s="374">
        <v>0.05</v>
      </c>
    </row>
    <row r="952" spans="2:2" x14ac:dyDescent="0.25">
      <c r="B952" s="374">
        <v>0.05</v>
      </c>
    </row>
    <row r="953" spans="2:2" x14ac:dyDescent="0.25">
      <c r="B953" s="374">
        <v>0.05</v>
      </c>
    </row>
    <row r="954" spans="2:2" x14ac:dyDescent="0.25">
      <c r="B954" s="374">
        <v>0.05</v>
      </c>
    </row>
    <row r="955" spans="2:2" x14ac:dyDescent="0.25">
      <c r="B955" s="374">
        <v>0.05</v>
      </c>
    </row>
    <row r="956" spans="2:2" x14ac:dyDescent="0.25">
      <c r="B956" s="374">
        <v>0.05</v>
      </c>
    </row>
    <row r="957" spans="2:2" x14ac:dyDescent="0.25">
      <c r="B957" s="374">
        <v>0.05</v>
      </c>
    </row>
    <row r="958" spans="2:2" x14ac:dyDescent="0.25">
      <c r="B958" s="374">
        <v>0.05</v>
      </c>
    </row>
    <row r="959" spans="2:2" x14ac:dyDescent="0.25">
      <c r="B959" s="374">
        <v>0.05</v>
      </c>
    </row>
    <row r="960" spans="2:2" x14ac:dyDescent="0.25">
      <c r="B960" s="374">
        <v>0.05</v>
      </c>
    </row>
    <row r="961" spans="2:2" x14ac:dyDescent="0.25">
      <c r="B961" s="374">
        <v>0.05</v>
      </c>
    </row>
    <row r="962" spans="2:2" x14ac:dyDescent="0.25">
      <c r="B962" s="374">
        <v>0.05</v>
      </c>
    </row>
    <row r="963" spans="2:2" x14ac:dyDescent="0.25">
      <c r="B963" s="374">
        <v>0.05</v>
      </c>
    </row>
    <row r="964" spans="2:2" x14ac:dyDescent="0.25">
      <c r="B964" s="374">
        <v>0.05</v>
      </c>
    </row>
    <row r="965" spans="2:2" x14ac:dyDescent="0.25">
      <c r="B965" s="374">
        <v>0.05</v>
      </c>
    </row>
    <row r="966" spans="2:2" x14ac:dyDescent="0.25">
      <c r="B966" s="374">
        <v>0.05</v>
      </c>
    </row>
    <row r="967" spans="2:2" x14ac:dyDescent="0.25">
      <c r="B967" s="374">
        <v>0.05</v>
      </c>
    </row>
    <row r="968" spans="2:2" x14ac:dyDescent="0.25">
      <c r="B968" s="374">
        <v>0.05</v>
      </c>
    </row>
    <row r="969" spans="2:2" x14ac:dyDescent="0.25">
      <c r="B969" s="374">
        <v>0.05</v>
      </c>
    </row>
    <row r="970" spans="2:2" x14ac:dyDescent="0.25">
      <c r="B970" s="374">
        <v>0.05</v>
      </c>
    </row>
    <row r="971" spans="2:2" x14ac:dyDescent="0.25">
      <c r="B971" s="374">
        <v>0.05</v>
      </c>
    </row>
    <row r="972" spans="2:2" x14ac:dyDescent="0.25">
      <c r="B972" s="374">
        <v>0.05</v>
      </c>
    </row>
    <row r="973" spans="2:2" x14ac:dyDescent="0.25">
      <c r="B973" s="374">
        <v>0.05</v>
      </c>
    </row>
    <row r="974" spans="2:2" x14ac:dyDescent="0.25">
      <c r="B974" s="374">
        <v>0.05</v>
      </c>
    </row>
    <row r="975" spans="2:2" x14ac:dyDescent="0.25">
      <c r="B975" s="374">
        <v>0.05</v>
      </c>
    </row>
    <row r="976" spans="2:2" x14ac:dyDescent="0.25">
      <c r="B976" s="374">
        <v>0.05</v>
      </c>
    </row>
    <row r="977" spans="2:2" x14ac:dyDescent="0.25">
      <c r="B977" s="374">
        <v>0.05</v>
      </c>
    </row>
    <row r="978" spans="2:2" x14ac:dyDescent="0.25">
      <c r="B978" s="374">
        <v>0.05</v>
      </c>
    </row>
    <row r="979" spans="2:2" x14ac:dyDescent="0.25">
      <c r="B979" s="374">
        <v>0.05</v>
      </c>
    </row>
    <row r="980" spans="2:2" x14ac:dyDescent="0.25">
      <c r="B980" s="374">
        <v>0.05</v>
      </c>
    </row>
    <row r="981" spans="2:2" x14ac:dyDescent="0.25">
      <c r="B981" s="374">
        <v>0.05</v>
      </c>
    </row>
    <row r="982" spans="2:2" x14ac:dyDescent="0.25">
      <c r="B982" s="374">
        <v>0.05</v>
      </c>
    </row>
    <row r="983" spans="2:2" x14ac:dyDescent="0.25">
      <c r="B983" s="374">
        <v>0.05</v>
      </c>
    </row>
    <row r="984" spans="2:2" x14ac:dyDescent="0.25">
      <c r="B984" s="374">
        <v>0.05</v>
      </c>
    </row>
    <row r="985" spans="2:2" x14ac:dyDescent="0.25">
      <c r="B985" s="374">
        <v>0.05</v>
      </c>
    </row>
    <row r="986" spans="2:2" x14ac:dyDescent="0.25">
      <c r="B986" s="374">
        <v>0.05</v>
      </c>
    </row>
    <row r="987" spans="2:2" x14ac:dyDescent="0.25">
      <c r="B987" s="374">
        <v>0.05</v>
      </c>
    </row>
    <row r="988" spans="2:2" x14ac:dyDescent="0.25">
      <c r="B988" s="374">
        <v>0.05</v>
      </c>
    </row>
    <row r="989" spans="2:2" x14ac:dyDescent="0.25">
      <c r="B989" s="374">
        <v>0.05</v>
      </c>
    </row>
    <row r="990" spans="2:2" x14ac:dyDescent="0.25">
      <c r="B990" s="374">
        <v>0.05</v>
      </c>
    </row>
    <row r="991" spans="2:2" x14ac:dyDescent="0.25">
      <c r="B991" s="374">
        <v>0.05</v>
      </c>
    </row>
    <row r="992" spans="2:2" x14ac:dyDescent="0.25">
      <c r="B992" s="374">
        <v>0.05</v>
      </c>
    </row>
    <row r="993" spans="2:2" x14ac:dyDescent="0.25">
      <c r="B993" s="374">
        <v>0.05</v>
      </c>
    </row>
    <row r="994" spans="2:2" x14ac:dyDescent="0.25">
      <c r="B994" s="374">
        <v>0.05</v>
      </c>
    </row>
    <row r="995" spans="2:2" x14ac:dyDescent="0.25">
      <c r="B995" s="374">
        <v>0.05</v>
      </c>
    </row>
    <row r="996" spans="2:2" x14ac:dyDescent="0.25">
      <c r="B996" s="374">
        <v>0.05</v>
      </c>
    </row>
    <row r="997" spans="2:2" x14ac:dyDescent="0.25">
      <c r="B997" s="374">
        <v>0.05</v>
      </c>
    </row>
    <row r="998" spans="2:2" x14ac:dyDescent="0.25">
      <c r="B998" s="374">
        <v>0.05</v>
      </c>
    </row>
    <row r="999" spans="2:2" x14ac:dyDescent="0.25">
      <c r="B999" s="374">
        <v>0.05</v>
      </c>
    </row>
    <row r="1000" spans="2:2" x14ac:dyDescent="0.25">
      <c r="B1000" s="374">
        <v>0.05</v>
      </c>
    </row>
    <row r="1001" spans="2:2" x14ac:dyDescent="0.25">
      <c r="B1001" s="374">
        <v>0.05</v>
      </c>
    </row>
    <row r="1002" spans="2:2" x14ac:dyDescent="0.25">
      <c r="B1002" s="374">
        <v>0.05</v>
      </c>
    </row>
    <row r="1003" spans="2:2" x14ac:dyDescent="0.25">
      <c r="B1003" s="374">
        <v>0.05</v>
      </c>
    </row>
    <row r="1004" spans="2:2" x14ac:dyDescent="0.25">
      <c r="B1004" s="374">
        <v>0.05</v>
      </c>
    </row>
    <row r="1005" spans="2:2" x14ac:dyDescent="0.25">
      <c r="B1005" s="374">
        <v>0.05</v>
      </c>
    </row>
    <row r="1006" spans="2:2" x14ac:dyDescent="0.25">
      <c r="B1006" s="374">
        <v>0.05</v>
      </c>
    </row>
    <row r="1007" spans="2:2" x14ac:dyDescent="0.25">
      <c r="B1007" s="374">
        <v>0.05</v>
      </c>
    </row>
    <row r="1008" spans="2:2" x14ac:dyDescent="0.25">
      <c r="B1008" s="374">
        <v>0.05</v>
      </c>
    </row>
    <row r="1009" spans="2:2" x14ac:dyDescent="0.25">
      <c r="B1009" s="374">
        <v>0.05</v>
      </c>
    </row>
    <row r="1010" spans="2:2" x14ac:dyDescent="0.25">
      <c r="B1010" s="374">
        <v>0.05</v>
      </c>
    </row>
    <row r="1011" spans="2:2" x14ac:dyDescent="0.25">
      <c r="B1011" s="374">
        <v>0.05</v>
      </c>
    </row>
    <row r="1012" spans="2:2" x14ac:dyDescent="0.25">
      <c r="B1012" s="374">
        <v>0.05</v>
      </c>
    </row>
    <row r="1013" spans="2:2" x14ac:dyDescent="0.25">
      <c r="B1013" s="374">
        <v>0.05</v>
      </c>
    </row>
    <row r="1014" spans="2:2" x14ac:dyDescent="0.25">
      <c r="B1014" s="374">
        <v>0.05</v>
      </c>
    </row>
    <row r="1015" spans="2:2" x14ac:dyDescent="0.25">
      <c r="B1015" s="374">
        <v>0.05</v>
      </c>
    </row>
    <row r="1016" spans="2:2" x14ac:dyDescent="0.25">
      <c r="B1016" s="374">
        <v>0.05</v>
      </c>
    </row>
    <row r="1017" spans="2:2" x14ac:dyDescent="0.25">
      <c r="B1017" s="374">
        <v>0.05</v>
      </c>
    </row>
    <row r="1018" spans="2:2" x14ac:dyDescent="0.25">
      <c r="B1018" s="374">
        <v>0.05</v>
      </c>
    </row>
    <row r="1019" spans="2:2" x14ac:dyDescent="0.25">
      <c r="B1019" s="374">
        <v>0.05</v>
      </c>
    </row>
    <row r="1020" spans="2:2" x14ac:dyDescent="0.25">
      <c r="B1020" s="374">
        <v>0.05</v>
      </c>
    </row>
    <row r="1021" spans="2:2" x14ac:dyDescent="0.25">
      <c r="B1021" s="374">
        <v>0.05</v>
      </c>
    </row>
    <row r="1022" spans="2:2" x14ac:dyDescent="0.25">
      <c r="B1022" s="374">
        <v>0.05</v>
      </c>
    </row>
    <row r="1023" spans="2:2" x14ac:dyDescent="0.25">
      <c r="B1023" s="374">
        <v>0.05</v>
      </c>
    </row>
    <row r="1024" spans="2:2" x14ac:dyDescent="0.25">
      <c r="B1024" s="374">
        <v>0.05</v>
      </c>
    </row>
    <row r="1025" spans="2:2" x14ac:dyDescent="0.25">
      <c r="B1025" s="374">
        <v>0.05</v>
      </c>
    </row>
    <row r="1026" spans="2:2" x14ac:dyDescent="0.25">
      <c r="B1026" s="374">
        <v>0.05</v>
      </c>
    </row>
    <row r="1027" spans="2:2" x14ac:dyDescent="0.25">
      <c r="B1027" s="374">
        <v>0.05</v>
      </c>
    </row>
    <row r="1028" spans="2:2" x14ac:dyDescent="0.25">
      <c r="B1028" s="374">
        <v>0.05</v>
      </c>
    </row>
    <row r="1029" spans="2:2" x14ac:dyDescent="0.25">
      <c r="B1029" s="374">
        <v>0.05</v>
      </c>
    </row>
    <row r="1030" spans="2:2" x14ac:dyDescent="0.25">
      <c r="B1030" s="374">
        <v>0.05</v>
      </c>
    </row>
    <row r="1031" spans="2:2" x14ac:dyDescent="0.25">
      <c r="B1031" s="374">
        <v>0.05</v>
      </c>
    </row>
    <row r="1032" spans="2:2" x14ac:dyDescent="0.25">
      <c r="B1032" s="374">
        <v>0.05</v>
      </c>
    </row>
    <row r="1033" spans="2:2" x14ac:dyDescent="0.25">
      <c r="B1033" s="374">
        <v>0.05</v>
      </c>
    </row>
    <row r="1034" spans="2:2" x14ac:dyDescent="0.25">
      <c r="B1034" s="374">
        <v>0.05</v>
      </c>
    </row>
    <row r="1035" spans="2:2" x14ac:dyDescent="0.25">
      <c r="B1035" s="374">
        <v>0.05</v>
      </c>
    </row>
    <row r="1036" spans="2:2" x14ac:dyDescent="0.25">
      <c r="B1036" s="374">
        <v>0.05</v>
      </c>
    </row>
    <row r="1037" spans="2:2" x14ac:dyDescent="0.25">
      <c r="B1037" s="374">
        <v>0.05</v>
      </c>
    </row>
    <row r="1038" spans="2:2" x14ac:dyDescent="0.25">
      <c r="B1038" s="374">
        <v>0.05</v>
      </c>
    </row>
    <row r="1039" spans="2:2" x14ac:dyDescent="0.25">
      <c r="B1039" s="374">
        <v>0.05</v>
      </c>
    </row>
    <row r="1040" spans="2:2" x14ac:dyDescent="0.25">
      <c r="B1040" s="374">
        <v>0.05</v>
      </c>
    </row>
    <row r="1041" spans="2:2" x14ac:dyDescent="0.25">
      <c r="B1041" s="374">
        <v>0.05</v>
      </c>
    </row>
    <row r="1042" spans="2:2" x14ac:dyDescent="0.25">
      <c r="B1042" s="374">
        <v>0.05</v>
      </c>
    </row>
    <row r="1043" spans="2:2" x14ac:dyDescent="0.25">
      <c r="B1043" s="374">
        <v>0.05</v>
      </c>
    </row>
    <row r="1044" spans="2:2" x14ac:dyDescent="0.25">
      <c r="B1044" s="374">
        <v>0.05</v>
      </c>
    </row>
    <row r="1045" spans="2:2" x14ac:dyDescent="0.25">
      <c r="B1045" s="374">
        <v>0.05</v>
      </c>
    </row>
    <row r="1046" spans="2:2" x14ac:dyDescent="0.25">
      <c r="B1046" s="374">
        <v>0.05</v>
      </c>
    </row>
    <row r="1047" spans="2:2" x14ac:dyDescent="0.25">
      <c r="B1047" s="374">
        <v>0.05</v>
      </c>
    </row>
    <row r="1048" spans="2:2" x14ac:dyDescent="0.25">
      <c r="B1048" s="374">
        <v>0.05</v>
      </c>
    </row>
    <row r="1049" spans="2:2" x14ac:dyDescent="0.25">
      <c r="B1049" s="374">
        <v>0.05</v>
      </c>
    </row>
    <row r="1050" spans="2:2" x14ac:dyDescent="0.25">
      <c r="B1050" s="374">
        <v>0.05</v>
      </c>
    </row>
    <row r="1051" spans="2:2" x14ac:dyDescent="0.25">
      <c r="B1051" s="374">
        <v>0.05</v>
      </c>
    </row>
    <row r="1052" spans="2:2" x14ac:dyDescent="0.25">
      <c r="B1052" s="374">
        <v>0.05</v>
      </c>
    </row>
    <row r="1053" spans="2:2" x14ac:dyDescent="0.25">
      <c r="B1053" s="374">
        <v>0.05</v>
      </c>
    </row>
    <row r="1054" spans="2:2" x14ac:dyDescent="0.25">
      <c r="B1054" s="374">
        <v>0.05</v>
      </c>
    </row>
    <row r="1055" spans="2:2" x14ac:dyDescent="0.25">
      <c r="B1055" s="374">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202"/>
  <sheetViews>
    <sheetView showGridLines="0" zoomScaleNormal="100" workbookViewId="0">
      <pane xSplit="1" ySplit="2" topLeftCell="B185" activePane="bottomRight" state="frozen"/>
      <selection pane="topRight" activeCell="B1" sqref="B1"/>
      <selection pane="bottomLeft" activeCell="A4" sqref="A4"/>
      <selection pane="bottomRight"/>
    </sheetView>
  </sheetViews>
  <sheetFormatPr defaultRowHeight="15" x14ac:dyDescent="0.25"/>
  <cols>
    <col min="1" max="1" width="20.5703125" customWidth="1"/>
    <col min="2" max="4" width="13.42578125" customWidth="1"/>
    <col min="5" max="5" width="13.42578125" style="31" customWidth="1"/>
    <col min="6" max="6" width="9.42578125" style="31"/>
  </cols>
  <sheetData>
    <row r="1" spans="1:16" x14ac:dyDescent="0.25">
      <c r="A1" s="1" t="s">
        <v>78</v>
      </c>
      <c r="B1" s="1"/>
      <c r="C1" s="1"/>
      <c r="D1" s="87"/>
      <c r="K1" s="22" t="s">
        <v>29</v>
      </c>
    </row>
    <row r="2" spans="1:16" ht="55.5" customHeight="1" x14ac:dyDescent="0.25">
      <c r="A2" s="125" t="s">
        <v>0</v>
      </c>
      <c r="B2" s="126" t="s">
        <v>8</v>
      </c>
      <c r="C2" s="126" t="s">
        <v>9</v>
      </c>
      <c r="D2" s="124" t="s">
        <v>10</v>
      </c>
      <c r="E2" s="124" t="s">
        <v>11</v>
      </c>
      <c r="F2" s="127"/>
    </row>
    <row r="3" spans="1:16" x14ac:dyDescent="0.25">
      <c r="A3" s="11">
        <v>43922</v>
      </c>
      <c r="B3" s="5">
        <v>4354</v>
      </c>
      <c r="C3" s="5">
        <v>467</v>
      </c>
      <c r="D3" s="5">
        <v>4898</v>
      </c>
      <c r="E3" s="9">
        <v>9719</v>
      </c>
      <c r="F3" s="128"/>
      <c r="G3" s="7"/>
      <c r="H3" s="7"/>
      <c r="I3" s="7"/>
      <c r="J3" s="7"/>
      <c r="K3" s="8"/>
      <c r="L3" s="8"/>
      <c r="M3" s="8"/>
      <c r="N3" s="8"/>
      <c r="O3" s="8"/>
      <c r="P3" s="8"/>
    </row>
    <row r="4" spans="1:16" x14ac:dyDescent="0.25">
      <c r="A4" s="11">
        <v>43923</v>
      </c>
      <c r="B4" s="5">
        <v>4378</v>
      </c>
      <c r="C4" s="5">
        <v>435</v>
      </c>
      <c r="D4" s="5">
        <v>5578</v>
      </c>
      <c r="E4" s="9">
        <v>10391</v>
      </c>
      <c r="F4" s="128"/>
      <c r="G4" s="7"/>
      <c r="H4" s="7"/>
      <c r="I4" s="7"/>
      <c r="J4" s="7"/>
      <c r="K4" s="8"/>
      <c r="L4" s="8"/>
      <c r="M4" s="8"/>
      <c r="N4" s="8"/>
      <c r="O4" s="8"/>
      <c r="P4" s="8"/>
    </row>
    <row r="5" spans="1:16" x14ac:dyDescent="0.25">
      <c r="A5" s="11">
        <v>43924</v>
      </c>
      <c r="B5" s="5">
        <v>4403</v>
      </c>
      <c r="C5" s="5">
        <v>399</v>
      </c>
      <c r="D5" s="5">
        <v>5699</v>
      </c>
      <c r="E5" s="9">
        <v>10501</v>
      </c>
      <c r="F5" s="128"/>
      <c r="G5" s="7"/>
      <c r="H5" s="7"/>
      <c r="I5" s="7"/>
      <c r="J5" s="7"/>
      <c r="K5" s="8"/>
      <c r="L5" s="8"/>
      <c r="M5" s="8"/>
      <c r="N5" s="8"/>
      <c r="O5" s="8"/>
      <c r="P5" s="8"/>
    </row>
    <row r="6" spans="1:16" x14ac:dyDescent="0.25">
      <c r="A6" s="11">
        <v>43925</v>
      </c>
      <c r="B6" s="5">
        <v>4227</v>
      </c>
      <c r="C6" s="5">
        <v>365</v>
      </c>
      <c r="D6" s="5">
        <v>5170</v>
      </c>
      <c r="E6" s="9">
        <v>9762</v>
      </c>
      <c r="F6" s="128"/>
      <c r="G6" s="7"/>
      <c r="H6" s="7"/>
      <c r="I6" s="7"/>
      <c r="J6" s="7"/>
      <c r="K6" s="8"/>
      <c r="L6" s="8"/>
      <c r="M6" s="8"/>
      <c r="N6" s="8"/>
      <c r="O6" s="8"/>
      <c r="P6" s="8"/>
    </row>
    <row r="7" spans="1:16" x14ac:dyDescent="0.25">
      <c r="A7" s="11">
        <v>43926</v>
      </c>
      <c r="B7" s="5">
        <v>4192</v>
      </c>
      <c r="C7" s="5">
        <v>342</v>
      </c>
      <c r="D7" s="5">
        <v>5117</v>
      </c>
      <c r="E7" s="9">
        <v>9651</v>
      </c>
      <c r="F7" s="128"/>
      <c r="G7" s="7"/>
      <c r="H7" s="7"/>
      <c r="I7" s="7"/>
      <c r="J7" s="7"/>
      <c r="K7" s="8"/>
      <c r="L7" s="8"/>
      <c r="M7" s="8"/>
      <c r="N7" s="8"/>
      <c r="O7" s="8"/>
      <c r="P7" s="8"/>
    </row>
    <row r="8" spans="1:16" x14ac:dyDescent="0.25">
      <c r="A8" s="11">
        <v>43927</v>
      </c>
      <c r="B8" s="5">
        <v>3138</v>
      </c>
      <c r="C8" s="5">
        <v>264</v>
      </c>
      <c r="D8" s="5">
        <v>4045</v>
      </c>
      <c r="E8" s="9">
        <v>7447</v>
      </c>
      <c r="F8" s="128"/>
      <c r="G8" s="7"/>
      <c r="H8" s="7"/>
      <c r="I8" s="7"/>
      <c r="J8" s="7"/>
      <c r="K8" s="8"/>
      <c r="L8" s="8"/>
      <c r="M8" s="8"/>
      <c r="N8" s="8"/>
      <c r="O8" s="8"/>
      <c r="P8" s="8"/>
    </row>
    <row r="9" spans="1:16" x14ac:dyDescent="0.25">
      <c r="A9" s="11">
        <v>43928</v>
      </c>
      <c r="B9" s="5">
        <v>3342</v>
      </c>
      <c r="C9" s="5">
        <v>252</v>
      </c>
      <c r="D9" s="5">
        <v>4315</v>
      </c>
      <c r="E9" s="9">
        <v>7909</v>
      </c>
      <c r="F9" s="128"/>
      <c r="G9" s="7"/>
      <c r="H9" s="7"/>
      <c r="I9" s="7"/>
      <c r="J9" s="7"/>
      <c r="K9" s="8"/>
      <c r="L9" s="8"/>
      <c r="M9" s="8"/>
      <c r="N9" s="8"/>
      <c r="O9" s="8"/>
      <c r="P9" s="8"/>
    </row>
    <row r="10" spans="1:16" x14ac:dyDescent="0.25">
      <c r="A10" s="11">
        <v>43929</v>
      </c>
      <c r="B10" s="5">
        <v>3777</v>
      </c>
      <c r="C10" s="5">
        <v>287</v>
      </c>
      <c r="D10" s="5">
        <v>4699</v>
      </c>
      <c r="E10" s="9">
        <v>8763</v>
      </c>
      <c r="F10" s="128"/>
      <c r="G10" s="7"/>
      <c r="H10" s="7"/>
      <c r="I10" s="7"/>
      <c r="J10" s="7"/>
      <c r="K10" s="8"/>
      <c r="L10" s="8"/>
      <c r="M10" s="8"/>
      <c r="N10" s="8"/>
      <c r="O10" s="8"/>
      <c r="P10" s="8"/>
    </row>
    <row r="11" spans="1:16" x14ac:dyDescent="0.25">
      <c r="A11" s="11">
        <v>43930</v>
      </c>
      <c r="B11" s="5">
        <v>3601</v>
      </c>
      <c r="C11" s="5">
        <v>269</v>
      </c>
      <c r="D11" s="5">
        <v>4493</v>
      </c>
      <c r="E11" s="9">
        <v>8363</v>
      </c>
      <c r="F11" s="128"/>
      <c r="G11" s="7"/>
      <c r="H11" s="7"/>
      <c r="I11" s="7"/>
      <c r="J11" s="7"/>
      <c r="K11" s="8"/>
      <c r="L11" s="8"/>
      <c r="M11" s="8"/>
      <c r="N11" s="8"/>
      <c r="O11" s="8"/>
      <c r="P11" s="8"/>
    </row>
    <row r="12" spans="1:16" x14ac:dyDescent="0.25">
      <c r="A12" s="11">
        <v>43931</v>
      </c>
      <c r="B12" s="9">
        <v>3448</v>
      </c>
      <c r="C12" s="9">
        <v>243</v>
      </c>
      <c r="D12" s="9">
        <v>3967</v>
      </c>
      <c r="E12" s="9">
        <v>7658</v>
      </c>
      <c r="F12" s="128"/>
      <c r="G12" s="7"/>
      <c r="H12" s="7"/>
      <c r="I12" s="7"/>
      <c r="J12" s="7"/>
      <c r="K12" s="8"/>
      <c r="L12" s="8"/>
      <c r="M12" s="8"/>
      <c r="N12" s="8"/>
      <c r="O12" s="8"/>
      <c r="P12" s="8"/>
    </row>
    <row r="13" spans="1:16" x14ac:dyDescent="0.25">
      <c r="A13" s="13">
        <v>43932</v>
      </c>
      <c r="B13" s="9">
        <v>3397</v>
      </c>
      <c r="C13" s="9">
        <v>233</v>
      </c>
      <c r="D13" s="9">
        <v>3776</v>
      </c>
      <c r="E13" s="9">
        <v>7406</v>
      </c>
      <c r="F13" s="128"/>
      <c r="G13" s="7"/>
      <c r="H13" s="7"/>
      <c r="I13" s="7"/>
      <c r="J13" s="7"/>
      <c r="K13" s="8"/>
      <c r="L13" s="8"/>
      <c r="M13" s="8"/>
      <c r="N13" s="8"/>
      <c r="O13" s="8"/>
      <c r="P13" s="8"/>
    </row>
    <row r="14" spans="1:16" x14ac:dyDescent="0.25">
      <c r="A14" s="13">
        <v>43933</v>
      </c>
      <c r="B14" s="5">
        <v>3387</v>
      </c>
      <c r="C14" s="5">
        <v>229</v>
      </c>
      <c r="D14" s="5">
        <v>3696</v>
      </c>
      <c r="E14" s="9">
        <v>7312</v>
      </c>
      <c r="F14" s="128"/>
      <c r="G14" s="7"/>
      <c r="H14" s="7"/>
      <c r="I14" s="7"/>
      <c r="J14" s="7"/>
      <c r="K14" s="8"/>
      <c r="L14" s="8"/>
      <c r="M14" s="8"/>
      <c r="N14" s="8"/>
      <c r="O14" s="8"/>
      <c r="P14" s="8"/>
    </row>
    <row r="15" spans="1:16" x14ac:dyDescent="0.25">
      <c r="A15" s="13">
        <v>43934</v>
      </c>
      <c r="B15" s="5">
        <v>2980</v>
      </c>
      <c r="C15" s="5">
        <v>195</v>
      </c>
      <c r="D15" s="5">
        <v>3155</v>
      </c>
      <c r="E15" s="9">
        <v>6330</v>
      </c>
      <c r="F15" s="128"/>
      <c r="G15" s="7"/>
      <c r="H15" s="7"/>
      <c r="I15" s="7"/>
      <c r="J15" s="7"/>
      <c r="K15" s="8"/>
      <c r="L15" s="8"/>
      <c r="M15" s="8"/>
      <c r="N15" s="8"/>
      <c r="O15" s="8"/>
      <c r="P15" s="8"/>
    </row>
    <row r="16" spans="1:16" x14ac:dyDescent="0.25">
      <c r="A16" s="13">
        <v>43935</v>
      </c>
      <c r="B16" s="5">
        <v>3209</v>
      </c>
      <c r="C16" s="5">
        <v>219</v>
      </c>
      <c r="D16" s="5">
        <v>3665</v>
      </c>
      <c r="E16" s="9">
        <v>7093</v>
      </c>
      <c r="F16" s="128"/>
      <c r="G16" s="7"/>
      <c r="H16" s="7"/>
      <c r="I16" s="7"/>
      <c r="J16" s="7"/>
      <c r="K16" s="8"/>
      <c r="L16" s="8"/>
      <c r="M16" s="8"/>
      <c r="N16" s="8"/>
      <c r="O16" s="8"/>
      <c r="P16" s="8"/>
    </row>
    <row r="17" spans="1:16" x14ac:dyDescent="0.25">
      <c r="A17" s="13">
        <v>43936</v>
      </c>
      <c r="B17" s="5">
        <v>3321</v>
      </c>
      <c r="C17" s="5">
        <v>213</v>
      </c>
      <c r="D17" s="5">
        <v>3801</v>
      </c>
      <c r="E17" s="9">
        <v>7335</v>
      </c>
      <c r="F17" s="128"/>
      <c r="G17" s="7"/>
      <c r="H17" s="8"/>
      <c r="I17" s="7"/>
      <c r="J17" s="7"/>
      <c r="K17" s="8"/>
      <c r="L17" s="8"/>
      <c r="M17" s="8"/>
      <c r="N17" s="8"/>
      <c r="O17" s="8"/>
      <c r="P17" s="8"/>
    </row>
    <row r="18" spans="1:16" x14ac:dyDescent="0.25">
      <c r="A18" s="13">
        <v>43937</v>
      </c>
      <c r="B18" s="5">
        <v>3453</v>
      </c>
      <c r="C18" s="5">
        <v>227</v>
      </c>
      <c r="D18" s="5">
        <v>3972</v>
      </c>
      <c r="E18" s="9">
        <v>7652</v>
      </c>
      <c r="F18" s="128"/>
      <c r="G18" s="7"/>
      <c r="H18" s="8"/>
      <c r="I18" s="7"/>
      <c r="J18" s="7"/>
      <c r="K18" s="8"/>
      <c r="L18" s="8"/>
      <c r="M18" s="8"/>
      <c r="N18" s="8"/>
      <c r="O18" s="8"/>
      <c r="P18" s="8"/>
    </row>
    <row r="19" spans="1:16" x14ac:dyDescent="0.25">
      <c r="A19" s="13">
        <v>43938</v>
      </c>
      <c r="B19" s="5">
        <v>3740</v>
      </c>
      <c r="C19" s="5">
        <v>245</v>
      </c>
      <c r="D19" s="5">
        <v>3946</v>
      </c>
      <c r="E19" s="9">
        <v>7931</v>
      </c>
      <c r="F19" s="128"/>
      <c r="G19" s="7"/>
      <c r="H19" s="8"/>
      <c r="I19" s="7"/>
      <c r="J19" s="7"/>
      <c r="K19" s="8"/>
      <c r="L19" s="8"/>
      <c r="M19" s="8"/>
      <c r="N19" s="8"/>
      <c r="O19" s="8"/>
      <c r="P19" s="8"/>
    </row>
    <row r="20" spans="1:16" x14ac:dyDescent="0.25">
      <c r="A20" s="13">
        <v>43939</v>
      </c>
      <c r="B20" s="5">
        <v>3363</v>
      </c>
      <c r="C20" s="2">
        <v>220</v>
      </c>
      <c r="D20" s="45">
        <v>3759</v>
      </c>
      <c r="E20" s="9">
        <v>7342</v>
      </c>
      <c r="F20" s="128"/>
      <c r="G20" s="7"/>
      <c r="H20" s="8"/>
      <c r="I20" s="7"/>
      <c r="J20" s="7"/>
      <c r="K20" s="8"/>
      <c r="L20" s="8"/>
      <c r="M20" s="8"/>
      <c r="N20" s="8"/>
      <c r="O20" s="8"/>
      <c r="P20" s="8"/>
    </row>
    <row r="21" spans="1:16" x14ac:dyDescent="0.25">
      <c r="A21" s="13">
        <v>43940</v>
      </c>
      <c r="B21" s="5">
        <v>3425</v>
      </c>
      <c r="C21" s="2">
        <v>215</v>
      </c>
      <c r="D21" s="45">
        <v>3870</v>
      </c>
      <c r="E21" s="9">
        <v>7510</v>
      </c>
      <c r="F21" s="128"/>
      <c r="G21" s="7"/>
      <c r="H21" s="8"/>
      <c r="I21" s="7"/>
      <c r="J21" s="7"/>
      <c r="K21" s="8"/>
      <c r="L21" s="8"/>
      <c r="M21" s="8"/>
      <c r="N21" s="8"/>
      <c r="O21" s="8"/>
      <c r="P21" s="8"/>
    </row>
    <row r="22" spans="1:16" x14ac:dyDescent="0.25">
      <c r="A22" s="13">
        <v>43941</v>
      </c>
      <c r="B22" s="5">
        <v>3253</v>
      </c>
      <c r="C22" s="2">
        <v>217</v>
      </c>
      <c r="D22" s="45">
        <v>3501</v>
      </c>
      <c r="E22" s="9">
        <v>6971</v>
      </c>
      <c r="F22" s="128"/>
      <c r="G22" s="7"/>
      <c r="H22" s="8"/>
      <c r="I22" s="7"/>
      <c r="J22" s="7"/>
      <c r="K22" s="8"/>
      <c r="L22" s="8"/>
      <c r="M22" s="8"/>
      <c r="N22" s="8"/>
      <c r="O22" s="8"/>
      <c r="P22" s="8"/>
    </row>
    <row r="23" spans="1:16" x14ac:dyDescent="0.25">
      <c r="A23" s="13">
        <v>43942</v>
      </c>
      <c r="B23" s="5">
        <v>3348</v>
      </c>
      <c r="C23" s="2">
        <v>237</v>
      </c>
      <c r="D23" s="45">
        <v>3625</v>
      </c>
      <c r="E23" s="9">
        <v>7210</v>
      </c>
      <c r="F23" s="128"/>
      <c r="G23" s="7"/>
      <c r="H23" s="8"/>
      <c r="I23" s="7"/>
      <c r="J23" s="7"/>
      <c r="K23" s="8"/>
      <c r="L23" s="8"/>
      <c r="M23" s="8"/>
      <c r="N23" s="8"/>
      <c r="O23" s="8"/>
      <c r="P23" s="8"/>
    </row>
    <row r="24" spans="1:16" x14ac:dyDescent="0.25">
      <c r="A24" s="13">
        <v>43943</v>
      </c>
      <c r="B24" s="8">
        <v>3434</v>
      </c>
      <c r="C24" s="8">
        <v>233</v>
      </c>
      <c r="D24" s="123">
        <v>3680</v>
      </c>
      <c r="E24" s="122">
        <v>7347</v>
      </c>
      <c r="F24" s="128"/>
      <c r="G24" s="7"/>
      <c r="H24" s="8"/>
      <c r="I24" s="7"/>
      <c r="J24" s="7"/>
      <c r="K24" s="8"/>
      <c r="L24" s="8"/>
      <c r="M24" s="8"/>
      <c r="N24" s="8"/>
      <c r="O24" s="8"/>
      <c r="P24" s="8"/>
    </row>
    <row r="25" spans="1:16" x14ac:dyDescent="0.25">
      <c r="A25" s="13">
        <v>43944</v>
      </c>
      <c r="B25" s="5">
        <v>3496</v>
      </c>
      <c r="C25" s="2">
        <v>237</v>
      </c>
      <c r="D25" s="45">
        <v>3834</v>
      </c>
      <c r="E25" s="9">
        <v>7567</v>
      </c>
      <c r="F25" s="128"/>
      <c r="G25" s="7"/>
      <c r="H25" s="8"/>
      <c r="I25" s="7"/>
      <c r="J25" s="7"/>
      <c r="K25" s="8"/>
      <c r="L25" s="8"/>
      <c r="M25" s="8"/>
      <c r="N25" s="8"/>
      <c r="O25" s="8"/>
      <c r="P25" s="8"/>
    </row>
    <row r="26" spans="1:16" x14ac:dyDescent="0.25">
      <c r="A26" s="13">
        <v>43945</v>
      </c>
      <c r="B26" s="5">
        <v>3530</v>
      </c>
      <c r="C26" s="2">
        <v>233</v>
      </c>
      <c r="D26" s="45">
        <v>3913</v>
      </c>
      <c r="E26" s="9">
        <v>7676</v>
      </c>
      <c r="F26" s="128"/>
      <c r="G26" s="7"/>
      <c r="H26" s="8"/>
      <c r="I26" s="7"/>
      <c r="J26" s="7"/>
      <c r="K26" s="8"/>
      <c r="L26" s="8"/>
      <c r="M26" s="8"/>
      <c r="N26" s="8"/>
      <c r="O26" s="8"/>
      <c r="P26" s="8"/>
    </row>
    <row r="27" spans="1:16" x14ac:dyDescent="0.25">
      <c r="A27" s="13">
        <v>43946</v>
      </c>
      <c r="B27" s="5">
        <v>3185</v>
      </c>
      <c r="C27" s="2">
        <v>212</v>
      </c>
      <c r="D27" s="45">
        <v>3665</v>
      </c>
      <c r="E27" s="9">
        <v>7062</v>
      </c>
      <c r="F27" s="128"/>
      <c r="G27" s="7"/>
      <c r="H27" s="8"/>
      <c r="I27" s="7"/>
      <c r="J27" s="7"/>
      <c r="K27" s="8"/>
      <c r="L27" s="8"/>
      <c r="M27" s="8"/>
      <c r="N27" s="8"/>
      <c r="O27" s="8"/>
      <c r="P27" s="8"/>
    </row>
    <row r="28" spans="1:16" x14ac:dyDescent="0.25">
      <c r="A28" s="13">
        <v>43947</v>
      </c>
      <c r="B28" s="5">
        <v>3202</v>
      </c>
      <c r="C28" s="2">
        <v>210</v>
      </c>
      <c r="D28" s="45">
        <v>3792</v>
      </c>
      <c r="E28" s="9">
        <v>7204</v>
      </c>
      <c r="F28" s="127"/>
      <c r="H28" s="8"/>
    </row>
    <row r="29" spans="1:16" x14ac:dyDescent="0.25">
      <c r="A29" s="13">
        <v>43948</v>
      </c>
      <c r="B29" s="5">
        <v>3217</v>
      </c>
      <c r="C29" s="2">
        <v>193</v>
      </c>
      <c r="D29" s="45">
        <v>3364</v>
      </c>
      <c r="E29" s="9">
        <v>6774</v>
      </c>
      <c r="F29" s="127"/>
      <c r="H29" s="8"/>
    </row>
    <row r="30" spans="1:16" x14ac:dyDescent="0.25">
      <c r="A30" s="13">
        <v>43949</v>
      </c>
      <c r="B30" s="5">
        <v>3263</v>
      </c>
      <c r="C30" s="2">
        <v>210</v>
      </c>
      <c r="D30" s="45">
        <v>3540</v>
      </c>
      <c r="E30" s="9">
        <v>7013</v>
      </c>
      <c r="F30" s="127"/>
    </row>
    <row r="31" spans="1:16" x14ac:dyDescent="0.25">
      <c r="A31" s="13">
        <v>43950</v>
      </c>
      <c r="B31" s="5">
        <v>3346</v>
      </c>
      <c r="C31" s="2">
        <v>221</v>
      </c>
      <c r="D31" s="45">
        <v>3636</v>
      </c>
      <c r="E31" s="9">
        <v>7203</v>
      </c>
      <c r="F31" s="127"/>
    </row>
    <row r="32" spans="1:16" x14ac:dyDescent="0.25">
      <c r="A32" s="13">
        <v>43951</v>
      </c>
      <c r="B32" s="5">
        <v>3455</v>
      </c>
      <c r="C32" s="2">
        <v>235</v>
      </c>
      <c r="D32" s="45">
        <v>3778</v>
      </c>
      <c r="E32" s="9">
        <v>7468</v>
      </c>
      <c r="F32" s="127"/>
    </row>
    <row r="33" spans="1:7" x14ac:dyDescent="0.25">
      <c r="A33" s="13">
        <v>43952</v>
      </c>
      <c r="B33" s="5">
        <v>3427</v>
      </c>
      <c r="C33" s="2">
        <v>206</v>
      </c>
      <c r="D33" s="45">
        <v>3575</v>
      </c>
      <c r="E33" s="9">
        <v>7208</v>
      </c>
      <c r="F33" s="127"/>
    </row>
    <row r="34" spans="1:7" x14ac:dyDescent="0.25">
      <c r="A34" s="13">
        <v>43953</v>
      </c>
      <c r="B34" s="5">
        <v>3238</v>
      </c>
      <c r="C34" s="2">
        <v>187</v>
      </c>
      <c r="D34" s="45">
        <v>3155</v>
      </c>
      <c r="E34" s="9">
        <v>6580</v>
      </c>
      <c r="F34" s="127"/>
    </row>
    <row r="35" spans="1:7" x14ac:dyDescent="0.25">
      <c r="A35" s="13">
        <v>43954</v>
      </c>
      <c r="B35" s="5">
        <v>3281</v>
      </c>
      <c r="C35" s="2">
        <v>186</v>
      </c>
      <c r="D35" s="45">
        <v>3141</v>
      </c>
      <c r="E35" s="9">
        <v>6608</v>
      </c>
      <c r="F35" s="127"/>
    </row>
    <row r="36" spans="1:7" x14ac:dyDescent="0.25">
      <c r="A36" s="13">
        <v>43955</v>
      </c>
      <c r="B36" s="5">
        <v>2690</v>
      </c>
      <c r="C36" s="2">
        <v>181</v>
      </c>
      <c r="D36" s="45">
        <v>2589</v>
      </c>
      <c r="E36" s="9">
        <v>5460</v>
      </c>
      <c r="F36" s="127"/>
    </row>
    <row r="37" spans="1:7" x14ac:dyDescent="0.25">
      <c r="A37" s="13">
        <v>43956</v>
      </c>
      <c r="B37" s="5">
        <v>2867</v>
      </c>
      <c r="C37" s="2">
        <v>196</v>
      </c>
      <c r="D37" s="45">
        <v>2965</v>
      </c>
      <c r="E37" s="9">
        <v>6028</v>
      </c>
      <c r="F37" s="127"/>
      <c r="G37" s="8"/>
    </row>
    <row r="38" spans="1:7" x14ac:dyDescent="0.25">
      <c r="A38" s="13">
        <v>43957</v>
      </c>
      <c r="B38" s="5">
        <v>2985</v>
      </c>
      <c r="C38" s="2">
        <v>209</v>
      </c>
      <c r="D38" s="45">
        <v>3117</v>
      </c>
      <c r="E38" s="9">
        <v>6311</v>
      </c>
      <c r="F38" s="127"/>
      <c r="G38" s="8"/>
    </row>
    <row r="39" spans="1:7" x14ac:dyDescent="0.25">
      <c r="A39" s="13">
        <v>43958</v>
      </c>
      <c r="B39" s="5">
        <v>3096</v>
      </c>
      <c r="C39" s="2">
        <v>198</v>
      </c>
      <c r="D39" s="45">
        <v>3233</v>
      </c>
      <c r="E39" s="9">
        <v>6527</v>
      </c>
      <c r="F39" s="127"/>
      <c r="G39" s="8"/>
    </row>
    <row r="40" spans="1:7" x14ac:dyDescent="0.25">
      <c r="A40" s="13">
        <v>43959</v>
      </c>
      <c r="B40" s="5">
        <v>3072</v>
      </c>
      <c r="C40" s="2">
        <v>189</v>
      </c>
      <c r="D40" s="45">
        <v>3180</v>
      </c>
      <c r="E40" s="9">
        <v>6441</v>
      </c>
      <c r="F40" s="127"/>
      <c r="G40" s="8"/>
    </row>
    <row r="41" spans="1:7" x14ac:dyDescent="0.25">
      <c r="A41" s="13">
        <v>43960</v>
      </c>
      <c r="B41" s="5">
        <v>3035</v>
      </c>
      <c r="C41" s="2">
        <v>176</v>
      </c>
      <c r="D41" s="45">
        <v>3013</v>
      </c>
      <c r="E41" s="9">
        <v>6224</v>
      </c>
      <c r="F41" s="127"/>
      <c r="G41" s="8"/>
    </row>
    <row r="42" spans="1:7" ht="15" customHeight="1" x14ac:dyDescent="0.25">
      <c r="A42" s="13">
        <v>43961</v>
      </c>
      <c r="B42" s="5">
        <v>3066</v>
      </c>
      <c r="C42" s="2">
        <v>173</v>
      </c>
      <c r="D42" s="45">
        <v>2988</v>
      </c>
      <c r="E42" s="9">
        <v>6227</v>
      </c>
      <c r="F42" s="127"/>
      <c r="G42" s="8"/>
    </row>
    <row r="43" spans="1:7" ht="15" customHeight="1" x14ac:dyDescent="0.25">
      <c r="A43" s="13">
        <v>43962</v>
      </c>
      <c r="B43" s="5">
        <v>2876</v>
      </c>
      <c r="C43" s="2">
        <v>182</v>
      </c>
      <c r="D43" s="45">
        <v>2904</v>
      </c>
      <c r="E43" s="9">
        <v>5962</v>
      </c>
      <c r="F43" s="127"/>
      <c r="G43" s="8"/>
    </row>
    <row r="44" spans="1:7" ht="15" customHeight="1" x14ac:dyDescent="0.25">
      <c r="A44" s="13">
        <v>43963</v>
      </c>
      <c r="B44" s="5">
        <v>2824</v>
      </c>
      <c r="C44" s="2">
        <v>172</v>
      </c>
      <c r="D44" s="45">
        <v>2939</v>
      </c>
      <c r="E44" s="9">
        <v>5935</v>
      </c>
      <c r="F44" s="127"/>
      <c r="G44" s="8"/>
    </row>
    <row r="45" spans="1:7" ht="15" customHeight="1" x14ac:dyDescent="0.25">
      <c r="A45" s="13">
        <v>43964</v>
      </c>
      <c r="B45" s="5">
        <v>2981</v>
      </c>
      <c r="C45" s="2">
        <v>186</v>
      </c>
      <c r="D45" s="45">
        <v>3120</v>
      </c>
      <c r="E45" s="9">
        <v>6287</v>
      </c>
      <c r="F45" s="127"/>
      <c r="G45" s="8"/>
    </row>
    <row r="46" spans="1:7" ht="15" customHeight="1" x14ac:dyDescent="0.25">
      <c r="A46" s="13">
        <v>43965</v>
      </c>
      <c r="B46" s="5">
        <v>3080</v>
      </c>
      <c r="C46" s="2">
        <v>187</v>
      </c>
      <c r="D46" s="45">
        <v>3211</v>
      </c>
      <c r="E46" s="9">
        <v>6478</v>
      </c>
      <c r="F46" s="127"/>
      <c r="G46" s="8"/>
    </row>
    <row r="47" spans="1:7" ht="15" customHeight="1" x14ac:dyDescent="0.25">
      <c r="A47" s="13">
        <v>43966</v>
      </c>
      <c r="B47" s="5">
        <v>3152</v>
      </c>
      <c r="C47" s="2">
        <v>185</v>
      </c>
      <c r="D47" s="45">
        <v>3283</v>
      </c>
      <c r="E47" s="9">
        <v>6620</v>
      </c>
      <c r="F47" s="127"/>
      <c r="G47" s="8"/>
    </row>
    <row r="48" spans="1:7" ht="15" customHeight="1" x14ac:dyDescent="0.25">
      <c r="A48" s="13">
        <v>43967</v>
      </c>
      <c r="B48" s="5">
        <v>2988</v>
      </c>
      <c r="C48" s="2">
        <v>174</v>
      </c>
      <c r="D48" s="45">
        <v>3071</v>
      </c>
      <c r="E48" s="9">
        <v>6233</v>
      </c>
      <c r="F48" s="127"/>
      <c r="G48" s="8"/>
    </row>
    <row r="49" spans="1:9" ht="15" customHeight="1" x14ac:dyDescent="0.25">
      <c r="A49" s="13">
        <v>43968</v>
      </c>
      <c r="B49" s="5">
        <v>3066</v>
      </c>
      <c r="C49" s="2">
        <v>175</v>
      </c>
      <c r="D49" s="45">
        <v>3116</v>
      </c>
      <c r="E49" s="9">
        <v>6357</v>
      </c>
      <c r="F49" s="127"/>
    </row>
    <row r="50" spans="1:9" ht="15" customHeight="1" x14ac:dyDescent="0.25">
      <c r="A50" s="13">
        <v>43969</v>
      </c>
      <c r="B50" s="5">
        <v>2854</v>
      </c>
      <c r="C50" s="2">
        <v>174</v>
      </c>
      <c r="D50" s="45">
        <v>3024</v>
      </c>
      <c r="E50" s="9">
        <v>6052</v>
      </c>
      <c r="F50" s="129"/>
    </row>
    <row r="51" spans="1:9" ht="15" customHeight="1" x14ac:dyDescent="0.25">
      <c r="A51" s="13">
        <v>43970</v>
      </c>
      <c r="B51" s="5">
        <v>2936</v>
      </c>
      <c r="C51" s="2">
        <v>186</v>
      </c>
      <c r="D51" s="45">
        <v>3126</v>
      </c>
      <c r="E51" s="9">
        <v>6248</v>
      </c>
      <c r="F51" s="129"/>
    </row>
    <row r="52" spans="1:9" ht="15" customHeight="1" x14ac:dyDescent="0.25">
      <c r="A52" s="13">
        <v>43971</v>
      </c>
      <c r="B52" s="5">
        <v>2956</v>
      </c>
      <c r="C52" s="2">
        <v>185</v>
      </c>
      <c r="D52" s="45">
        <v>3177</v>
      </c>
      <c r="E52" s="9">
        <v>6318</v>
      </c>
      <c r="F52" s="129"/>
      <c r="I52" s="8"/>
    </row>
    <row r="53" spans="1:9" ht="15" customHeight="1" x14ac:dyDescent="0.25">
      <c r="A53" s="13">
        <v>43972</v>
      </c>
      <c r="B53" s="5">
        <v>2998</v>
      </c>
      <c r="C53" s="2">
        <v>177</v>
      </c>
      <c r="D53" s="45">
        <v>3224</v>
      </c>
      <c r="E53" s="9">
        <v>6399</v>
      </c>
      <c r="F53" s="129"/>
      <c r="I53" s="8"/>
    </row>
    <row r="54" spans="1:9" ht="15" customHeight="1" x14ac:dyDescent="0.25">
      <c r="A54" s="13">
        <v>43973</v>
      </c>
      <c r="B54" s="5">
        <v>3016</v>
      </c>
      <c r="C54" s="2">
        <v>179</v>
      </c>
      <c r="D54" s="45">
        <v>3216</v>
      </c>
      <c r="E54" s="9">
        <v>6411</v>
      </c>
      <c r="F54" s="129"/>
      <c r="I54" s="8"/>
    </row>
    <row r="55" spans="1:9" ht="15" customHeight="1" x14ac:dyDescent="0.25">
      <c r="A55" s="13">
        <v>43974</v>
      </c>
      <c r="B55" s="5">
        <v>2907</v>
      </c>
      <c r="C55" s="2">
        <v>171</v>
      </c>
      <c r="D55" s="45">
        <v>2978</v>
      </c>
      <c r="E55" s="9">
        <v>6056</v>
      </c>
      <c r="F55" s="129"/>
      <c r="I55" s="8"/>
    </row>
    <row r="56" spans="1:9" ht="15" customHeight="1" x14ac:dyDescent="0.25">
      <c r="A56" s="13">
        <v>43975</v>
      </c>
      <c r="B56" s="5">
        <v>2932</v>
      </c>
      <c r="C56" s="2">
        <v>168</v>
      </c>
      <c r="D56" s="45">
        <v>2987</v>
      </c>
      <c r="E56" s="9">
        <v>6087</v>
      </c>
      <c r="F56" s="129"/>
      <c r="I56" s="8"/>
    </row>
    <row r="57" spans="1:9" ht="15" customHeight="1" x14ac:dyDescent="0.25">
      <c r="A57" s="13">
        <v>43976</v>
      </c>
      <c r="B57" s="5">
        <v>2669</v>
      </c>
      <c r="C57" s="2">
        <v>149</v>
      </c>
      <c r="D57" s="45">
        <v>2899</v>
      </c>
      <c r="E57" s="9">
        <v>5717</v>
      </c>
      <c r="F57" s="129"/>
      <c r="I57" s="8"/>
    </row>
    <row r="58" spans="1:9" ht="15" customHeight="1" x14ac:dyDescent="0.25">
      <c r="A58" s="13">
        <v>43977</v>
      </c>
      <c r="B58" s="5">
        <v>2735</v>
      </c>
      <c r="C58" s="2">
        <v>149</v>
      </c>
      <c r="D58" s="45">
        <v>2989</v>
      </c>
      <c r="E58" s="9">
        <v>5873</v>
      </c>
      <c r="F58" s="129"/>
      <c r="I58" s="8"/>
    </row>
    <row r="59" spans="1:9" ht="15" customHeight="1" x14ac:dyDescent="0.25">
      <c r="A59" s="13">
        <v>43978</v>
      </c>
      <c r="B59" s="5">
        <v>2751</v>
      </c>
      <c r="C59" s="2">
        <v>147</v>
      </c>
      <c r="D59" s="45">
        <v>3029</v>
      </c>
      <c r="E59" s="9">
        <v>5927</v>
      </c>
      <c r="F59" s="129"/>
      <c r="I59" s="8"/>
    </row>
    <row r="60" spans="1:9" ht="15" customHeight="1" x14ac:dyDescent="0.25">
      <c r="A60" s="60">
        <v>43979</v>
      </c>
      <c r="B60" s="43">
        <v>2808</v>
      </c>
      <c r="C60" s="43">
        <v>145</v>
      </c>
      <c r="D60" s="9">
        <v>3094</v>
      </c>
      <c r="E60" s="9">
        <v>6047</v>
      </c>
      <c r="F60" s="129"/>
      <c r="I60" s="8"/>
    </row>
    <row r="61" spans="1:9" ht="15" customHeight="1" x14ac:dyDescent="0.25">
      <c r="A61" s="60">
        <v>43980</v>
      </c>
      <c r="B61" s="43">
        <v>2864</v>
      </c>
      <c r="C61" s="43">
        <v>141</v>
      </c>
      <c r="D61" s="9">
        <v>3108</v>
      </c>
      <c r="E61" s="9">
        <v>6113</v>
      </c>
      <c r="F61" s="129"/>
      <c r="I61" s="8"/>
    </row>
    <row r="62" spans="1:9" ht="15" customHeight="1" x14ac:dyDescent="0.25">
      <c r="A62" s="60">
        <v>43981</v>
      </c>
      <c r="B62" s="43">
        <v>2784</v>
      </c>
      <c r="C62" s="43">
        <v>131</v>
      </c>
      <c r="D62" s="9">
        <v>2827</v>
      </c>
      <c r="E62" s="9">
        <v>5742</v>
      </c>
      <c r="F62" s="129"/>
      <c r="I62" s="8"/>
    </row>
    <row r="63" spans="1:9" ht="15" customHeight="1" x14ac:dyDescent="0.25">
      <c r="A63" s="60">
        <v>43982</v>
      </c>
      <c r="B63" s="43">
        <v>2788</v>
      </c>
      <c r="C63" s="43">
        <v>129</v>
      </c>
      <c r="D63" s="9">
        <v>2822</v>
      </c>
      <c r="E63" s="9">
        <v>5739</v>
      </c>
      <c r="F63" s="129"/>
      <c r="I63" s="8"/>
    </row>
    <row r="64" spans="1:9" ht="15" customHeight="1" x14ac:dyDescent="0.25">
      <c r="A64" s="60">
        <v>43983</v>
      </c>
      <c r="B64" s="43">
        <v>2241</v>
      </c>
      <c r="C64" s="43">
        <v>106</v>
      </c>
      <c r="D64" s="9">
        <v>2216</v>
      </c>
      <c r="E64" s="9">
        <v>4563</v>
      </c>
      <c r="F64" s="129"/>
      <c r="I64" s="8"/>
    </row>
    <row r="65" spans="1:9" ht="15" customHeight="1" x14ac:dyDescent="0.25">
      <c r="A65" s="60">
        <v>43984</v>
      </c>
      <c r="B65" s="43">
        <v>2298</v>
      </c>
      <c r="C65" s="43">
        <v>108</v>
      </c>
      <c r="D65" s="9">
        <v>2378</v>
      </c>
      <c r="E65" s="9">
        <v>4784</v>
      </c>
      <c r="F65" s="129"/>
      <c r="I65" s="8"/>
    </row>
    <row r="66" spans="1:9" x14ac:dyDescent="0.25">
      <c r="A66" s="60">
        <v>43985</v>
      </c>
      <c r="B66" s="43">
        <v>2366</v>
      </c>
      <c r="C66" s="43">
        <v>116</v>
      </c>
      <c r="D66" s="9">
        <v>2466</v>
      </c>
      <c r="E66" s="9">
        <v>4948</v>
      </c>
      <c r="F66" s="129"/>
    </row>
    <row r="67" spans="1:9" x14ac:dyDescent="0.25">
      <c r="A67" s="60">
        <v>43986</v>
      </c>
      <c r="B67" s="43">
        <v>2455</v>
      </c>
      <c r="C67" s="43">
        <v>124</v>
      </c>
      <c r="D67" s="9">
        <v>2628</v>
      </c>
      <c r="E67" s="9">
        <v>5207</v>
      </c>
      <c r="F67" s="129"/>
    </row>
    <row r="68" spans="1:9" x14ac:dyDescent="0.25">
      <c r="A68" s="60">
        <v>43987</v>
      </c>
      <c r="B68" s="43">
        <v>2526</v>
      </c>
      <c r="C68" s="43">
        <v>136</v>
      </c>
      <c r="D68" s="9">
        <v>2655</v>
      </c>
      <c r="E68" s="9">
        <v>5317</v>
      </c>
      <c r="F68" s="129"/>
    </row>
    <row r="69" spans="1:9" x14ac:dyDescent="0.25">
      <c r="A69" s="60">
        <v>43988</v>
      </c>
      <c r="B69" s="43">
        <v>2476</v>
      </c>
      <c r="C69" s="43">
        <v>124</v>
      </c>
      <c r="D69" s="9">
        <v>2464</v>
      </c>
      <c r="E69" s="9">
        <v>5064</v>
      </c>
      <c r="F69" s="127"/>
    </row>
    <row r="70" spans="1:9" x14ac:dyDescent="0.25">
      <c r="A70" s="60">
        <v>43989</v>
      </c>
      <c r="B70" s="43">
        <v>2486</v>
      </c>
      <c r="C70" s="43">
        <v>123</v>
      </c>
      <c r="D70" s="9">
        <v>2463</v>
      </c>
      <c r="E70" s="9">
        <v>5072</v>
      </c>
      <c r="F70" s="127"/>
    </row>
    <row r="71" spans="1:9" x14ac:dyDescent="0.25">
      <c r="A71" s="60">
        <v>43990</v>
      </c>
      <c r="B71" s="43">
        <v>2262</v>
      </c>
      <c r="C71" s="43">
        <v>121</v>
      </c>
      <c r="D71" s="9">
        <v>2336</v>
      </c>
      <c r="E71" s="9">
        <v>4719</v>
      </c>
      <c r="F71" s="127"/>
    </row>
    <row r="72" spans="1:9" x14ac:dyDescent="0.25">
      <c r="A72" s="60">
        <v>43991</v>
      </c>
      <c r="B72" s="43">
        <v>2300</v>
      </c>
      <c r="C72" s="43">
        <v>120</v>
      </c>
      <c r="D72" s="9">
        <v>2483</v>
      </c>
      <c r="E72" s="9">
        <v>4903</v>
      </c>
      <c r="F72" s="127"/>
    </row>
    <row r="73" spans="1:9" x14ac:dyDescent="0.25">
      <c r="A73" s="60">
        <v>43992</v>
      </c>
      <c r="B73" s="43">
        <v>2326</v>
      </c>
      <c r="C73" s="43">
        <v>124</v>
      </c>
      <c r="D73" s="9">
        <v>2546</v>
      </c>
      <c r="E73" s="9">
        <v>4996</v>
      </c>
      <c r="F73" s="127"/>
    </row>
    <row r="74" spans="1:9" x14ac:dyDescent="0.25">
      <c r="A74" s="60">
        <v>43993</v>
      </c>
      <c r="B74" s="43">
        <v>2368</v>
      </c>
      <c r="C74" s="43">
        <v>125</v>
      </c>
      <c r="D74" s="9">
        <v>2629</v>
      </c>
      <c r="E74" s="9">
        <v>5122</v>
      </c>
      <c r="F74" s="127"/>
    </row>
    <row r="75" spans="1:9" x14ac:dyDescent="0.25">
      <c r="A75" s="60">
        <v>43994</v>
      </c>
      <c r="B75" s="43">
        <v>2413</v>
      </c>
      <c r="C75" s="43">
        <v>124</v>
      </c>
      <c r="D75" s="9">
        <v>2656</v>
      </c>
      <c r="E75" s="9">
        <v>5193</v>
      </c>
      <c r="F75" s="127"/>
    </row>
    <row r="76" spans="1:9" x14ac:dyDescent="0.25">
      <c r="A76" s="60">
        <v>43995</v>
      </c>
      <c r="B76" s="43">
        <v>2345</v>
      </c>
      <c r="C76" s="43">
        <v>109</v>
      </c>
      <c r="D76" s="9">
        <v>2411</v>
      </c>
      <c r="E76" s="9">
        <v>4865</v>
      </c>
      <c r="F76" s="127"/>
    </row>
    <row r="77" spans="1:9" x14ac:dyDescent="0.25">
      <c r="A77" s="60">
        <v>43996</v>
      </c>
      <c r="B77" s="43">
        <v>2393</v>
      </c>
      <c r="C77" s="43">
        <v>109</v>
      </c>
      <c r="D77" s="9">
        <v>2437</v>
      </c>
      <c r="E77" s="9">
        <v>4939</v>
      </c>
      <c r="F77" s="127"/>
    </row>
    <row r="78" spans="1:9" x14ac:dyDescent="0.25">
      <c r="A78" s="60">
        <v>43997</v>
      </c>
      <c r="B78" s="43">
        <v>2127</v>
      </c>
      <c r="C78" s="43">
        <v>102</v>
      </c>
      <c r="D78" s="9">
        <v>2232</v>
      </c>
      <c r="E78" s="9">
        <v>4461</v>
      </c>
      <c r="F78" s="127"/>
    </row>
    <row r="79" spans="1:9" x14ac:dyDescent="0.25">
      <c r="A79" s="60">
        <v>43998</v>
      </c>
      <c r="B79" s="43">
        <v>2134</v>
      </c>
      <c r="C79" s="43">
        <v>104</v>
      </c>
      <c r="D79" s="9">
        <v>2344</v>
      </c>
      <c r="E79" s="9">
        <v>4582</v>
      </c>
      <c r="F79" s="127"/>
    </row>
    <row r="80" spans="1:9" x14ac:dyDescent="0.25">
      <c r="A80" s="60">
        <v>43999</v>
      </c>
      <c r="B80" s="43">
        <v>2162</v>
      </c>
      <c r="C80" s="43">
        <v>107</v>
      </c>
      <c r="D80" s="9">
        <v>2388</v>
      </c>
      <c r="E80" s="9">
        <v>4657</v>
      </c>
      <c r="F80" s="127"/>
    </row>
    <row r="81" spans="1:6" x14ac:dyDescent="0.25">
      <c r="A81" s="60">
        <v>44000</v>
      </c>
      <c r="B81" s="43">
        <v>2194</v>
      </c>
      <c r="C81" s="43">
        <v>109</v>
      </c>
      <c r="D81" s="9">
        <v>2424</v>
      </c>
      <c r="E81" s="70">
        <v>4727</v>
      </c>
      <c r="F81" s="127"/>
    </row>
    <row r="82" spans="1:6" x14ac:dyDescent="0.25">
      <c r="A82" s="60">
        <v>44001</v>
      </c>
      <c r="B82" s="43">
        <v>2247</v>
      </c>
      <c r="C82" s="43">
        <v>109</v>
      </c>
      <c r="D82" s="9">
        <v>2453</v>
      </c>
      <c r="E82" s="70">
        <v>4809</v>
      </c>
      <c r="F82" s="127"/>
    </row>
    <row r="83" spans="1:6" x14ac:dyDescent="0.25">
      <c r="A83" s="60">
        <v>44002</v>
      </c>
      <c r="B83" s="43">
        <v>2225</v>
      </c>
      <c r="C83" s="43">
        <v>101</v>
      </c>
      <c r="D83" s="9">
        <v>2284</v>
      </c>
      <c r="E83" s="70">
        <v>4610</v>
      </c>
      <c r="F83" s="127"/>
    </row>
    <row r="84" spans="1:6" x14ac:dyDescent="0.25">
      <c r="A84" s="60">
        <v>44003</v>
      </c>
      <c r="B84" s="43">
        <v>2225</v>
      </c>
      <c r="C84" s="43">
        <v>100</v>
      </c>
      <c r="D84" s="9">
        <v>2273</v>
      </c>
      <c r="E84" s="70">
        <v>4598</v>
      </c>
      <c r="F84" s="127"/>
    </row>
    <row r="85" spans="1:6" x14ac:dyDescent="0.25">
      <c r="A85" s="60">
        <v>44004</v>
      </c>
      <c r="B85" s="43">
        <v>2096</v>
      </c>
      <c r="C85" s="43">
        <v>92</v>
      </c>
      <c r="D85" s="9">
        <v>2121</v>
      </c>
      <c r="E85" s="70">
        <v>4309</v>
      </c>
      <c r="F85" s="127"/>
    </row>
    <row r="86" spans="1:6" x14ac:dyDescent="0.25">
      <c r="A86" s="60">
        <v>44005</v>
      </c>
      <c r="B86" s="43">
        <v>2137</v>
      </c>
      <c r="C86" s="43">
        <v>98</v>
      </c>
      <c r="D86" s="9">
        <v>2194</v>
      </c>
      <c r="E86" s="70">
        <v>4429</v>
      </c>
      <c r="F86" s="127"/>
    </row>
    <row r="87" spans="1:6" x14ac:dyDescent="0.25">
      <c r="A87" s="60">
        <v>44006</v>
      </c>
      <c r="B87" s="43">
        <v>2181</v>
      </c>
      <c r="C87" s="43">
        <v>104</v>
      </c>
      <c r="D87" s="9">
        <v>2260</v>
      </c>
      <c r="E87" s="70">
        <v>4545</v>
      </c>
      <c r="F87" s="127"/>
    </row>
    <row r="88" spans="1:6" x14ac:dyDescent="0.25">
      <c r="A88" s="60">
        <v>44007</v>
      </c>
      <c r="B88" s="43">
        <v>2213</v>
      </c>
      <c r="C88" s="43">
        <v>105</v>
      </c>
      <c r="D88" s="9">
        <v>2288</v>
      </c>
      <c r="E88" s="70">
        <v>4606</v>
      </c>
      <c r="F88" s="127"/>
    </row>
    <row r="89" spans="1:6" x14ac:dyDescent="0.25">
      <c r="A89" s="60">
        <v>44008</v>
      </c>
      <c r="B89" s="43">
        <v>2264</v>
      </c>
      <c r="C89" s="43">
        <v>97</v>
      </c>
      <c r="D89" s="9">
        <v>2353</v>
      </c>
      <c r="E89" s="70">
        <v>4714</v>
      </c>
      <c r="F89" s="127"/>
    </row>
    <row r="90" spans="1:6" x14ac:dyDescent="0.25">
      <c r="A90" s="60">
        <v>44009</v>
      </c>
      <c r="B90" s="43">
        <v>2269</v>
      </c>
      <c r="C90" s="43">
        <v>87</v>
      </c>
      <c r="D90" s="9">
        <v>2182</v>
      </c>
      <c r="E90" s="70">
        <v>4538</v>
      </c>
      <c r="F90" s="127"/>
    </row>
    <row r="91" spans="1:6" x14ac:dyDescent="0.25">
      <c r="A91" s="60">
        <v>44010</v>
      </c>
      <c r="B91" s="43">
        <v>2250</v>
      </c>
      <c r="C91" s="43">
        <v>85</v>
      </c>
      <c r="D91" s="9">
        <v>2169</v>
      </c>
      <c r="E91" s="70">
        <v>4504</v>
      </c>
      <c r="F91" s="127"/>
    </row>
    <row r="92" spans="1:6" x14ac:dyDescent="0.25">
      <c r="A92" s="60">
        <v>44011</v>
      </c>
      <c r="B92" s="43">
        <v>1987</v>
      </c>
      <c r="C92" s="43">
        <v>85</v>
      </c>
      <c r="D92" s="9">
        <v>1989</v>
      </c>
      <c r="E92" s="70">
        <v>4061</v>
      </c>
      <c r="F92" s="127"/>
    </row>
    <row r="93" spans="1:6" x14ac:dyDescent="0.25">
      <c r="A93" s="60">
        <v>44012</v>
      </c>
      <c r="B93" s="43">
        <v>2047</v>
      </c>
      <c r="C93" s="43">
        <v>84</v>
      </c>
      <c r="D93" s="9">
        <v>2062</v>
      </c>
      <c r="E93" s="70">
        <v>4193</v>
      </c>
      <c r="F93" s="127"/>
    </row>
    <row r="94" spans="1:6" x14ac:dyDescent="0.25">
      <c r="A94" s="60">
        <v>44013</v>
      </c>
      <c r="B94" s="43">
        <v>2037</v>
      </c>
      <c r="C94" s="43">
        <v>71</v>
      </c>
      <c r="D94" s="9">
        <v>1998</v>
      </c>
      <c r="E94" s="70">
        <v>4106</v>
      </c>
      <c r="F94" s="127"/>
    </row>
    <row r="95" spans="1:6" x14ac:dyDescent="0.25">
      <c r="A95" s="60">
        <v>44014</v>
      </c>
      <c r="B95" s="43">
        <v>2089</v>
      </c>
      <c r="C95" s="43">
        <v>71</v>
      </c>
      <c r="D95" s="9">
        <v>2075</v>
      </c>
      <c r="E95" s="70">
        <v>4235</v>
      </c>
      <c r="F95" s="127"/>
    </row>
    <row r="96" spans="1:6" x14ac:dyDescent="0.25">
      <c r="A96" s="60">
        <v>44015</v>
      </c>
      <c r="B96" s="43">
        <v>2103</v>
      </c>
      <c r="C96" s="43">
        <v>71</v>
      </c>
      <c r="D96" s="9">
        <v>2129</v>
      </c>
      <c r="E96" s="70">
        <v>4303</v>
      </c>
      <c r="F96" s="127"/>
    </row>
    <row r="97" spans="1:7" x14ac:dyDescent="0.25">
      <c r="A97" s="60">
        <v>44016</v>
      </c>
      <c r="B97" s="43">
        <v>2073</v>
      </c>
      <c r="C97" s="43">
        <v>69</v>
      </c>
      <c r="D97" s="9">
        <v>1967</v>
      </c>
      <c r="E97" s="70">
        <v>4109</v>
      </c>
      <c r="F97" s="127"/>
    </row>
    <row r="98" spans="1:7" x14ac:dyDescent="0.25">
      <c r="A98" s="60">
        <v>44017</v>
      </c>
      <c r="B98" s="43">
        <v>2086</v>
      </c>
      <c r="C98" s="43">
        <v>69</v>
      </c>
      <c r="D98" s="9">
        <v>1982</v>
      </c>
      <c r="E98" s="70">
        <v>4137</v>
      </c>
      <c r="F98" s="127"/>
    </row>
    <row r="99" spans="1:7" x14ac:dyDescent="0.25">
      <c r="A99" s="60">
        <v>44018</v>
      </c>
      <c r="B99" s="43">
        <v>1768</v>
      </c>
      <c r="C99" s="43">
        <v>67</v>
      </c>
      <c r="D99" s="9">
        <v>1769</v>
      </c>
      <c r="E99" s="70">
        <v>3604</v>
      </c>
      <c r="F99" s="127"/>
    </row>
    <row r="100" spans="1:7" x14ac:dyDescent="0.25">
      <c r="A100" s="60">
        <v>44019</v>
      </c>
      <c r="B100" s="43">
        <v>1784</v>
      </c>
      <c r="C100" s="43">
        <v>63</v>
      </c>
      <c r="D100" s="9">
        <v>1886</v>
      </c>
      <c r="E100" s="70">
        <v>3733</v>
      </c>
      <c r="F100" s="127"/>
    </row>
    <row r="101" spans="1:7" x14ac:dyDescent="0.25">
      <c r="A101" s="60">
        <v>44020</v>
      </c>
      <c r="B101" s="43">
        <v>1813</v>
      </c>
      <c r="C101" s="43">
        <v>64</v>
      </c>
      <c r="D101" s="9">
        <v>1951</v>
      </c>
      <c r="E101" s="70">
        <v>3828</v>
      </c>
      <c r="F101" s="127"/>
    </row>
    <row r="102" spans="1:7" x14ac:dyDescent="0.25">
      <c r="A102" s="60">
        <v>44021</v>
      </c>
      <c r="B102" s="43">
        <v>1862</v>
      </c>
      <c r="C102" s="43">
        <v>65</v>
      </c>
      <c r="D102" s="9">
        <v>2072</v>
      </c>
      <c r="E102" s="70">
        <v>3999</v>
      </c>
      <c r="F102" s="127"/>
    </row>
    <row r="103" spans="1:7" x14ac:dyDescent="0.25">
      <c r="A103" s="60">
        <v>44022</v>
      </c>
      <c r="B103" s="43">
        <v>1923</v>
      </c>
      <c r="C103" s="43">
        <v>67</v>
      </c>
      <c r="D103" s="9">
        <v>2092</v>
      </c>
      <c r="E103" s="70">
        <v>4082</v>
      </c>
      <c r="F103" s="127"/>
    </row>
    <row r="104" spans="1:7" x14ac:dyDescent="0.25">
      <c r="A104" s="60">
        <v>44023</v>
      </c>
      <c r="B104" s="43">
        <v>1892</v>
      </c>
      <c r="C104" s="43">
        <v>66</v>
      </c>
      <c r="D104" s="9">
        <v>2092</v>
      </c>
      <c r="E104" s="70">
        <v>4050</v>
      </c>
      <c r="F104" s="127"/>
    </row>
    <row r="105" spans="1:7" x14ac:dyDescent="0.25">
      <c r="A105" s="60">
        <v>44024</v>
      </c>
      <c r="B105" s="43">
        <v>1912</v>
      </c>
      <c r="C105" s="43">
        <v>66</v>
      </c>
      <c r="D105" s="9">
        <v>1804</v>
      </c>
      <c r="E105" s="70">
        <v>3782</v>
      </c>
      <c r="F105" s="127"/>
    </row>
    <row r="106" spans="1:7" x14ac:dyDescent="0.25">
      <c r="A106" s="60">
        <v>44025</v>
      </c>
      <c r="B106" s="43">
        <v>1727</v>
      </c>
      <c r="C106" s="43">
        <v>72</v>
      </c>
      <c r="D106" s="9">
        <v>1979</v>
      </c>
      <c r="E106" s="70">
        <v>3778</v>
      </c>
      <c r="F106" s="127"/>
    </row>
    <row r="107" spans="1:7" x14ac:dyDescent="0.25">
      <c r="A107" s="60">
        <v>44026</v>
      </c>
      <c r="B107" s="43">
        <v>1790</v>
      </c>
      <c r="C107" s="43">
        <v>73</v>
      </c>
      <c r="D107" s="9">
        <v>2071</v>
      </c>
      <c r="E107" s="70">
        <v>3934</v>
      </c>
      <c r="F107" s="127"/>
    </row>
    <row r="108" spans="1:7" x14ac:dyDescent="0.25">
      <c r="A108" s="60">
        <v>44027</v>
      </c>
      <c r="B108" s="43">
        <v>1810</v>
      </c>
      <c r="C108" s="43">
        <v>77</v>
      </c>
      <c r="D108" s="9">
        <v>2128</v>
      </c>
      <c r="E108" s="70">
        <v>4015</v>
      </c>
      <c r="F108" s="127"/>
    </row>
    <row r="109" spans="1:7" x14ac:dyDescent="0.25">
      <c r="A109" s="60">
        <v>44028</v>
      </c>
      <c r="B109" s="43">
        <v>1855</v>
      </c>
      <c r="C109" s="43">
        <v>74</v>
      </c>
      <c r="D109" s="9">
        <v>2142</v>
      </c>
      <c r="E109" s="70">
        <v>4071</v>
      </c>
      <c r="F109" s="127"/>
    </row>
    <row r="110" spans="1:7" x14ac:dyDescent="0.25">
      <c r="A110" s="60">
        <v>44029</v>
      </c>
      <c r="B110" s="43">
        <v>1910</v>
      </c>
      <c r="C110" s="43">
        <v>73</v>
      </c>
      <c r="D110" s="9">
        <v>2157</v>
      </c>
      <c r="E110" s="70">
        <v>4140</v>
      </c>
      <c r="F110" s="130"/>
      <c r="G110" s="2"/>
    </row>
    <row r="111" spans="1:7" x14ac:dyDescent="0.25">
      <c r="A111" s="60">
        <v>44030</v>
      </c>
      <c r="B111" s="43">
        <v>1882</v>
      </c>
      <c r="C111" s="43">
        <v>73</v>
      </c>
      <c r="D111" s="9">
        <v>2075</v>
      </c>
      <c r="E111" s="70">
        <v>4030</v>
      </c>
      <c r="F111" s="130"/>
      <c r="G111" s="2"/>
    </row>
    <row r="112" spans="1:7" x14ac:dyDescent="0.25">
      <c r="A112" s="60">
        <v>44031</v>
      </c>
      <c r="B112" s="43">
        <v>1897</v>
      </c>
      <c r="C112" s="43">
        <v>70</v>
      </c>
      <c r="D112" s="9">
        <v>2080</v>
      </c>
      <c r="E112" s="70">
        <v>4047</v>
      </c>
      <c r="F112" s="130"/>
      <c r="G112" s="2"/>
    </row>
    <row r="113" spans="1:7" x14ac:dyDescent="0.25">
      <c r="A113" s="110">
        <v>44032</v>
      </c>
      <c r="B113" s="132">
        <v>1798</v>
      </c>
      <c r="C113" s="132">
        <v>65</v>
      </c>
      <c r="D113" s="122">
        <v>1974</v>
      </c>
      <c r="E113" s="133">
        <v>3837</v>
      </c>
      <c r="F113" s="130"/>
      <c r="G113" s="2"/>
    </row>
    <row r="114" spans="1:7" x14ac:dyDescent="0.25">
      <c r="A114" s="110">
        <v>44033</v>
      </c>
      <c r="B114" s="132">
        <v>1804</v>
      </c>
      <c r="C114" s="132">
        <v>67</v>
      </c>
      <c r="D114" s="122">
        <v>2041</v>
      </c>
      <c r="E114" s="133">
        <v>3912</v>
      </c>
      <c r="F114" s="133"/>
      <c r="G114" s="43"/>
    </row>
    <row r="115" spans="1:7" x14ac:dyDescent="0.25">
      <c r="A115" s="110"/>
      <c r="B115" s="134"/>
      <c r="C115" s="134"/>
      <c r="D115" s="130"/>
      <c r="E115" s="130"/>
      <c r="F115" s="130"/>
      <c r="G115" s="2"/>
    </row>
    <row r="116" spans="1:7" x14ac:dyDescent="0.25">
      <c r="A116" s="135" t="s">
        <v>79</v>
      </c>
      <c r="B116" s="134"/>
      <c r="C116" s="134"/>
      <c r="D116" s="130"/>
      <c r="E116" s="130"/>
      <c r="F116" s="130"/>
      <c r="G116" s="2"/>
    </row>
    <row r="117" spans="1:7" x14ac:dyDescent="0.25">
      <c r="A117" s="354" t="s">
        <v>80</v>
      </c>
      <c r="B117" s="132">
        <v>4004.8571428571427</v>
      </c>
      <c r="C117" s="132">
        <v>360.57142857142856</v>
      </c>
      <c r="D117" s="132">
        <v>4974.5714285714284</v>
      </c>
      <c r="E117" s="132">
        <v>9340</v>
      </c>
      <c r="F117" s="122"/>
      <c r="G117" s="2"/>
    </row>
    <row r="118" spans="1:7" x14ac:dyDescent="0.25">
      <c r="A118" s="354" t="s">
        <v>82</v>
      </c>
      <c r="B118" s="132">
        <v>3399.8571428571427</v>
      </c>
      <c r="C118" s="132">
        <v>239.28571428571428</v>
      </c>
      <c r="D118" s="132">
        <v>3921.5714285714284</v>
      </c>
      <c r="E118" s="132">
        <v>7560.7142857142853</v>
      </c>
      <c r="F118" s="122"/>
      <c r="G118" s="2"/>
    </row>
    <row r="119" spans="1:7" x14ac:dyDescent="0.25">
      <c r="A119" s="354" t="s">
        <v>83</v>
      </c>
      <c r="B119" s="132">
        <v>3414.7142857142858</v>
      </c>
      <c r="C119" s="132">
        <v>224.85714285714286</v>
      </c>
      <c r="D119" s="132">
        <v>3782</v>
      </c>
      <c r="E119" s="132">
        <v>7421.5714285714284</v>
      </c>
      <c r="F119" s="122"/>
      <c r="G119" s="2"/>
    </row>
    <row r="120" spans="1:7" x14ac:dyDescent="0.25">
      <c r="A120" s="354" t="s">
        <v>84</v>
      </c>
      <c r="B120" s="132">
        <v>3332.4285714285716</v>
      </c>
      <c r="C120" s="132">
        <v>218.28571428571428</v>
      </c>
      <c r="D120" s="132">
        <v>3684</v>
      </c>
      <c r="E120" s="132">
        <v>7234.7142857142853</v>
      </c>
      <c r="F120" s="122"/>
      <c r="G120" s="2"/>
    </row>
    <row r="121" spans="1:7" x14ac:dyDescent="0.25">
      <c r="A121" s="104" t="s">
        <v>85</v>
      </c>
      <c r="B121" s="43">
        <v>3186.2857142857142</v>
      </c>
      <c r="C121" s="43">
        <v>201.71428571428572</v>
      </c>
      <c r="D121" s="43">
        <v>3262.7142857142858</v>
      </c>
      <c r="E121" s="43">
        <v>6650.7142857142853</v>
      </c>
      <c r="F121" s="9"/>
      <c r="G121" s="2"/>
    </row>
    <row r="122" spans="1:7" x14ac:dyDescent="0.25">
      <c r="A122" s="104" t="s">
        <v>86</v>
      </c>
      <c r="B122" s="43">
        <v>2993.4285714285716</v>
      </c>
      <c r="C122" s="43">
        <v>185.57142857142858</v>
      </c>
      <c r="D122" s="43">
        <v>3053.4285714285716</v>
      </c>
      <c r="E122" s="43">
        <v>6232.4285714285716</v>
      </c>
      <c r="F122" s="9"/>
      <c r="G122" s="2"/>
    </row>
    <row r="123" spans="1:7" x14ac:dyDescent="0.25">
      <c r="A123" s="104" t="s">
        <v>87</v>
      </c>
      <c r="B123" s="43">
        <v>3008.1428571428573</v>
      </c>
      <c r="C123" s="43">
        <v>181</v>
      </c>
      <c r="D123" s="43">
        <v>3135.8571428571427</v>
      </c>
      <c r="E123" s="43">
        <v>6325</v>
      </c>
      <c r="F123" s="9"/>
      <c r="G123" s="2"/>
    </row>
    <row r="124" spans="1:7" x14ac:dyDescent="0.25">
      <c r="A124" s="104" t="s">
        <v>88</v>
      </c>
      <c r="B124" s="43">
        <v>2887.5714285714284</v>
      </c>
      <c r="C124" s="43">
        <v>168.28571428571428</v>
      </c>
      <c r="D124" s="43">
        <v>3067.1428571428573</v>
      </c>
      <c r="E124" s="43">
        <v>6123</v>
      </c>
      <c r="F124" s="9"/>
      <c r="G124" s="2"/>
    </row>
    <row r="125" spans="1:7" x14ac:dyDescent="0.25">
      <c r="A125" s="104" t="s">
        <v>89</v>
      </c>
      <c r="B125" s="43">
        <v>2647.7142857142858</v>
      </c>
      <c r="C125" s="43">
        <v>129.57142857142858</v>
      </c>
      <c r="D125" s="43">
        <v>2782</v>
      </c>
      <c r="E125" s="43">
        <v>5559.2857142857147</v>
      </c>
      <c r="F125" s="9"/>
      <c r="G125" s="2"/>
    </row>
    <row r="126" spans="1:7" x14ac:dyDescent="0.25">
      <c r="A126" s="104" t="s">
        <v>90</v>
      </c>
      <c r="B126" s="43">
        <v>2410.1428571428573</v>
      </c>
      <c r="C126" s="43">
        <v>123.42857142857143</v>
      </c>
      <c r="D126" s="43">
        <v>2499.2857142857142</v>
      </c>
      <c r="E126" s="43">
        <v>5032.8571428571431</v>
      </c>
      <c r="F126" s="9"/>
      <c r="G126" s="2"/>
    </row>
    <row r="127" spans="1:7" x14ac:dyDescent="0.25">
      <c r="A127" s="104" t="s">
        <v>91</v>
      </c>
      <c r="B127" s="43">
        <v>2300.8571428571427</v>
      </c>
      <c r="C127" s="43">
        <v>113.85714285714286</v>
      </c>
      <c r="D127" s="43">
        <v>2465</v>
      </c>
      <c r="E127" s="43">
        <v>4879.7142857142853</v>
      </c>
      <c r="F127" s="9"/>
      <c r="G127" s="2"/>
    </row>
    <row r="128" spans="1:7" x14ac:dyDescent="0.25">
      <c r="A128" s="104" t="s">
        <v>92</v>
      </c>
      <c r="B128" s="43">
        <v>2183.7142857142858</v>
      </c>
      <c r="C128" s="43">
        <v>102.28571428571429</v>
      </c>
      <c r="D128" s="43">
        <v>2305.2857142857142</v>
      </c>
      <c r="E128" s="43">
        <v>4591.2857142857147</v>
      </c>
      <c r="F128" s="9"/>
      <c r="G128" s="2"/>
    </row>
    <row r="129" spans="1:15" x14ac:dyDescent="0.25">
      <c r="A129" s="104" t="s">
        <v>93</v>
      </c>
      <c r="B129" s="43">
        <v>2173</v>
      </c>
      <c r="C129" s="43">
        <v>92.428571428571431</v>
      </c>
      <c r="D129" s="43">
        <v>2186.1428571428573</v>
      </c>
      <c r="E129" s="43">
        <v>4451.5714285714284</v>
      </c>
      <c r="F129" s="9"/>
      <c r="G129" s="2"/>
    </row>
    <row r="130" spans="1:15" x14ac:dyDescent="0.25">
      <c r="A130" s="104" t="s">
        <v>94</v>
      </c>
      <c r="B130" s="43">
        <v>1991.4285714285713</v>
      </c>
      <c r="C130" s="43">
        <v>68.714285714285708</v>
      </c>
      <c r="D130" s="43">
        <v>1972.2857142857142</v>
      </c>
      <c r="E130" s="43">
        <v>4032.4285714285716</v>
      </c>
      <c r="F130" s="9"/>
      <c r="G130" s="2"/>
    </row>
    <row r="131" spans="1:15" x14ac:dyDescent="0.25">
      <c r="A131" s="104" t="s">
        <v>95</v>
      </c>
      <c r="B131" s="43">
        <v>1845.5714285714287</v>
      </c>
      <c r="C131" s="43">
        <v>67.571428571428569</v>
      </c>
      <c r="D131" s="43">
        <v>2008.7142857142858</v>
      </c>
      <c r="E131" s="43">
        <v>3921.8571428571427</v>
      </c>
      <c r="F131" s="9"/>
      <c r="G131" s="2"/>
    </row>
    <row r="132" spans="1:15" x14ac:dyDescent="0.25">
      <c r="A132" s="104" t="s">
        <v>81</v>
      </c>
      <c r="B132" s="43">
        <v>1850.8571428571429</v>
      </c>
      <c r="C132" s="43">
        <v>71.285714285714292</v>
      </c>
      <c r="D132" s="43">
        <v>2085.2857142857142</v>
      </c>
      <c r="E132" s="43">
        <v>4007.4285714285716</v>
      </c>
      <c r="F132" s="9"/>
      <c r="G132" s="2"/>
      <c r="L132" s="552"/>
      <c r="M132" s="552"/>
      <c r="N132" s="552"/>
      <c r="O132" s="552"/>
    </row>
    <row r="133" spans="1:15" x14ac:dyDescent="0.25">
      <c r="A133" s="104" t="s">
        <v>97</v>
      </c>
      <c r="B133" s="43">
        <v>2014</v>
      </c>
      <c r="C133" s="43">
        <v>74.285714285714292</v>
      </c>
      <c r="D133" s="43">
        <v>2152.5714285714284</v>
      </c>
      <c r="E133" s="43">
        <v>4240.8571428571431</v>
      </c>
      <c r="F133" s="87"/>
      <c r="G133" s="2"/>
      <c r="L133" s="552"/>
      <c r="M133" s="552"/>
      <c r="N133" s="552"/>
      <c r="O133" s="552"/>
    </row>
    <row r="134" spans="1:15" x14ac:dyDescent="0.25">
      <c r="A134" s="104" t="s">
        <v>98</v>
      </c>
      <c r="B134" s="43">
        <v>1498</v>
      </c>
      <c r="C134" s="43">
        <v>48.571428571428569</v>
      </c>
      <c r="D134" s="43">
        <v>1366.7142857142858</v>
      </c>
      <c r="E134" s="43">
        <v>2913.2857142857147</v>
      </c>
      <c r="F134" s="87"/>
      <c r="G134" s="2"/>
      <c r="L134" s="552"/>
      <c r="M134" s="552"/>
      <c r="N134" s="552"/>
      <c r="O134" s="552"/>
    </row>
    <row r="135" spans="1:15" x14ac:dyDescent="0.25">
      <c r="A135" s="104" t="s">
        <v>99</v>
      </c>
      <c r="B135" s="43">
        <v>701.28571428571433</v>
      </c>
      <c r="C135" s="43">
        <v>19.857142857142858</v>
      </c>
      <c r="D135" s="43">
        <v>584.42857142857144</v>
      </c>
      <c r="E135" s="43">
        <v>1305.5714285714287</v>
      </c>
      <c r="F135" s="87"/>
      <c r="G135" s="2"/>
      <c r="L135" s="552"/>
      <c r="M135" s="552"/>
      <c r="N135" s="552"/>
      <c r="O135" s="552"/>
    </row>
    <row r="136" spans="1:15" x14ac:dyDescent="0.25">
      <c r="A136" s="104" t="s">
        <v>100</v>
      </c>
      <c r="B136" s="43">
        <v>593.57142857142856</v>
      </c>
      <c r="C136" s="43">
        <v>24.714285714285715</v>
      </c>
      <c r="D136" s="43">
        <v>499.71428571428572</v>
      </c>
      <c r="E136" s="43">
        <v>1118</v>
      </c>
      <c r="F136" s="87"/>
      <c r="G136" s="2"/>
      <c r="L136" s="552"/>
      <c r="M136" s="552"/>
      <c r="N136" s="552"/>
      <c r="O136" s="552"/>
    </row>
    <row r="137" spans="1:15" x14ac:dyDescent="0.25">
      <c r="A137" s="104" t="s">
        <v>101</v>
      </c>
      <c r="B137" s="43">
        <v>691.85714285714289</v>
      </c>
      <c r="C137" s="43">
        <v>37.142857142857146</v>
      </c>
      <c r="D137" s="364">
        <v>569.57142857142856</v>
      </c>
      <c r="E137" s="43">
        <v>1298.5714285714284</v>
      </c>
      <c r="F137" s="87"/>
      <c r="G137" s="2"/>
      <c r="L137" s="552"/>
      <c r="M137" s="552"/>
      <c r="N137" s="552"/>
      <c r="O137" s="552"/>
    </row>
    <row r="138" spans="1:15" x14ac:dyDescent="0.25">
      <c r="A138" s="104" t="s">
        <v>102</v>
      </c>
      <c r="B138" s="43">
        <v>907.42857142857144</v>
      </c>
      <c r="C138" s="43">
        <v>43.285714285714285</v>
      </c>
      <c r="D138" s="43">
        <v>834.42857142857144</v>
      </c>
      <c r="E138" s="43">
        <v>1785.1428571428573</v>
      </c>
      <c r="F138" s="87"/>
      <c r="G138" s="2"/>
      <c r="L138" s="552"/>
      <c r="M138" s="552"/>
      <c r="N138" s="552"/>
      <c r="O138" s="552"/>
    </row>
    <row r="139" spans="1:15" x14ac:dyDescent="0.25">
      <c r="A139" s="104" t="s">
        <v>103</v>
      </c>
      <c r="B139" s="43">
        <v>793.28571428571433</v>
      </c>
      <c r="C139" s="43">
        <v>49.857142857142854</v>
      </c>
      <c r="D139" s="43">
        <v>742.28571428571433</v>
      </c>
      <c r="E139" s="43">
        <v>1585.4285714285716</v>
      </c>
      <c r="F139" s="87"/>
      <c r="G139" s="2"/>
      <c r="L139" s="552"/>
      <c r="M139" s="552"/>
      <c r="N139" s="552"/>
      <c r="O139" s="552"/>
    </row>
    <row r="140" spans="1:15" x14ac:dyDescent="0.25">
      <c r="A140" s="104" t="s">
        <v>104</v>
      </c>
      <c r="B140" s="43">
        <v>779.57142857142856</v>
      </c>
      <c r="C140" s="43">
        <v>40.857142857142854</v>
      </c>
      <c r="D140" s="43">
        <v>705.14285714285711</v>
      </c>
      <c r="E140" s="43">
        <v>1525.5714285714284</v>
      </c>
      <c r="F140" s="87"/>
      <c r="G140" s="2"/>
      <c r="L140" s="552"/>
      <c r="M140" s="552"/>
      <c r="N140" s="552"/>
      <c r="O140" s="552"/>
    </row>
    <row r="141" spans="1:15" x14ac:dyDescent="0.25">
      <c r="A141" s="104" t="s">
        <v>105</v>
      </c>
      <c r="B141" s="43">
        <v>830.57142857142856</v>
      </c>
      <c r="C141" s="43">
        <v>34.428571428571431</v>
      </c>
      <c r="D141" s="43">
        <v>658.14285714285711</v>
      </c>
      <c r="E141" s="43">
        <v>1523.1428571428571</v>
      </c>
      <c r="F141" s="87"/>
      <c r="G141" s="2"/>
      <c r="L141" s="552"/>
      <c r="M141" s="552"/>
      <c r="N141" s="552"/>
      <c r="O141" s="552"/>
    </row>
    <row r="142" spans="1:15" x14ac:dyDescent="0.25">
      <c r="A142" s="104" t="s">
        <v>106</v>
      </c>
      <c r="B142" s="43">
        <v>857.85714285714289</v>
      </c>
      <c r="C142" s="43">
        <v>44</v>
      </c>
      <c r="D142" s="43">
        <v>684.71428571428567</v>
      </c>
      <c r="E142" s="43">
        <v>1586.5714285714284</v>
      </c>
      <c r="F142" s="87"/>
      <c r="G142" s="2"/>
      <c r="L142" s="552"/>
      <c r="M142" s="552"/>
      <c r="N142" s="552"/>
      <c r="O142" s="552"/>
    </row>
    <row r="143" spans="1:15" x14ac:dyDescent="0.25">
      <c r="A143" s="104" t="s">
        <v>187</v>
      </c>
      <c r="B143" s="43">
        <v>910</v>
      </c>
      <c r="C143" s="43">
        <v>46.571428571428569</v>
      </c>
      <c r="D143" s="43">
        <v>777.14285714285711</v>
      </c>
      <c r="E143" s="43">
        <v>1733.7142857142858</v>
      </c>
      <c r="F143" s="87"/>
      <c r="G143" s="2"/>
      <c r="L143" s="552"/>
      <c r="M143" s="552"/>
      <c r="N143" s="552"/>
      <c r="O143" s="552"/>
    </row>
    <row r="144" spans="1:15" x14ac:dyDescent="0.25">
      <c r="A144" s="104" t="s">
        <v>199</v>
      </c>
      <c r="B144" s="43">
        <v>1036.7142857142858</v>
      </c>
      <c r="C144" s="43">
        <v>43.857142857142854</v>
      </c>
      <c r="D144" s="43">
        <v>1023.8571428571429</v>
      </c>
      <c r="E144" s="43">
        <v>2104.4285714285716</v>
      </c>
      <c r="F144" s="87"/>
      <c r="G144" s="2"/>
      <c r="L144" s="552"/>
      <c r="M144" s="552"/>
      <c r="N144" s="552"/>
      <c r="O144" s="552"/>
    </row>
    <row r="145" spans="1:15" x14ac:dyDescent="0.25">
      <c r="A145" s="104" t="s">
        <v>200</v>
      </c>
      <c r="B145" s="43">
        <v>1376.5714285714287</v>
      </c>
      <c r="C145" s="43">
        <v>53.571428571428569</v>
      </c>
      <c r="D145" s="43">
        <v>1248.5714285714287</v>
      </c>
      <c r="E145" s="43">
        <v>2678.7142857142862</v>
      </c>
      <c r="F145" s="87"/>
      <c r="G145" s="2"/>
      <c r="L145" s="552"/>
      <c r="M145" s="552"/>
      <c r="N145" s="552"/>
      <c r="O145" s="552"/>
    </row>
    <row r="146" spans="1:15" x14ac:dyDescent="0.25">
      <c r="A146" s="104" t="s">
        <v>201</v>
      </c>
      <c r="B146" s="43">
        <v>1444.7142857142858</v>
      </c>
      <c r="C146" s="43">
        <v>63.142857142857146</v>
      </c>
      <c r="D146" s="43">
        <v>1392.2857142857142</v>
      </c>
      <c r="E146" s="43">
        <v>2900.1428571428569</v>
      </c>
      <c r="F146" s="87"/>
      <c r="G146" s="2"/>
      <c r="L146" s="552"/>
      <c r="M146" s="552"/>
      <c r="N146" s="552"/>
      <c r="O146" s="552"/>
    </row>
    <row r="147" spans="1:15" x14ac:dyDescent="0.25">
      <c r="A147" s="104" t="s">
        <v>202</v>
      </c>
      <c r="B147" s="43">
        <v>1428.1428571428571</v>
      </c>
      <c r="C147" s="43">
        <v>93.714285714285708</v>
      </c>
      <c r="D147" s="43">
        <v>1330.8571428571429</v>
      </c>
      <c r="E147" s="43">
        <v>2852.7142857142858</v>
      </c>
      <c r="F147" s="87"/>
      <c r="G147" s="2"/>
      <c r="L147" s="552"/>
      <c r="M147" s="552"/>
      <c r="N147" s="552"/>
      <c r="O147" s="552"/>
    </row>
    <row r="148" spans="1:15" x14ac:dyDescent="0.25">
      <c r="A148" s="104" t="s">
        <v>198</v>
      </c>
      <c r="B148" s="43">
        <v>1541.5714285714287</v>
      </c>
      <c r="C148" s="43">
        <v>105.42857142857143</v>
      </c>
      <c r="D148" s="43">
        <v>1366.5714285714287</v>
      </c>
      <c r="E148" s="43">
        <v>3013.5714285714284</v>
      </c>
      <c r="F148" s="87"/>
      <c r="G148" s="2"/>
      <c r="L148" s="552"/>
      <c r="M148" s="552"/>
      <c r="N148" s="552"/>
      <c r="O148" s="552"/>
    </row>
    <row r="149" spans="1:15" x14ac:dyDescent="0.25">
      <c r="A149" s="104" t="s">
        <v>206</v>
      </c>
      <c r="B149" s="43">
        <v>1722.2857142857142</v>
      </c>
      <c r="C149" s="43">
        <v>116.14285714285714</v>
      </c>
      <c r="D149" s="43">
        <v>1398.5714285714287</v>
      </c>
      <c r="E149" s="43">
        <v>3237</v>
      </c>
      <c r="F149" s="87"/>
      <c r="G149" s="2"/>
      <c r="L149" s="552"/>
      <c r="M149" s="552"/>
      <c r="N149" s="552"/>
      <c r="O149" s="552"/>
    </row>
    <row r="150" spans="1:15" x14ac:dyDescent="0.25">
      <c r="A150" s="104" t="s">
        <v>207</v>
      </c>
      <c r="B150" s="43">
        <v>1768.8571428571429</v>
      </c>
      <c r="C150" s="43">
        <v>102.42857142857143</v>
      </c>
      <c r="D150" s="43">
        <v>1301.5714285714287</v>
      </c>
      <c r="E150" s="43">
        <v>3172.8571428571431</v>
      </c>
      <c r="F150" s="87"/>
      <c r="G150" s="2"/>
      <c r="L150" s="552"/>
      <c r="M150" s="552"/>
      <c r="N150" s="552"/>
      <c r="O150" s="552"/>
    </row>
    <row r="151" spans="1:15" x14ac:dyDescent="0.25">
      <c r="A151" s="104" t="s">
        <v>208</v>
      </c>
      <c r="B151" s="43">
        <v>1695.1428571428571</v>
      </c>
      <c r="C151" s="43">
        <v>87</v>
      </c>
      <c r="D151" s="43">
        <v>1197.7142857142858</v>
      </c>
      <c r="E151" s="43">
        <v>2979.8571428571431</v>
      </c>
      <c r="F151" s="87"/>
      <c r="G151" s="2"/>
      <c r="L151" s="552"/>
      <c r="M151" s="552"/>
      <c r="N151" s="552"/>
      <c r="O151" s="552"/>
    </row>
    <row r="152" spans="1:15" x14ac:dyDescent="0.25">
      <c r="A152" s="104" t="s">
        <v>212</v>
      </c>
      <c r="B152" s="43">
        <v>1564.8571428571429</v>
      </c>
      <c r="C152" s="43">
        <v>75.571428571428569</v>
      </c>
      <c r="D152" s="43">
        <v>1126</v>
      </c>
      <c r="E152" s="43">
        <v>2766.4285714285716</v>
      </c>
      <c r="F152" s="87"/>
      <c r="G152" s="2"/>
      <c r="L152" s="552"/>
      <c r="M152" s="552"/>
      <c r="N152" s="552"/>
      <c r="O152" s="552"/>
    </row>
    <row r="153" spans="1:15" x14ac:dyDescent="0.25">
      <c r="A153" s="104" t="s">
        <v>213</v>
      </c>
      <c r="B153" s="43">
        <v>1444.7142857142858</v>
      </c>
      <c r="C153" s="43">
        <v>79.714285714285708</v>
      </c>
      <c r="D153" s="43">
        <v>1098.5714285714287</v>
      </c>
      <c r="E153" s="43">
        <v>2623</v>
      </c>
      <c r="F153" s="87"/>
      <c r="G153" s="2"/>
      <c r="L153" s="552"/>
      <c r="M153" s="552"/>
      <c r="N153" s="552"/>
      <c r="O153" s="552"/>
    </row>
    <row r="154" spans="1:15" x14ac:dyDescent="0.25">
      <c r="A154" s="104" t="s">
        <v>216</v>
      </c>
      <c r="B154" s="43">
        <v>1488.8571428571429</v>
      </c>
      <c r="C154" s="43">
        <v>71</v>
      </c>
      <c r="D154" s="43">
        <v>1103.1428571428571</v>
      </c>
      <c r="E154" s="43">
        <v>2663</v>
      </c>
      <c r="F154" s="87"/>
      <c r="G154" s="2"/>
      <c r="L154" s="552"/>
      <c r="M154" s="552"/>
      <c r="N154" s="552"/>
      <c r="O154" s="552"/>
    </row>
    <row r="155" spans="1:15" x14ac:dyDescent="0.25">
      <c r="A155" s="104" t="s">
        <v>221</v>
      </c>
      <c r="B155" s="43">
        <v>1762.4285714285713</v>
      </c>
      <c r="C155" s="43">
        <v>53.142857142857146</v>
      </c>
      <c r="D155" s="43">
        <v>1039.8571428571429</v>
      </c>
      <c r="E155" s="43">
        <v>2855.4285714285716</v>
      </c>
      <c r="F155" s="87"/>
      <c r="G155" s="2"/>
      <c r="L155" s="552"/>
      <c r="M155" s="552"/>
      <c r="N155" s="552"/>
      <c r="O155" s="552"/>
    </row>
    <row r="156" spans="1:15" x14ac:dyDescent="0.25">
      <c r="A156" s="104" t="s">
        <v>220</v>
      </c>
      <c r="B156" s="43">
        <v>1709.8571428571429</v>
      </c>
      <c r="C156" s="43">
        <v>32.714285714285715</v>
      </c>
      <c r="D156" s="43">
        <v>1158.8571428571429</v>
      </c>
      <c r="E156" s="43">
        <v>2901.4285714285716</v>
      </c>
      <c r="F156" s="87"/>
      <c r="G156" s="2"/>
      <c r="L156" s="552"/>
      <c r="M156" s="552"/>
      <c r="N156" s="552"/>
      <c r="O156" s="552"/>
    </row>
    <row r="157" spans="1:15" x14ac:dyDescent="0.25">
      <c r="A157" s="104" t="s">
        <v>230</v>
      </c>
      <c r="B157" s="43">
        <v>2543.4285714285716</v>
      </c>
      <c r="C157" s="43">
        <v>71.714285714285708</v>
      </c>
      <c r="D157" s="43">
        <v>2328.5714285714284</v>
      </c>
      <c r="E157" s="43">
        <v>4943.7142857142862</v>
      </c>
      <c r="F157" s="87"/>
      <c r="G157" s="2"/>
      <c r="L157" s="552"/>
      <c r="M157" s="552"/>
      <c r="N157" s="552"/>
      <c r="O157" s="552"/>
    </row>
    <row r="158" spans="1:15" x14ac:dyDescent="0.25">
      <c r="A158" s="104" t="s">
        <v>231</v>
      </c>
      <c r="B158" s="43">
        <v>2666.8571428571427</v>
      </c>
      <c r="C158" s="43">
        <v>69.571428571428569</v>
      </c>
      <c r="D158" s="43">
        <v>2462.8571428571427</v>
      </c>
      <c r="E158" s="43">
        <v>5199.2857142857138</v>
      </c>
      <c r="F158" s="87"/>
      <c r="G158" s="2"/>
      <c r="L158" s="552"/>
      <c r="M158" s="552"/>
      <c r="N158" s="552"/>
      <c r="O158" s="552"/>
    </row>
    <row r="159" spans="1:15" x14ac:dyDescent="0.25">
      <c r="A159" s="104" t="s">
        <v>242</v>
      </c>
      <c r="B159" s="43">
        <v>2722.5714285714284</v>
      </c>
      <c r="C159" s="43">
        <v>65.142857142857139</v>
      </c>
      <c r="D159" s="43">
        <v>2363.2857142857142</v>
      </c>
      <c r="E159" s="43">
        <v>5151</v>
      </c>
      <c r="F159" s="87"/>
      <c r="G159" s="2"/>
      <c r="L159" s="552"/>
      <c r="M159" s="552"/>
      <c r="N159" s="552"/>
      <c r="O159" s="552"/>
    </row>
    <row r="160" spans="1:15" x14ac:dyDescent="0.25">
      <c r="A160" s="104" t="s">
        <v>250</v>
      </c>
      <c r="B160" s="43">
        <v>2589</v>
      </c>
      <c r="C160" s="43">
        <v>62.571428571428569</v>
      </c>
      <c r="D160" s="43">
        <v>2156.1428571428573</v>
      </c>
      <c r="E160" s="43">
        <v>4807.7142857142862</v>
      </c>
      <c r="F160" s="87"/>
      <c r="G160" s="2"/>
      <c r="L160" s="552"/>
      <c r="M160" s="552"/>
      <c r="N160" s="552"/>
      <c r="O160" s="552"/>
    </row>
    <row r="161" spans="1:15" x14ac:dyDescent="0.25">
      <c r="A161" s="104" t="s">
        <v>266</v>
      </c>
      <c r="B161" s="43">
        <v>2253.5714285714284</v>
      </c>
      <c r="C161" s="43">
        <v>48.571428571428569</v>
      </c>
      <c r="D161" s="43">
        <v>1923.8571428571429</v>
      </c>
      <c r="E161" s="43">
        <v>4226</v>
      </c>
      <c r="F161" s="87"/>
      <c r="G161" s="2"/>
      <c r="L161" s="552"/>
      <c r="M161" s="552"/>
      <c r="N161" s="552"/>
      <c r="O161" s="552"/>
    </row>
    <row r="162" spans="1:15" x14ac:dyDescent="0.25">
      <c r="A162" s="104" t="s">
        <v>267</v>
      </c>
      <c r="B162" s="43">
        <v>2193</v>
      </c>
      <c r="C162" s="43">
        <v>33.428571428571431</v>
      </c>
      <c r="D162" s="43">
        <v>1776.2857142857142</v>
      </c>
      <c r="E162" s="43">
        <v>4002.7142857142858</v>
      </c>
      <c r="F162" s="87"/>
      <c r="G162" s="2"/>
      <c r="L162" s="552"/>
      <c r="M162" s="552"/>
      <c r="N162" s="552"/>
      <c r="O162" s="552"/>
    </row>
    <row r="163" spans="1:15" x14ac:dyDescent="0.25">
      <c r="A163" s="104" t="s">
        <v>282</v>
      </c>
      <c r="B163" s="43">
        <v>2172</v>
      </c>
      <c r="C163" s="43">
        <v>28.285714285714285</v>
      </c>
      <c r="D163" s="43">
        <v>1749.1428571428571</v>
      </c>
      <c r="E163" s="43">
        <v>3949.4285714285716</v>
      </c>
      <c r="F163" s="87"/>
      <c r="G163" s="2"/>
      <c r="L163" s="552"/>
      <c r="M163" s="552"/>
      <c r="N163" s="552"/>
      <c r="O163" s="552"/>
    </row>
    <row r="164" spans="1:15" x14ac:dyDescent="0.25">
      <c r="A164" s="104" t="s">
        <v>298</v>
      </c>
      <c r="B164" s="43">
        <v>1990.7142857142858</v>
      </c>
      <c r="C164" s="43">
        <v>34</v>
      </c>
      <c r="D164" s="43">
        <v>1654.7142857142858</v>
      </c>
      <c r="E164" s="43">
        <v>3679.4285714285716</v>
      </c>
      <c r="F164" s="87"/>
      <c r="G164" s="2"/>
      <c r="L164" s="552"/>
      <c r="M164" s="552"/>
      <c r="N164" s="552"/>
      <c r="O164" s="552"/>
    </row>
    <row r="165" spans="1:15" x14ac:dyDescent="0.25">
      <c r="A165" s="104" t="s">
        <v>300</v>
      </c>
      <c r="B165" s="43">
        <v>1741</v>
      </c>
      <c r="C165" s="43">
        <v>28.285714285714285</v>
      </c>
      <c r="D165" s="43">
        <v>1517.1428571428571</v>
      </c>
      <c r="E165" s="43">
        <v>3286.4285714285716</v>
      </c>
      <c r="F165" s="87"/>
      <c r="G165" s="2"/>
      <c r="L165" s="552"/>
      <c r="M165" s="552"/>
      <c r="N165" s="552"/>
      <c r="O165" s="552"/>
    </row>
    <row r="166" spans="1:15" x14ac:dyDescent="0.25">
      <c r="A166" s="104" t="s">
        <v>315</v>
      </c>
      <c r="B166" s="43">
        <v>1694.7142857142858</v>
      </c>
      <c r="C166" s="43">
        <v>28.571428571428573</v>
      </c>
      <c r="D166" s="43">
        <v>1563</v>
      </c>
      <c r="E166" s="43">
        <v>3286.2857142857147</v>
      </c>
      <c r="F166" s="87"/>
      <c r="G166" s="2"/>
      <c r="L166" s="552"/>
      <c r="M166" s="552"/>
      <c r="N166" s="552"/>
      <c r="O166" s="552"/>
    </row>
    <row r="167" spans="1:15" x14ac:dyDescent="0.25">
      <c r="A167" s="104" t="s">
        <v>316</v>
      </c>
      <c r="B167" s="43">
        <v>1708.7142857142858</v>
      </c>
      <c r="C167" s="43">
        <v>26.142857142857142</v>
      </c>
      <c r="D167" s="43">
        <v>1652.8571428571429</v>
      </c>
      <c r="E167" s="43">
        <v>3387.7142857142858</v>
      </c>
      <c r="F167" s="87"/>
      <c r="G167" s="2"/>
      <c r="L167" s="552"/>
      <c r="M167" s="552"/>
      <c r="N167" s="552"/>
      <c r="O167" s="552"/>
    </row>
    <row r="168" spans="1:15" x14ac:dyDescent="0.25">
      <c r="A168" s="104" t="s">
        <v>317</v>
      </c>
      <c r="B168" s="43">
        <v>1734.8571428571429</v>
      </c>
      <c r="C168" s="43">
        <v>24.857142857142858</v>
      </c>
      <c r="D168" s="43">
        <v>1633.7142857142858</v>
      </c>
      <c r="E168" s="43">
        <v>3393.4285714285716</v>
      </c>
      <c r="F168" s="87"/>
      <c r="G168" s="2"/>
      <c r="L168" s="552"/>
      <c r="M168" s="552"/>
      <c r="N168" s="552"/>
      <c r="O168" s="552"/>
    </row>
    <row r="169" spans="1:15" x14ac:dyDescent="0.25">
      <c r="A169" s="104" t="s">
        <v>323</v>
      </c>
      <c r="B169" s="43">
        <v>1586.1428571428571</v>
      </c>
      <c r="C169" s="43">
        <v>15.142857142857142</v>
      </c>
      <c r="D169" s="43">
        <v>1393.5714285714287</v>
      </c>
      <c r="E169" s="43">
        <v>2994.8571428571431</v>
      </c>
      <c r="F169" s="87"/>
      <c r="G169" s="2"/>
      <c r="L169" s="552"/>
      <c r="M169" s="552"/>
      <c r="N169" s="552"/>
      <c r="O169" s="552"/>
    </row>
    <row r="170" spans="1:15" x14ac:dyDescent="0.25">
      <c r="A170" s="104" t="s">
        <v>325</v>
      </c>
      <c r="B170" s="43">
        <v>1534.4285714285713</v>
      </c>
      <c r="C170" s="43">
        <v>21.428571428571427</v>
      </c>
      <c r="D170" s="43">
        <v>1486.7142857142858</v>
      </c>
      <c r="E170" s="43">
        <v>3042.5714285714284</v>
      </c>
      <c r="F170" s="87"/>
      <c r="G170" s="2"/>
      <c r="L170" s="552"/>
      <c r="M170" s="552"/>
      <c r="N170" s="552"/>
      <c r="O170" s="552"/>
    </row>
    <row r="171" spans="1:15" x14ac:dyDescent="0.25">
      <c r="A171" s="104" t="s">
        <v>329</v>
      </c>
      <c r="B171" s="43">
        <v>1556.4285714285713</v>
      </c>
      <c r="C171" s="43">
        <v>22.428571428571427</v>
      </c>
      <c r="D171" s="43">
        <v>1506.1428571428571</v>
      </c>
      <c r="E171" s="43">
        <v>3085</v>
      </c>
      <c r="F171" s="87"/>
      <c r="G171" s="2"/>
      <c r="L171" s="552"/>
      <c r="M171" s="552"/>
      <c r="N171" s="552"/>
      <c r="O171" s="552"/>
    </row>
    <row r="172" spans="1:15" x14ac:dyDescent="0.25">
      <c r="A172" s="104" t="s">
        <v>366</v>
      </c>
      <c r="B172" s="43">
        <v>1394.4285714285713</v>
      </c>
      <c r="C172" s="43">
        <v>17.285714285714285</v>
      </c>
      <c r="D172" s="43">
        <v>1298.2857142857142</v>
      </c>
      <c r="E172" s="43">
        <v>2710</v>
      </c>
      <c r="L172" s="552"/>
      <c r="M172" s="552"/>
      <c r="N172" s="552"/>
      <c r="O172" s="552"/>
    </row>
    <row r="173" spans="1:15" x14ac:dyDescent="0.25">
      <c r="A173" s="104" t="s">
        <v>368</v>
      </c>
      <c r="B173" s="43">
        <v>710</v>
      </c>
      <c r="C173" s="43">
        <v>11.857142857142858</v>
      </c>
      <c r="D173" s="43">
        <v>523.14285714285711</v>
      </c>
      <c r="E173" s="43">
        <v>1245</v>
      </c>
      <c r="L173" s="552"/>
      <c r="M173" s="552"/>
      <c r="N173" s="552"/>
      <c r="O173" s="552"/>
    </row>
    <row r="174" spans="1:15" x14ac:dyDescent="0.25">
      <c r="A174" s="104" t="s">
        <v>378</v>
      </c>
      <c r="B174" s="466">
        <v>635.42857142857144</v>
      </c>
      <c r="C174" s="466">
        <v>11.428571428571429</v>
      </c>
      <c r="D174" s="466">
        <v>480.28571428571428</v>
      </c>
      <c r="E174" s="43">
        <v>1127.1428571428571</v>
      </c>
      <c r="L174" s="552"/>
      <c r="M174" s="552"/>
      <c r="N174" s="552"/>
      <c r="O174" s="552"/>
    </row>
    <row r="175" spans="1:15" x14ac:dyDescent="0.25">
      <c r="A175" s="104" t="s">
        <v>382</v>
      </c>
      <c r="B175" s="466">
        <v>622.57142857142856</v>
      </c>
      <c r="C175" s="466">
        <v>10.428571428571429</v>
      </c>
      <c r="D175" s="466">
        <v>494.42857142857144</v>
      </c>
      <c r="E175" s="43">
        <v>1127.4285714285716</v>
      </c>
      <c r="L175" s="552"/>
      <c r="M175" s="552"/>
      <c r="N175" s="552"/>
      <c r="O175" s="552"/>
    </row>
    <row r="176" spans="1:15" x14ac:dyDescent="0.25">
      <c r="A176" s="104" t="s">
        <v>386</v>
      </c>
      <c r="B176" s="466">
        <v>643.28571428571433</v>
      </c>
      <c r="C176" s="466">
        <v>15</v>
      </c>
      <c r="D176" s="466">
        <v>498.71428571428572</v>
      </c>
      <c r="E176" s="43">
        <v>1157</v>
      </c>
      <c r="L176" s="552"/>
      <c r="M176" s="552"/>
      <c r="N176" s="552"/>
      <c r="O176" s="552"/>
    </row>
    <row r="177" spans="1:15" x14ac:dyDescent="0.25">
      <c r="A177" s="104" t="s">
        <v>390</v>
      </c>
      <c r="B177" s="466">
        <v>684.28571428571433</v>
      </c>
      <c r="C177" s="466">
        <v>15.142857142857142</v>
      </c>
      <c r="D177" s="466">
        <v>538.14285714285711</v>
      </c>
      <c r="E177" s="43">
        <v>1237.5714285714284</v>
      </c>
      <c r="L177" s="552"/>
      <c r="M177" s="552"/>
      <c r="N177" s="552"/>
      <c r="O177" s="552"/>
    </row>
    <row r="178" spans="1:15" x14ac:dyDescent="0.25">
      <c r="A178" s="104" t="s">
        <v>395</v>
      </c>
      <c r="B178" s="466">
        <v>771.42857142857144</v>
      </c>
      <c r="C178" s="466">
        <v>18</v>
      </c>
      <c r="D178" s="466">
        <v>585.14285714285711</v>
      </c>
      <c r="E178" s="43">
        <v>1374.5714285714284</v>
      </c>
      <c r="L178" s="552"/>
      <c r="M178" s="552"/>
      <c r="N178" s="552"/>
      <c r="O178" s="552"/>
    </row>
    <row r="179" spans="1:15" x14ac:dyDescent="0.25">
      <c r="A179" s="104" t="s">
        <v>400</v>
      </c>
      <c r="B179" s="466">
        <v>799.14285714285711</v>
      </c>
      <c r="C179" s="466">
        <v>34.714285714285715</v>
      </c>
      <c r="D179" s="466">
        <v>658.85714285714289</v>
      </c>
      <c r="E179" s="43">
        <v>1492.7142857142858</v>
      </c>
      <c r="L179" s="552"/>
      <c r="M179" s="552"/>
      <c r="N179" s="552"/>
      <c r="O179" s="552"/>
    </row>
    <row r="180" spans="1:15" x14ac:dyDescent="0.25">
      <c r="A180" s="104" t="s">
        <v>404</v>
      </c>
      <c r="B180" s="466">
        <v>921.14285714285711</v>
      </c>
      <c r="C180" s="466">
        <v>32.571428571428569</v>
      </c>
      <c r="D180" s="466">
        <v>757.28571428571433</v>
      </c>
      <c r="E180" s="9">
        <v>1711</v>
      </c>
      <c r="L180" s="552"/>
      <c r="M180" s="552"/>
      <c r="N180" s="552"/>
      <c r="O180" s="552"/>
    </row>
    <row r="181" spans="1:15" x14ac:dyDescent="0.25">
      <c r="A181" s="104" t="s">
        <v>408</v>
      </c>
      <c r="B181" s="43">
        <v>1264.1428571428571</v>
      </c>
      <c r="C181" s="466">
        <v>41.857142857142854</v>
      </c>
      <c r="D181" s="466">
        <v>1049.8571428571429</v>
      </c>
      <c r="E181" s="9">
        <v>2355.8571428571431</v>
      </c>
      <c r="F181" s="123"/>
      <c r="L181" s="552"/>
      <c r="M181" s="552"/>
      <c r="N181" s="552"/>
      <c r="O181" s="552"/>
    </row>
    <row r="182" spans="1:15" x14ac:dyDescent="0.25">
      <c r="A182" s="104" t="s">
        <v>410</v>
      </c>
      <c r="B182" s="43">
        <v>1457.1428571428571</v>
      </c>
      <c r="C182" s="466">
        <v>61</v>
      </c>
      <c r="D182" s="466">
        <v>1242.1428571428571</v>
      </c>
      <c r="E182" s="9">
        <v>2760.2857142857142</v>
      </c>
      <c r="L182" s="552"/>
      <c r="M182" s="552"/>
      <c r="N182" s="552"/>
      <c r="O182" s="552"/>
    </row>
    <row r="183" spans="1:15" x14ac:dyDescent="0.25">
      <c r="A183" s="104" t="s">
        <v>413</v>
      </c>
      <c r="B183" s="43">
        <v>1286.7142857142858</v>
      </c>
      <c r="C183" s="466">
        <v>56.285714285714285</v>
      </c>
      <c r="D183" s="466">
        <v>1141.4285714285713</v>
      </c>
      <c r="E183" s="9">
        <v>2484.4285714285716</v>
      </c>
      <c r="L183" s="552"/>
      <c r="M183" s="552"/>
      <c r="N183" s="552"/>
      <c r="O183" s="552"/>
    </row>
    <row r="184" spans="1:15" x14ac:dyDescent="0.25">
      <c r="A184" s="104" t="s">
        <v>416</v>
      </c>
      <c r="B184" s="43">
        <v>1119.4285714285713</v>
      </c>
      <c r="C184" s="466">
        <v>45.571428571428569</v>
      </c>
      <c r="D184" s="466">
        <v>944.42857142857144</v>
      </c>
      <c r="E184" s="9">
        <v>2109.4285714285716</v>
      </c>
      <c r="L184" s="552"/>
      <c r="M184" s="552"/>
      <c r="N184" s="552"/>
      <c r="O184" s="552"/>
    </row>
    <row r="185" spans="1:15" x14ac:dyDescent="0.25">
      <c r="A185" s="104" t="s">
        <v>436</v>
      </c>
      <c r="B185" s="43">
        <v>1015.8571428571429</v>
      </c>
      <c r="C185" s="466">
        <v>48.428571428571431</v>
      </c>
      <c r="D185" s="466">
        <v>823.85714285714289</v>
      </c>
      <c r="E185" s="9">
        <v>1888.1428571428571</v>
      </c>
      <c r="L185" s="552"/>
      <c r="M185" s="552"/>
      <c r="N185" s="552"/>
      <c r="O185" s="552"/>
    </row>
    <row r="186" spans="1:15" x14ac:dyDescent="0.25">
      <c r="A186" s="104" t="s">
        <v>440</v>
      </c>
      <c r="B186" s="43">
        <v>898.85714285714289</v>
      </c>
      <c r="C186" s="466">
        <v>28</v>
      </c>
      <c r="D186" s="466">
        <v>683.42857142857144</v>
      </c>
      <c r="E186" s="9">
        <v>1610.2857142857142</v>
      </c>
      <c r="L186" s="552"/>
      <c r="M186" s="552"/>
      <c r="N186" s="552"/>
      <c r="O186" s="552"/>
    </row>
    <row r="187" spans="1:15" x14ac:dyDescent="0.25">
      <c r="A187" s="104" t="s">
        <v>442</v>
      </c>
      <c r="B187" s="43">
        <v>796.85714285714289</v>
      </c>
      <c r="C187" s="466">
        <v>22.714285714285715</v>
      </c>
      <c r="D187" s="466">
        <v>636.28571428571433</v>
      </c>
      <c r="E187" s="9">
        <v>1455.8571428571429</v>
      </c>
      <c r="L187" s="552"/>
      <c r="M187" s="552"/>
      <c r="N187" s="552"/>
      <c r="O187" s="552"/>
    </row>
    <row r="188" spans="1:15" x14ac:dyDescent="0.25">
      <c r="A188" s="104" t="s">
        <v>447</v>
      </c>
      <c r="B188" s="43">
        <v>777.42857142857144</v>
      </c>
      <c r="C188" s="466">
        <v>27.285714285714285</v>
      </c>
      <c r="D188" s="466">
        <v>632.71428571428567</v>
      </c>
      <c r="E188" s="9">
        <v>1437.4285714285716</v>
      </c>
      <c r="L188" s="552"/>
      <c r="M188" s="552"/>
      <c r="N188" s="552"/>
      <c r="O188" s="552"/>
    </row>
    <row r="189" spans="1:15" x14ac:dyDescent="0.25">
      <c r="A189" s="104" t="s">
        <v>458</v>
      </c>
      <c r="B189" s="466">
        <v>1031.8571428571429</v>
      </c>
      <c r="C189" s="466">
        <v>47.428571428571431</v>
      </c>
      <c r="D189" s="466">
        <v>903.71428571428567</v>
      </c>
      <c r="E189" s="43">
        <v>1983</v>
      </c>
      <c r="L189" s="552"/>
      <c r="M189" s="552"/>
      <c r="N189" s="552"/>
      <c r="O189" s="552"/>
    </row>
    <row r="190" spans="1:15" x14ac:dyDescent="0.25">
      <c r="A190" s="104" t="s">
        <v>464</v>
      </c>
      <c r="B190" s="43">
        <v>1521</v>
      </c>
      <c r="C190" s="43">
        <v>105.57142857142857</v>
      </c>
      <c r="D190" s="43">
        <v>1462.7142857142858</v>
      </c>
      <c r="E190" s="9">
        <v>3089.2857142857147</v>
      </c>
      <c r="F190" s="551"/>
      <c r="L190" s="552"/>
      <c r="M190" s="552"/>
      <c r="N190" s="552"/>
      <c r="O190" s="552"/>
    </row>
    <row r="191" spans="1:15" x14ac:dyDescent="0.25">
      <c r="A191" s="104" t="s">
        <v>468</v>
      </c>
      <c r="B191" s="43">
        <v>1619.2857142857142</v>
      </c>
      <c r="C191" s="43">
        <v>84.714285714285708</v>
      </c>
      <c r="D191" s="43">
        <v>1594.4285714285713</v>
      </c>
      <c r="E191" s="9">
        <v>3298.4285714285716</v>
      </c>
    </row>
    <row r="192" spans="1:15" x14ac:dyDescent="0.25">
      <c r="A192" s="104" t="s">
        <v>471</v>
      </c>
      <c r="B192" s="43">
        <v>1453</v>
      </c>
      <c r="C192" s="43">
        <v>71</v>
      </c>
      <c r="D192" s="43">
        <v>1504</v>
      </c>
      <c r="E192" s="9">
        <v>3028</v>
      </c>
    </row>
    <row r="193" spans="1:5" x14ac:dyDescent="0.25">
      <c r="A193" s="104" t="s">
        <v>481</v>
      </c>
      <c r="B193" s="43">
        <v>1269</v>
      </c>
      <c r="C193" s="43">
        <v>56</v>
      </c>
      <c r="D193" s="43">
        <v>1202</v>
      </c>
      <c r="E193" s="9">
        <v>2527</v>
      </c>
    </row>
    <row r="194" spans="1:5" x14ac:dyDescent="0.25">
      <c r="A194" s="104" t="s">
        <v>485</v>
      </c>
      <c r="B194" s="43">
        <v>1168</v>
      </c>
      <c r="C194" s="43">
        <v>40</v>
      </c>
      <c r="D194" s="43">
        <v>1038</v>
      </c>
      <c r="E194" s="364">
        <v>2246</v>
      </c>
    </row>
    <row r="195" spans="1:5" x14ac:dyDescent="0.25">
      <c r="A195" s="104" t="s">
        <v>489</v>
      </c>
      <c r="B195" s="43">
        <v>1100.1428571428571</v>
      </c>
      <c r="C195" s="43">
        <v>33.714285714285715</v>
      </c>
      <c r="D195" s="43">
        <v>1031.8571428571429</v>
      </c>
      <c r="E195" s="364">
        <v>2165.7142857142858</v>
      </c>
    </row>
    <row r="196" spans="1:5" x14ac:dyDescent="0.25">
      <c r="A196" s="104" t="s">
        <v>493</v>
      </c>
      <c r="B196" s="43">
        <v>951.85714285714289</v>
      </c>
      <c r="C196" s="43">
        <v>36.571428571428569</v>
      </c>
      <c r="D196" s="43">
        <v>908</v>
      </c>
      <c r="E196" s="364">
        <v>1896.4285714285716</v>
      </c>
    </row>
    <row r="197" spans="1:5" x14ac:dyDescent="0.25">
      <c r="A197" s="104" t="s">
        <v>497</v>
      </c>
      <c r="B197" s="573">
        <v>928</v>
      </c>
      <c r="C197" s="573">
        <v>23</v>
      </c>
      <c r="D197" s="573">
        <v>858</v>
      </c>
      <c r="E197" s="574">
        <v>1809</v>
      </c>
    </row>
    <row r="198" spans="1:5" x14ac:dyDescent="0.25">
      <c r="A198" s="104" t="s">
        <v>505</v>
      </c>
      <c r="B198" s="608">
        <v>957</v>
      </c>
      <c r="C198" s="608">
        <v>21.142857142857142</v>
      </c>
      <c r="D198" s="608">
        <v>860</v>
      </c>
      <c r="E198" s="608">
        <v>1838.1428571428571</v>
      </c>
    </row>
    <row r="199" spans="1:5" x14ac:dyDescent="0.25">
      <c r="A199" s="104" t="s">
        <v>511</v>
      </c>
      <c r="B199" s="608">
        <v>946</v>
      </c>
      <c r="C199" s="573">
        <v>18</v>
      </c>
      <c r="D199" s="573">
        <v>819</v>
      </c>
      <c r="E199" s="574">
        <v>1783</v>
      </c>
    </row>
    <row r="200" spans="1:5" x14ac:dyDescent="0.25">
      <c r="A200" s="104"/>
      <c r="B200" s="608"/>
    </row>
    <row r="201" spans="1:5" x14ac:dyDescent="0.25">
      <c r="B201" s="608"/>
    </row>
    <row r="202" spans="1:5" x14ac:dyDescent="0.25">
      <c r="B202" s="608"/>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88"/>
  <sheetViews>
    <sheetView showGridLines="0" zoomScaleNormal="100" workbookViewId="0">
      <pane ySplit="3" topLeftCell="A75" activePane="bottomLeft" state="frozen"/>
      <selection pane="bottomLeft"/>
    </sheetView>
  </sheetViews>
  <sheetFormatPr defaultRowHeight="15" x14ac:dyDescent="0.25"/>
  <cols>
    <col min="1" max="1" width="9" style="210" customWidth="1"/>
    <col min="2" max="2" width="18.42578125" style="2" bestFit="1" customWidth="1"/>
    <col min="3" max="3" width="25.42578125" style="2" customWidth="1"/>
    <col min="4" max="4" width="24.5703125" customWidth="1"/>
  </cols>
  <sheetData>
    <row r="1" spans="1:14" x14ac:dyDescent="0.25">
      <c r="A1" s="1" t="s">
        <v>418</v>
      </c>
      <c r="N1" s="22" t="s">
        <v>29</v>
      </c>
    </row>
    <row r="2" spans="1:14" x14ac:dyDescent="0.25">
      <c r="A2" s="1"/>
      <c r="N2" s="22"/>
    </row>
    <row r="3" spans="1:14" ht="45" customHeight="1" x14ac:dyDescent="0.25">
      <c r="A3" s="200" t="s">
        <v>117</v>
      </c>
      <c r="B3" s="201" t="s">
        <v>113</v>
      </c>
      <c r="C3" s="202" t="s">
        <v>118</v>
      </c>
      <c r="D3" s="495" t="s">
        <v>417</v>
      </c>
    </row>
    <row r="4" spans="1:14" ht="15" customHeight="1" x14ac:dyDescent="0.25">
      <c r="A4" s="203">
        <v>11</v>
      </c>
      <c r="B4" s="204" t="s">
        <v>119</v>
      </c>
      <c r="C4" s="205">
        <v>9</v>
      </c>
      <c r="D4" s="205">
        <v>0</v>
      </c>
    </row>
    <row r="5" spans="1:14" ht="15" customHeight="1" x14ac:dyDescent="0.25">
      <c r="A5" s="203">
        <v>12</v>
      </c>
      <c r="B5" s="206" t="s">
        <v>120</v>
      </c>
      <c r="C5" s="207">
        <v>25</v>
      </c>
      <c r="D5" s="207">
        <v>0</v>
      </c>
    </row>
    <row r="6" spans="1:14" ht="15" customHeight="1" x14ac:dyDescent="0.25">
      <c r="A6" s="203">
        <v>13</v>
      </c>
      <c r="B6" s="206" t="s">
        <v>121</v>
      </c>
      <c r="C6" s="207">
        <v>86</v>
      </c>
      <c r="D6" s="207">
        <v>2</v>
      </c>
    </row>
    <row r="7" spans="1:14" ht="15" customHeight="1" x14ac:dyDescent="0.25">
      <c r="A7" s="203">
        <v>14</v>
      </c>
      <c r="B7" s="206" t="s">
        <v>122</v>
      </c>
      <c r="C7" s="207">
        <v>212</v>
      </c>
      <c r="D7" s="207">
        <v>7</v>
      </c>
    </row>
    <row r="8" spans="1:14" ht="15" customHeight="1" x14ac:dyDescent="0.25">
      <c r="A8" s="203">
        <v>15</v>
      </c>
      <c r="B8" s="206" t="s">
        <v>123</v>
      </c>
      <c r="C8" s="207">
        <v>317</v>
      </c>
      <c r="D8" s="207">
        <v>44</v>
      </c>
    </row>
    <row r="9" spans="1:14" ht="15" customHeight="1" x14ac:dyDescent="0.25">
      <c r="A9" s="203">
        <v>16</v>
      </c>
      <c r="B9" s="206" t="s">
        <v>124</v>
      </c>
      <c r="C9" s="207">
        <v>481</v>
      </c>
      <c r="D9" s="207">
        <v>102</v>
      </c>
    </row>
    <row r="10" spans="1:14" ht="15" customHeight="1" x14ac:dyDescent="0.25">
      <c r="A10" s="203">
        <v>17</v>
      </c>
      <c r="B10" s="206" t="s">
        <v>125</v>
      </c>
      <c r="C10" s="207">
        <v>625</v>
      </c>
      <c r="D10" s="207">
        <v>69</v>
      </c>
    </row>
    <row r="11" spans="1:14" ht="15" customHeight="1" x14ac:dyDescent="0.25">
      <c r="A11" s="203">
        <v>18</v>
      </c>
      <c r="B11" s="206" t="s">
        <v>126</v>
      </c>
      <c r="C11" s="207">
        <v>669</v>
      </c>
      <c r="D11" s="207">
        <v>69</v>
      </c>
    </row>
    <row r="12" spans="1:14" ht="15" customHeight="1" x14ac:dyDescent="0.25">
      <c r="A12" s="203">
        <v>19</v>
      </c>
      <c r="B12" s="206" t="s">
        <v>127</v>
      </c>
      <c r="C12" s="207">
        <v>609</v>
      </c>
      <c r="D12" s="207">
        <v>44</v>
      </c>
    </row>
    <row r="13" spans="1:14" ht="15" customHeight="1" x14ac:dyDescent="0.25">
      <c r="A13" s="203">
        <v>20</v>
      </c>
      <c r="B13" s="206" t="s">
        <v>128</v>
      </c>
      <c r="C13" s="207">
        <v>323</v>
      </c>
      <c r="D13" s="207">
        <v>102</v>
      </c>
    </row>
    <row r="14" spans="1:14" ht="15" customHeight="1" x14ac:dyDescent="0.25">
      <c r="A14" s="203">
        <v>21</v>
      </c>
      <c r="B14" s="208" t="s">
        <v>129</v>
      </c>
      <c r="C14" s="209">
        <v>209</v>
      </c>
      <c r="D14" s="209">
        <v>65</v>
      </c>
    </row>
    <row r="15" spans="1:14" ht="15" customHeight="1" x14ac:dyDescent="0.25">
      <c r="A15" s="203">
        <v>22</v>
      </c>
      <c r="B15" s="208" t="s">
        <v>130</v>
      </c>
      <c r="C15" s="209">
        <v>103</v>
      </c>
      <c r="D15" s="209">
        <v>23</v>
      </c>
    </row>
    <row r="16" spans="1:14" ht="15.6" customHeight="1" x14ac:dyDescent="0.25">
      <c r="A16" s="203">
        <v>23</v>
      </c>
      <c r="B16" s="208" t="s">
        <v>131</v>
      </c>
      <c r="C16" s="209">
        <v>61</v>
      </c>
      <c r="D16" s="209">
        <v>20</v>
      </c>
    </row>
    <row r="17" spans="1:5" ht="15" customHeight="1" x14ac:dyDescent="0.25">
      <c r="A17" s="203">
        <v>24</v>
      </c>
      <c r="B17" s="208" t="s">
        <v>132</v>
      </c>
      <c r="C17" s="209">
        <v>27</v>
      </c>
      <c r="D17" s="209">
        <v>15</v>
      </c>
    </row>
    <row r="18" spans="1:5" ht="15" customHeight="1" x14ac:dyDescent="0.25">
      <c r="A18" s="203">
        <v>25</v>
      </c>
      <c r="B18" s="208" t="s">
        <v>133</v>
      </c>
      <c r="C18" s="209">
        <v>39</v>
      </c>
      <c r="D18" s="209">
        <v>15</v>
      </c>
    </row>
    <row r="19" spans="1:5" ht="15" customHeight="1" x14ac:dyDescent="0.25">
      <c r="A19" s="203">
        <v>26</v>
      </c>
      <c r="B19" s="208" t="s">
        <v>134</v>
      </c>
      <c r="C19" s="209">
        <v>11</v>
      </c>
      <c r="D19" s="209">
        <v>15</v>
      </c>
    </row>
    <row r="20" spans="1:5" ht="15" customHeight="1" x14ac:dyDescent="0.25">
      <c r="A20" s="203">
        <v>27</v>
      </c>
      <c r="B20" s="208" t="s">
        <v>135</v>
      </c>
      <c r="C20" s="209">
        <v>7</v>
      </c>
      <c r="D20" s="209">
        <v>27</v>
      </c>
    </row>
    <row r="21" spans="1:5" ht="15" customHeight="1" x14ac:dyDescent="0.25">
      <c r="A21" s="203">
        <v>28</v>
      </c>
      <c r="B21" s="208" t="s">
        <v>136</v>
      </c>
      <c r="C21" s="209">
        <v>9</v>
      </c>
      <c r="D21" s="209">
        <v>17</v>
      </c>
    </row>
    <row r="22" spans="1:5" ht="15" customHeight="1" x14ac:dyDescent="0.25">
      <c r="A22" s="203">
        <v>29</v>
      </c>
      <c r="B22" s="208" t="s">
        <v>137</v>
      </c>
      <c r="C22" s="209">
        <v>7</v>
      </c>
      <c r="D22" s="209">
        <v>46</v>
      </c>
    </row>
    <row r="23" spans="1:5" ht="15" customHeight="1" x14ac:dyDescent="0.25">
      <c r="A23" s="203">
        <v>30</v>
      </c>
      <c r="B23" s="208" t="s">
        <v>138</v>
      </c>
      <c r="C23" s="209">
        <v>1</v>
      </c>
      <c r="D23" s="209">
        <v>29</v>
      </c>
    </row>
    <row r="24" spans="1:5" ht="16.5" customHeight="1" x14ac:dyDescent="0.25">
      <c r="A24" s="203">
        <v>31</v>
      </c>
      <c r="B24" s="208" t="s">
        <v>116</v>
      </c>
      <c r="C24" s="209">
        <v>2</v>
      </c>
      <c r="D24" s="209">
        <v>36</v>
      </c>
    </row>
    <row r="25" spans="1:5" ht="15" customHeight="1" x14ac:dyDescent="0.25">
      <c r="A25" s="203">
        <v>32</v>
      </c>
      <c r="B25" s="208" t="s">
        <v>115</v>
      </c>
      <c r="C25" s="203">
        <v>1</v>
      </c>
      <c r="D25" s="203">
        <v>34</v>
      </c>
    </row>
    <row r="26" spans="1:5" x14ac:dyDescent="0.25">
      <c r="A26" s="203">
        <v>33</v>
      </c>
      <c r="B26" s="208" t="s">
        <v>150</v>
      </c>
      <c r="C26" s="203">
        <v>0</v>
      </c>
      <c r="D26" s="203">
        <v>25</v>
      </c>
      <c r="E26" s="31"/>
    </row>
    <row r="27" spans="1:5" x14ac:dyDescent="0.25">
      <c r="A27" s="203">
        <v>34</v>
      </c>
      <c r="B27" s="208" t="s">
        <v>161</v>
      </c>
      <c r="C27" s="87">
        <v>2</v>
      </c>
      <c r="D27" s="87">
        <v>20</v>
      </c>
      <c r="E27" s="31"/>
    </row>
    <row r="28" spans="1:5" x14ac:dyDescent="0.25">
      <c r="A28" s="203">
        <v>35</v>
      </c>
      <c r="B28" s="208" t="s">
        <v>165</v>
      </c>
      <c r="C28" s="193">
        <v>5</v>
      </c>
      <c r="D28" s="193">
        <v>38</v>
      </c>
      <c r="E28" s="31"/>
    </row>
    <row r="29" spans="1:5" x14ac:dyDescent="0.25">
      <c r="A29" s="203">
        <v>36</v>
      </c>
      <c r="B29" s="208" t="s">
        <v>164</v>
      </c>
      <c r="C29" s="193">
        <v>0</v>
      </c>
      <c r="D29" s="193">
        <v>110</v>
      </c>
      <c r="E29" s="31"/>
    </row>
    <row r="30" spans="1:5" x14ac:dyDescent="0.25">
      <c r="A30" s="203">
        <v>37</v>
      </c>
      <c r="B30" s="208" t="s">
        <v>184</v>
      </c>
      <c r="C30" s="193">
        <v>12</v>
      </c>
      <c r="D30" s="193">
        <v>44</v>
      </c>
    </row>
    <row r="31" spans="1:5" x14ac:dyDescent="0.25">
      <c r="A31" s="203">
        <v>38</v>
      </c>
      <c r="B31" s="208" t="s">
        <v>185</v>
      </c>
      <c r="C31" s="193">
        <v>14</v>
      </c>
      <c r="D31" s="193">
        <v>31</v>
      </c>
    </row>
    <row r="32" spans="1:5" x14ac:dyDescent="0.25">
      <c r="A32" s="203">
        <v>39</v>
      </c>
      <c r="B32" s="208" t="s">
        <v>186</v>
      </c>
      <c r="C32" s="193">
        <v>39</v>
      </c>
      <c r="D32" s="193">
        <v>54</v>
      </c>
    </row>
    <row r="33" spans="1:4" x14ac:dyDescent="0.25">
      <c r="A33" s="203">
        <v>40</v>
      </c>
      <c r="B33" s="208" t="s">
        <v>188</v>
      </c>
      <c r="C33" s="193">
        <v>94</v>
      </c>
      <c r="D33" s="193">
        <v>64</v>
      </c>
    </row>
    <row r="34" spans="1:4" x14ac:dyDescent="0.25">
      <c r="A34" s="203">
        <v>41</v>
      </c>
      <c r="B34" s="208" t="s">
        <v>189</v>
      </c>
      <c r="C34" s="193">
        <v>156</v>
      </c>
      <c r="D34" s="193">
        <v>161</v>
      </c>
    </row>
    <row r="35" spans="1:4" x14ac:dyDescent="0.25">
      <c r="A35" s="203">
        <v>42</v>
      </c>
      <c r="B35" s="208" t="s">
        <v>195</v>
      </c>
      <c r="C35" s="193">
        <v>147</v>
      </c>
      <c r="D35" s="193">
        <v>150</v>
      </c>
    </row>
    <row r="36" spans="1:4" x14ac:dyDescent="0.25">
      <c r="A36" s="203">
        <v>43</v>
      </c>
      <c r="B36" s="208" t="s">
        <v>196</v>
      </c>
      <c r="C36" s="193">
        <v>279</v>
      </c>
      <c r="D36" s="193">
        <v>232</v>
      </c>
    </row>
    <row r="37" spans="1:4" x14ac:dyDescent="0.25">
      <c r="A37" s="203">
        <v>44</v>
      </c>
      <c r="B37" s="208" t="s">
        <v>197</v>
      </c>
      <c r="C37" s="193">
        <v>337</v>
      </c>
      <c r="D37" s="193">
        <v>210</v>
      </c>
    </row>
    <row r="38" spans="1:4" x14ac:dyDescent="0.25">
      <c r="A38" s="203">
        <v>45</v>
      </c>
      <c r="B38" s="208" t="s">
        <v>203</v>
      </c>
      <c r="C38" s="193">
        <v>296</v>
      </c>
      <c r="D38" s="193">
        <v>226</v>
      </c>
    </row>
    <row r="39" spans="1:4" x14ac:dyDescent="0.25">
      <c r="A39" s="203">
        <v>46</v>
      </c>
      <c r="B39" s="208" t="s">
        <v>204</v>
      </c>
      <c r="C39" s="193">
        <v>317</v>
      </c>
      <c r="D39" s="193">
        <v>248</v>
      </c>
    </row>
    <row r="40" spans="1:4" x14ac:dyDescent="0.25">
      <c r="A40" s="203">
        <v>47</v>
      </c>
      <c r="B40" s="208" t="s">
        <v>205</v>
      </c>
      <c r="C40" s="193">
        <v>351</v>
      </c>
      <c r="D40" s="193">
        <v>191</v>
      </c>
    </row>
    <row r="41" spans="1:4" x14ac:dyDescent="0.25">
      <c r="A41" s="203">
        <v>48</v>
      </c>
      <c r="B41" s="208" t="s">
        <v>209</v>
      </c>
      <c r="C41" s="193">
        <v>226</v>
      </c>
      <c r="D41" s="193">
        <v>200</v>
      </c>
    </row>
    <row r="42" spans="1:4" x14ac:dyDescent="0.25">
      <c r="A42" s="203">
        <v>49</v>
      </c>
      <c r="B42" s="208" t="s">
        <v>210</v>
      </c>
      <c r="C42" s="193">
        <v>279</v>
      </c>
      <c r="D42" s="193">
        <v>259</v>
      </c>
    </row>
    <row r="43" spans="1:4" x14ac:dyDescent="0.25">
      <c r="A43" s="203">
        <v>50</v>
      </c>
      <c r="B43" s="208" t="s">
        <v>211</v>
      </c>
      <c r="C43" s="193">
        <v>284</v>
      </c>
      <c r="D43" s="193">
        <v>301</v>
      </c>
    </row>
    <row r="44" spans="1:4" x14ac:dyDescent="0.25">
      <c r="A44" s="203">
        <v>51</v>
      </c>
      <c r="B44" s="208" t="s">
        <v>217</v>
      </c>
      <c r="C44" s="193">
        <v>342</v>
      </c>
      <c r="D44" s="193">
        <v>227</v>
      </c>
    </row>
    <row r="45" spans="1:4" x14ac:dyDescent="0.25">
      <c r="A45" s="203">
        <v>52</v>
      </c>
      <c r="B45" s="208" t="s">
        <v>218</v>
      </c>
      <c r="C45" s="193">
        <v>335</v>
      </c>
      <c r="D45" s="193">
        <v>254</v>
      </c>
    </row>
    <row r="46" spans="1:4" x14ac:dyDescent="0.25">
      <c r="A46" s="203">
        <v>53</v>
      </c>
      <c r="B46" s="208" t="s">
        <v>219</v>
      </c>
      <c r="C46" s="193">
        <v>483</v>
      </c>
      <c r="D46" s="193">
        <v>412</v>
      </c>
    </row>
    <row r="47" spans="1:4" x14ac:dyDescent="0.25">
      <c r="A47" s="203">
        <v>1</v>
      </c>
      <c r="B47" s="208" t="s">
        <v>224</v>
      </c>
      <c r="C47" s="193">
        <v>641</v>
      </c>
      <c r="D47" s="193">
        <v>443</v>
      </c>
    </row>
    <row r="48" spans="1:4" x14ac:dyDescent="0.25">
      <c r="A48" s="203">
        <v>2</v>
      </c>
      <c r="B48" s="208" t="s">
        <v>232</v>
      </c>
      <c r="C48" s="193">
        <v>479</v>
      </c>
      <c r="D48" s="193">
        <v>350</v>
      </c>
    </row>
    <row r="49" spans="1:4" x14ac:dyDescent="0.25">
      <c r="A49" s="203">
        <v>3</v>
      </c>
      <c r="B49" s="208" t="s">
        <v>244</v>
      </c>
      <c r="C49" s="12">
        <v>391</v>
      </c>
      <c r="D49" s="193">
        <v>247</v>
      </c>
    </row>
    <row r="50" spans="1:4" x14ac:dyDescent="0.25">
      <c r="A50" s="203">
        <v>4</v>
      </c>
      <c r="B50" s="208" t="s">
        <v>251</v>
      </c>
      <c r="C50" s="12">
        <v>249</v>
      </c>
      <c r="D50" s="193">
        <v>131</v>
      </c>
    </row>
    <row r="51" spans="1:4" x14ac:dyDescent="0.25">
      <c r="A51" s="203">
        <v>5</v>
      </c>
      <c r="B51" s="485" t="s">
        <v>257</v>
      </c>
      <c r="C51" s="193">
        <v>160</v>
      </c>
      <c r="D51" s="193">
        <v>117</v>
      </c>
    </row>
    <row r="52" spans="1:4" x14ac:dyDescent="0.25">
      <c r="A52" s="203">
        <v>6</v>
      </c>
      <c r="B52" s="485" t="s">
        <v>265</v>
      </c>
      <c r="C52" s="193">
        <v>130</v>
      </c>
      <c r="D52" s="193">
        <v>63</v>
      </c>
    </row>
    <row r="53" spans="1:4" x14ac:dyDescent="0.25">
      <c r="A53" s="203">
        <v>7</v>
      </c>
      <c r="B53" s="485" t="s">
        <v>283</v>
      </c>
      <c r="C53" s="193">
        <v>130</v>
      </c>
      <c r="D53" s="193">
        <v>56</v>
      </c>
    </row>
    <row r="54" spans="1:4" x14ac:dyDescent="0.25">
      <c r="A54" s="203">
        <v>8</v>
      </c>
      <c r="B54" s="485" t="s">
        <v>299</v>
      </c>
      <c r="C54" s="193">
        <v>79</v>
      </c>
      <c r="D54" s="193">
        <v>51</v>
      </c>
    </row>
    <row r="55" spans="1:4" x14ac:dyDescent="0.25">
      <c r="A55" s="203">
        <v>9</v>
      </c>
      <c r="B55" s="485" t="s">
        <v>301</v>
      </c>
      <c r="C55" s="193">
        <v>25</v>
      </c>
      <c r="D55" s="193">
        <v>19</v>
      </c>
    </row>
    <row r="56" spans="1:4" x14ac:dyDescent="0.25">
      <c r="A56" s="203">
        <v>10</v>
      </c>
      <c r="B56" s="485" t="s">
        <v>306</v>
      </c>
      <c r="C56" s="193">
        <v>22</v>
      </c>
      <c r="D56" s="193">
        <v>19</v>
      </c>
    </row>
    <row r="57" spans="1:4" x14ac:dyDescent="0.25">
      <c r="A57" s="203">
        <v>11</v>
      </c>
      <c r="B57" s="485" t="s">
        <v>312</v>
      </c>
      <c r="C57" s="193">
        <v>15</v>
      </c>
      <c r="D57" s="193">
        <v>11</v>
      </c>
    </row>
    <row r="58" spans="1:4" x14ac:dyDescent="0.25">
      <c r="A58" s="203">
        <v>12</v>
      </c>
      <c r="B58" s="485" t="s">
        <v>311</v>
      </c>
      <c r="C58" s="193">
        <v>11</v>
      </c>
      <c r="D58" s="193">
        <v>25</v>
      </c>
    </row>
    <row r="59" spans="1:4" x14ac:dyDescent="0.25">
      <c r="A59" s="203">
        <v>13</v>
      </c>
      <c r="B59" s="485" t="s">
        <v>324</v>
      </c>
      <c r="C59" s="193">
        <v>12</v>
      </c>
      <c r="D59" s="193">
        <v>12</v>
      </c>
    </row>
    <row r="60" spans="1:4" x14ac:dyDescent="0.25">
      <c r="A60" s="203">
        <v>14</v>
      </c>
      <c r="B60" s="485" t="s">
        <v>327</v>
      </c>
      <c r="C60" s="193">
        <v>1</v>
      </c>
      <c r="D60" s="193">
        <v>8</v>
      </c>
    </row>
    <row r="61" spans="1:4" x14ac:dyDescent="0.25">
      <c r="A61" s="203">
        <v>15</v>
      </c>
      <c r="B61" s="485" t="s">
        <v>330</v>
      </c>
      <c r="C61" s="193">
        <v>2</v>
      </c>
      <c r="D61" s="102">
        <v>6</v>
      </c>
    </row>
    <row r="62" spans="1:4" x14ac:dyDescent="0.25">
      <c r="A62" s="203">
        <v>16</v>
      </c>
      <c r="B62" s="485" t="s">
        <v>367</v>
      </c>
      <c r="C62" s="193">
        <v>5</v>
      </c>
      <c r="D62" s="102">
        <v>14</v>
      </c>
    </row>
    <row r="63" spans="1:4" x14ac:dyDescent="0.25">
      <c r="A63" s="203">
        <v>17</v>
      </c>
      <c r="B63" s="208" t="s">
        <v>373</v>
      </c>
      <c r="C63" s="193">
        <v>2</v>
      </c>
      <c r="D63" s="193">
        <v>2</v>
      </c>
    </row>
    <row r="64" spans="1:4" x14ac:dyDescent="0.25">
      <c r="A64" s="203">
        <v>18</v>
      </c>
      <c r="B64" s="208" t="s">
        <v>379</v>
      </c>
      <c r="C64" s="193">
        <v>2</v>
      </c>
      <c r="D64" s="193">
        <v>3</v>
      </c>
    </row>
    <row r="65" spans="1:4" x14ac:dyDescent="0.25">
      <c r="A65" s="203">
        <v>19</v>
      </c>
      <c r="B65" s="208" t="s">
        <v>383</v>
      </c>
      <c r="C65" s="193">
        <v>3</v>
      </c>
      <c r="D65" s="193">
        <v>11</v>
      </c>
    </row>
    <row r="66" spans="1:4" x14ac:dyDescent="0.25">
      <c r="A66" s="203">
        <v>20</v>
      </c>
      <c r="B66" s="208" t="s">
        <v>387</v>
      </c>
      <c r="C66" s="193">
        <v>4</v>
      </c>
      <c r="D66" s="193">
        <v>4</v>
      </c>
    </row>
    <row r="67" spans="1:4" x14ac:dyDescent="0.25">
      <c r="A67" s="203">
        <v>21</v>
      </c>
      <c r="B67" s="208" t="s">
        <v>392</v>
      </c>
      <c r="C67" s="193">
        <v>5</v>
      </c>
      <c r="D67" s="193">
        <v>8</v>
      </c>
    </row>
    <row r="68" spans="1:4" x14ac:dyDescent="0.25">
      <c r="A68" s="203">
        <v>22</v>
      </c>
      <c r="B68" s="208" t="s">
        <v>396</v>
      </c>
      <c r="C68" s="193">
        <v>4</v>
      </c>
      <c r="D68" s="193">
        <v>19</v>
      </c>
    </row>
    <row r="69" spans="1:4" x14ac:dyDescent="0.25">
      <c r="A69" s="203">
        <v>23</v>
      </c>
      <c r="B69" s="2" t="s">
        <v>401</v>
      </c>
      <c r="C69" s="193">
        <v>4</v>
      </c>
      <c r="D69" s="193">
        <v>12</v>
      </c>
    </row>
    <row r="70" spans="1:4" x14ac:dyDescent="0.25">
      <c r="A70" s="203">
        <v>24</v>
      </c>
      <c r="B70" s="2" t="s">
        <v>405</v>
      </c>
      <c r="C70" s="193">
        <v>7</v>
      </c>
      <c r="D70" s="193">
        <v>22</v>
      </c>
    </row>
    <row r="71" spans="1:4" x14ac:dyDescent="0.25">
      <c r="A71" s="203">
        <v>25</v>
      </c>
      <c r="B71" s="2" t="s">
        <v>409</v>
      </c>
      <c r="C71" s="193">
        <v>19</v>
      </c>
      <c r="D71" s="193">
        <v>40</v>
      </c>
    </row>
    <row r="72" spans="1:4" x14ac:dyDescent="0.25">
      <c r="A72" s="203">
        <v>26</v>
      </c>
      <c r="B72" s="2" t="s">
        <v>411</v>
      </c>
      <c r="C72" s="193">
        <v>15</v>
      </c>
      <c r="D72" s="193">
        <v>70</v>
      </c>
    </row>
    <row r="73" spans="1:4" x14ac:dyDescent="0.25">
      <c r="A73" s="203">
        <v>27</v>
      </c>
      <c r="B73" s="2" t="s">
        <v>414</v>
      </c>
      <c r="C73" s="193">
        <v>38</v>
      </c>
      <c r="D73" s="193">
        <v>83</v>
      </c>
    </row>
    <row r="74" spans="1:4" x14ac:dyDescent="0.25">
      <c r="A74" s="203">
        <v>28</v>
      </c>
      <c r="B74" s="2" t="s">
        <v>419</v>
      </c>
      <c r="C74" s="193">
        <v>27</v>
      </c>
      <c r="D74" s="193">
        <v>78</v>
      </c>
    </row>
    <row r="75" spans="1:4" x14ac:dyDescent="0.25">
      <c r="A75" s="203">
        <v>29</v>
      </c>
      <c r="B75" s="2" t="s">
        <v>439</v>
      </c>
      <c r="C75" s="193">
        <v>27</v>
      </c>
      <c r="D75" s="193">
        <v>30</v>
      </c>
    </row>
    <row r="76" spans="1:4" x14ac:dyDescent="0.25">
      <c r="A76" s="203">
        <v>30</v>
      </c>
      <c r="B76" s="2" t="s">
        <v>441</v>
      </c>
      <c r="C76" s="193">
        <v>49</v>
      </c>
      <c r="D76" s="193">
        <v>41</v>
      </c>
    </row>
    <row r="77" spans="1:4" x14ac:dyDescent="0.25">
      <c r="A77" s="203">
        <v>31</v>
      </c>
      <c r="B77" s="2" t="s">
        <v>443</v>
      </c>
      <c r="C77" s="193">
        <v>46</v>
      </c>
      <c r="D77" s="193">
        <v>51</v>
      </c>
    </row>
    <row r="78" spans="1:4" x14ac:dyDescent="0.25">
      <c r="A78" s="203">
        <v>32</v>
      </c>
      <c r="B78" s="2" t="s">
        <v>448</v>
      </c>
      <c r="C78" s="193">
        <v>34</v>
      </c>
      <c r="D78" s="193">
        <v>56</v>
      </c>
    </row>
    <row r="79" spans="1:4" x14ac:dyDescent="0.25">
      <c r="A79" s="203">
        <v>33</v>
      </c>
      <c r="B79" s="2" t="s">
        <v>459</v>
      </c>
      <c r="C79" s="193">
        <v>42</v>
      </c>
      <c r="D79" s="193">
        <v>116</v>
      </c>
    </row>
    <row r="80" spans="1:4" x14ac:dyDescent="0.25">
      <c r="A80" s="203">
        <v>34</v>
      </c>
      <c r="B80" s="2" t="s">
        <v>466</v>
      </c>
      <c r="C80" s="193">
        <v>104</v>
      </c>
      <c r="D80" s="193">
        <v>146</v>
      </c>
    </row>
    <row r="81" spans="1:4" x14ac:dyDescent="0.25">
      <c r="A81" s="203">
        <v>35</v>
      </c>
      <c r="B81" s="2" t="s">
        <v>469</v>
      </c>
      <c r="C81" s="193">
        <v>155</v>
      </c>
      <c r="D81" s="193">
        <v>220</v>
      </c>
    </row>
    <row r="82" spans="1:4" x14ac:dyDescent="0.25">
      <c r="A82" s="203">
        <v>36</v>
      </c>
      <c r="B82" s="566" t="s">
        <v>472</v>
      </c>
      <c r="C82" s="2">
        <v>209</v>
      </c>
      <c r="D82" s="376">
        <v>203</v>
      </c>
    </row>
    <row r="83" spans="1:4" x14ac:dyDescent="0.25">
      <c r="A83" s="203">
        <v>37</v>
      </c>
      <c r="B83" s="566" t="s">
        <v>483</v>
      </c>
      <c r="C83" s="2">
        <v>201</v>
      </c>
      <c r="D83" s="376">
        <v>146</v>
      </c>
    </row>
    <row r="84" spans="1:4" x14ac:dyDescent="0.25">
      <c r="A84" s="203">
        <v>38</v>
      </c>
      <c r="B84" s="566" t="s">
        <v>486</v>
      </c>
      <c r="C84" s="2">
        <v>168</v>
      </c>
      <c r="D84" s="376">
        <v>164</v>
      </c>
    </row>
    <row r="85" spans="1:4" x14ac:dyDescent="0.25">
      <c r="A85" s="203">
        <v>39</v>
      </c>
      <c r="B85" s="566" t="s">
        <v>490</v>
      </c>
      <c r="C85" s="2">
        <v>103</v>
      </c>
      <c r="D85" s="376">
        <v>117</v>
      </c>
    </row>
    <row r="86" spans="1:4" x14ac:dyDescent="0.25">
      <c r="A86" s="203">
        <v>40</v>
      </c>
      <c r="B86" s="566" t="s">
        <v>494</v>
      </c>
      <c r="C86" s="2">
        <v>108</v>
      </c>
      <c r="D86" s="376">
        <v>89</v>
      </c>
    </row>
    <row r="87" spans="1:4" x14ac:dyDescent="0.25">
      <c r="A87" s="203">
        <v>41</v>
      </c>
      <c r="B87" s="566" t="s">
        <v>500</v>
      </c>
      <c r="C87" s="2">
        <v>70</v>
      </c>
      <c r="D87" s="376">
        <v>101</v>
      </c>
    </row>
    <row r="88" spans="1:4" x14ac:dyDescent="0.25">
      <c r="A88" s="203">
        <v>42</v>
      </c>
      <c r="B88" s="566" t="s">
        <v>506</v>
      </c>
      <c r="C88" s="2">
        <v>61</v>
      </c>
      <c r="D88" s="376">
        <v>119</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81"/>
  <sheetViews>
    <sheetView showGridLines="0" zoomScaleNormal="100" workbookViewId="0">
      <pane xSplit="1" ySplit="2" topLeftCell="B67"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9" customWidth="1"/>
  </cols>
  <sheetData>
    <row r="1" spans="1:17" x14ac:dyDescent="0.25">
      <c r="A1" s="52" t="s">
        <v>465</v>
      </c>
      <c r="B1" s="1"/>
      <c r="C1" s="1"/>
      <c r="D1" s="1"/>
      <c r="E1" s="2"/>
      <c r="L1" s="22"/>
    </row>
    <row r="2" spans="1:17" ht="124.5" customHeight="1" x14ac:dyDescent="0.25">
      <c r="A2" s="76" t="s">
        <v>0</v>
      </c>
      <c r="B2" s="79" t="s">
        <v>64</v>
      </c>
      <c r="C2" s="79" t="s">
        <v>65</v>
      </c>
      <c r="D2" s="79" t="s">
        <v>66</v>
      </c>
      <c r="E2" s="79" t="s">
        <v>67</v>
      </c>
      <c r="F2" s="90" t="s">
        <v>68</v>
      </c>
    </row>
    <row r="3" spans="1:17" x14ac:dyDescent="0.25">
      <c r="A3" s="11">
        <v>43942</v>
      </c>
      <c r="B3" s="5">
        <v>3732</v>
      </c>
      <c r="C3" s="5">
        <v>708</v>
      </c>
      <c r="D3" s="77">
        <v>0.65</v>
      </c>
      <c r="E3" s="6">
        <v>37213</v>
      </c>
      <c r="F3" s="78">
        <f>B3/E3</f>
        <v>0.10028753392631608</v>
      </c>
      <c r="G3" s="7"/>
      <c r="H3" s="7"/>
      <c r="I3" s="7"/>
      <c r="J3" s="7"/>
      <c r="K3" s="7"/>
      <c r="L3" s="8"/>
      <c r="M3" s="8"/>
      <c r="N3" s="8"/>
      <c r="O3" s="8"/>
      <c r="P3" s="8"/>
      <c r="Q3" s="8"/>
    </row>
    <row r="4" spans="1:17" x14ac:dyDescent="0.25">
      <c r="A4" s="11">
        <v>43949</v>
      </c>
      <c r="B4" s="5">
        <v>4163</v>
      </c>
      <c r="C4" s="5">
        <v>862</v>
      </c>
      <c r="D4" s="77">
        <v>0.79</v>
      </c>
      <c r="E4" s="6">
        <v>45068</v>
      </c>
      <c r="F4" s="78">
        <f>B4/E4</f>
        <v>9.2371527469601492E-2</v>
      </c>
      <c r="G4" s="7"/>
      <c r="H4" s="7"/>
      <c r="I4" s="7"/>
      <c r="J4" s="7"/>
      <c r="K4" s="7"/>
      <c r="L4" s="8"/>
      <c r="M4" s="8"/>
      <c r="N4" s="8"/>
      <c r="O4" s="8"/>
      <c r="P4" s="8"/>
      <c r="Q4" s="8"/>
    </row>
    <row r="5" spans="1:17" x14ac:dyDescent="0.25">
      <c r="A5" s="11">
        <v>43956</v>
      </c>
      <c r="B5" s="5">
        <v>3672</v>
      </c>
      <c r="C5" s="5">
        <v>822</v>
      </c>
      <c r="D5" s="77">
        <v>0.76</v>
      </c>
      <c r="E5" s="6">
        <v>43403</v>
      </c>
      <c r="F5" s="78">
        <f>B5/E5</f>
        <v>8.4602446835472203E-2</v>
      </c>
      <c r="G5" s="7"/>
      <c r="H5" s="7"/>
      <c r="I5" s="7"/>
      <c r="J5" s="7"/>
      <c r="K5" s="7"/>
      <c r="L5" s="8"/>
      <c r="M5" s="8"/>
      <c r="N5" s="8"/>
      <c r="O5" s="8"/>
      <c r="P5" s="8"/>
      <c r="Q5" s="8"/>
    </row>
    <row r="6" spans="1:17" x14ac:dyDescent="0.25">
      <c r="A6" s="11">
        <v>43963</v>
      </c>
      <c r="B6" s="5">
        <v>3121</v>
      </c>
      <c r="C6" s="5">
        <v>813</v>
      </c>
      <c r="D6" s="77">
        <v>0.75</v>
      </c>
      <c r="E6" s="6">
        <v>42626</v>
      </c>
      <c r="F6" s="78">
        <f>B6/E6</f>
        <v>7.3218223619387235E-2</v>
      </c>
      <c r="G6" s="7"/>
      <c r="H6" s="7"/>
      <c r="I6" s="7"/>
      <c r="J6" s="7"/>
      <c r="K6" s="7"/>
      <c r="L6" s="8"/>
      <c r="M6" s="8"/>
      <c r="N6" s="8"/>
      <c r="O6" s="8"/>
      <c r="P6" s="8"/>
      <c r="Q6" s="8"/>
    </row>
    <row r="7" spans="1:17" x14ac:dyDescent="0.25">
      <c r="A7" s="11">
        <v>43970</v>
      </c>
      <c r="B7" s="5">
        <v>3381</v>
      </c>
      <c r="C7" s="5">
        <v>879</v>
      </c>
      <c r="D7" s="77">
        <v>0.81</v>
      </c>
      <c r="E7" s="6">
        <v>46272</v>
      </c>
      <c r="F7" s="78">
        <f>B7/E7</f>
        <v>7.306794605809129E-2</v>
      </c>
      <c r="G7" s="7"/>
      <c r="H7" s="7"/>
      <c r="I7" s="7"/>
      <c r="J7" s="7"/>
      <c r="K7" s="7"/>
      <c r="L7" s="8"/>
      <c r="M7" s="8"/>
      <c r="N7" s="8"/>
      <c r="O7" s="8"/>
      <c r="P7" s="8"/>
      <c r="Q7" s="8"/>
    </row>
    <row r="8" spans="1:17" x14ac:dyDescent="0.25">
      <c r="A8" s="11">
        <f>A7+7</f>
        <v>43977</v>
      </c>
      <c r="B8" s="5">
        <v>3049</v>
      </c>
      <c r="C8" s="5">
        <v>880</v>
      </c>
      <c r="D8" s="77">
        <v>0.81</v>
      </c>
      <c r="E8" s="6">
        <v>46237</v>
      </c>
      <c r="F8" s="78">
        <v>6.6000000000000003E-2</v>
      </c>
      <c r="G8" s="7"/>
      <c r="H8" s="7"/>
      <c r="I8" s="7"/>
      <c r="J8" s="7"/>
      <c r="K8" s="7"/>
      <c r="L8" s="8"/>
      <c r="M8" s="8"/>
      <c r="N8" s="8"/>
      <c r="O8" s="8"/>
      <c r="P8" s="8"/>
      <c r="Q8" s="8"/>
    </row>
    <row r="9" spans="1:17" x14ac:dyDescent="0.25">
      <c r="A9" s="11">
        <f>A8+7</f>
        <v>43984</v>
      </c>
      <c r="B9" s="5">
        <v>2668</v>
      </c>
      <c r="C9" s="5">
        <v>824</v>
      </c>
      <c r="D9" s="77">
        <v>0.76</v>
      </c>
      <c r="E9" s="6">
        <v>43864</v>
      </c>
      <c r="F9" s="78">
        <v>6.0999999999999999E-2</v>
      </c>
      <c r="G9" s="7"/>
      <c r="H9" s="7"/>
      <c r="I9" s="7"/>
      <c r="J9" s="7"/>
      <c r="K9" s="7"/>
      <c r="L9" s="8"/>
      <c r="M9" s="8"/>
      <c r="N9" s="8"/>
      <c r="O9" s="8"/>
      <c r="P9" s="8"/>
      <c r="Q9" s="8"/>
    </row>
    <row r="10" spans="1:17" x14ac:dyDescent="0.25">
      <c r="A10" s="11">
        <v>43991</v>
      </c>
      <c r="B10" s="5">
        <v>2315</v>
      </c>
      <c r="C10" s="5">
        <v>858</v>
      </c>
      <c r="D10" s="77">
        <v>0.79</v>
      </c>
      <c r="E10" s="6">
        <v>45816</v>
      </c>
      <c r="F10" s="78">
        <v>5.0999999999999997E-2</v>
      </c>
      <c r="G10" s="7"/>
      <c r="H10" s="7"/>
      <c r="I10" s="7"/>
      <c r="J10" s="7"/>
      <c r="K10" s="7"/>
      <c r="L10" s="8"/>
      <c r="M10" s="8"/>
      <c r="N10" s="8"/>
      <c r="O10" s="8"/>
      <c r="P10" s="8"/>
      <c r="Q10" s="8"/>
    </row>
    <row r="11" spans="1:17" x14ac:dyDescent="0.25">
      <c r="A11" s="11">
        <v>43998</v>
      </c>
      <c r="B11" s="5">
        <v>2453</v>
      </c>
      <c r="C11" s="5">
        <v>877</v>
      </c>
      <c r="D11" s="77">
        <v>0.81</v>
      </c>
      <c r="E11" s="6">
        <v>45912</v>
      </c>
      <c r="F11" s="78">
        <v>5.2999999999999999E-2</v>
      </c>
      <c r="G11" s="7"/>
      <c r="H11" s="7"/>
      <c r="I11" s="7"/>
      <c r="J11" s="7"/>
      <c r="K11" s="7"/>
      <c r="L11" s="8"/>
      <c r="M11" s="8"/>
      <c r="N11" s="8"/>
      <c r="O11" s="8"/>
      <c r="P11" s="8"/>
      <c r="Q11" s="8"/>
    </row>
    <row r="12" spans="1:17" x14ac:dyDescent="0.25">
      <c r="A12" s="11">
        <v>44005</v>
      </c>
      <c r="B12" s="9">
        <v>1801</v>
      </c>
      <c r="C12" s="9">
        <v>688</v>
      </c>
      <c r="D12" s="77">
        <v>0.64</v>
      </c>
      <c r="E12" s="98">
        <v>36257</v>
      </c>
      <c r="F12" s="78">
        <v>0.05</v>
      </c>
      <c r="G12" s="7"/>
      <c r="H12" s="7"/>
      <c r="I12" s="7"/>
      <c r="J12" s="7"/>
      <c r="K12" s="7"/>
      <c r="L12" s="8"/>
      <c r="M12" s="8"/>
      <c r="N12" s="8"/>
      <c r="O12" s="8"/>
      <c r="P12" s="8"/>
      <c r="Q12" s="8"/>
    </row>
    <row r="13" spans="1:17" x14ac:dyDescent="0.25">
      <c r="A13" s="11">
        <v>44012</v>
      </c>
      <c r="B13" s="9">
        <v>1976</v>
      </c>
      <c r="C13" s="9">
        <v>821</v>
      </c>
      <c r="D13" s="77">
        <v>0.76</v>
      </c>
      <c r="E13" s="98">
        <v>43025</v>
      </c>
      <c r="F13" s="78">
        <v>4.5999999999999999E-2</v>
      </c>
      <c r="G13" s="7"/>
      <c r="H13" s="7"/>
      <c r="I13" s="7"/>
      <c r="J13" s="7"/>
      <c r="K13" s="7"/>
      <c r="L13" s="8"/>
      <c r="M13" s="8"/>
      <c r="N13" s="8"/>
      <c r="O13" s="8"/>
      <c r="P13" s="8"/>
      <c r="Q13" s="8"/>
    </row>
    <row r="14" spans="1:17" x14ac:dyDescent="0.25">
      <c r="A14" s="11">
        <v>44019</v>
      </c>
      <c r="B14" s="9">
        <v>1764</v>
      </c>
      <c r="C14" s="9">
        <v>807</v>
      </c>
      <c r="D14" s="77">
        <v>0.75</v>
      </c>
      <c r="E14" s="98">
        <v>41680</v>
      </c>
      <c r="F14" s="78">
        <v>4.2000000000000003E-2</v>
      </c>
      <c r="G14" s="8"/>
    </row>
    <row r="15" spans="1:17" x14ac:dyDescent="0.25">
      <c r="A15" s="11">
        <v>44026</v>
      </c>
      <c r="B15" s="9">
        <v>1708</v>
      </c>
      <c r="C15" s="9">
        <v>772</v>
      </c>
      <c r="D15" s="77">
        <v>0.71</v>
      </c>
      <c r="E15" s="98">
        <v>40038</v>
      </c>
      <c r="F15" s="78">
        <v>4.2999999999999997E-2</v>
      </c>
      <c r="G15" s="8"/>
    </row>
    <row r="16" spans="1:17" x14ac:dyDescent="0.25">
      <c r="A16" s="11">
        <v>44033</v>
      </c>
      <c r="B16" s="9">
        <v>1666</v>
      </c>
      <c r="C16" s="9">
        <v>790</v>
      </c>
      <c r="D16" s="77">
        <v>0.73</v>
      </c>
      <c r="E16" s="98">
        <v>40858</v>
      </c>
      <c r="F16" s="78">
        <v>4.1000000000000002E-2</v>
      </c>
      <c r="G16" s="8"/>
    </row>
    <row r="17" spans="1:7" x14ac:dyDescent="0.25">
      <c r="A17" s="11">
        <v>44040</v>
      </c>
      <c r="B17" s="9">
        <v>1523</v>
      </c>
      <c r="C17" s="9">
        <v>768</v>
      </c>
      <c r="D17" s="77">
        <v>0.71</v>
      </c>
      <c r="E17" s="98">
        <v>40005</v>
      </c>
      <c r="F17" s="78">
        <v>3.7999999999999999E-2</v>
      </c>
      <c r="G17" s="8"/>
    </row>
    <row r="18" spans="1:7" x14ac:dyDescent="0.25">
      <c r="A18" s="11">
        <v>44047</v>
      </c>
      <c r="B18" s="9">
        <v>815</v>
      </c>
      <c r="C18" s="9">
        <v>799</v>
      </c>
      <c r="D18" s="77">
        <v>0.74</v>
      </c>
      <c r="E18" s="98">
        <v>41702</v>
      </c>
      <c r="F18" s="78">
        <v>0.02</v>
      </c>
      <c r="G18" s="8"/>
    </row>
    <row r="19" spans="1:7" x14ac:dyDescent="0.25">
      <c r="A19" s="11">
        <v>44054</v>
      </c>
      <c r="B19" s="9">
        <v>613</v>
      </c>
      <c r="C19" s="9">
        <v>829</v>
      </c>
      <c r="D19" s="77">
        <v>0.77</v>
      </c>
      <c r="E19" s="98">
        <v>43887</v>
      </c>
      <c r="F19" s="78">
        <v>1.4E-2</v>
      </c>
      <c r="G19" s="8"/>
    </row>
    <row r="20" spans="1:7" x14ac:dyDescent="0.25">
      <c r="A20" s="11">
        <v>44061</v>
      </c>
      <c r="B20" s="9">
        <v>506</v>
      </c>
      <c r="C20" s="9">
        <v>818</v>
      </c>
      <c r="D20" s="77">
        <v>0.76</v>
      </c>
      <c r="E20" s="98">
        <v>42682</v>
      </c>
      <c r="F20" s="78">
        <v>1.2E-2</v>
      </c>
      <c r="G20" s="8"/>
    </row>
    <row r="21" spans="1:7" x14ac:dyDescent="0.25">
      <c r="A21" s="11">
        <v>44068</v>
      </c>
      <c r="B21" s="70">
        <v>554</v>
      </c>
      <c r="C21" s="70">
        <v>775</v>
      </c>
      <c r="D21" s="242">
        <v>0.72</v>
      </c>
      <c r="E21" s="103">
        <v>40323</v>
      </c>
      <c r="F21" s="78">
        <v>1.4E-2</v>
      </c>
      <c r="G21" s="8"/>
    </row>
    <row r="22" spans="1:7" x14ac:dyDescent="0.25">
      <c r="A22" s="11">
        <v>44075</v>
      </c>
      <c r="B22" s="70">
        <v>496</v>
      </c>
      <c r="C22" s="70">
        <v>796</v>
      </c>
      <c r="D22" s="242">
        <v>0.74</v>
      </c>
      <c r="E22" s="103">
        <v>42316</v>
      </c>
      <c r="F22" s="78">
        <v>1.2E-2</v>
      </c>
      <c r="G22" s="8"/>
    </row>
    <row r="23" spans="1:7" x14ac:dyDescent="0.25">
      <c r="A23" s="11">
        <v>44082</v>
      </c>
      <c r="B23" s="70">
        <v>548</v>
      </c>
      <c r="C23" s="70">
        <v>825</v>
      </c>
      <c r="D23" s="242">
        <v>0.76</v>
      </c>
      <c r="E23" s="103">
        <v>43053</v>
      </c>
      <c r="F23" s="78">
        <v>1.2999999999999999E-2</v>
      </c>
      <c r="G23" s="8"/>
    </row>
    <row r="24" spans="1:7" x14ac:dyDescent="0.25">
      <c r="A24" s="11">
        <v>44089</v>
      </c>
      <c r="B24" s="70">
        <v>496</v>
      </c>
      <c r="C24" s="70">
        <v>806</v>
      </c>
      <c r="D24" s="242">
        <v>0.75</v>
      </c>
      <c r="E24" s="103">
        <v>42935</v>
      </c>
      <c r="F24" s="78">
        <v>1.2E-2</v>
      </c>
      <c r="G24" s="8"/>
    </row>
    <row r="25" spans="1:7" x14ac:dyDescent="0.25">
      <c r="A25" s="11">
        <v>44096</v>
      </c>
      <c r="B25" s="70">
        <v>504</v>
      </c>
      <c r="C25" s="70">
        <v>792</v>
      </c>
      <c r="D25" s="242">
        <v>0.73</v>
      </c>
      <c r="E25" s="103">
        <v>41727</v>
      </c>
      <c r="F25" s="78">
        <v>1.2E-2</v>
      </c>
      <c r="G25" s="8"/>
    </row>
    <row r="26" spans="1:7" x14ac:dyDescent="0.25">
      <c r="A26" s="11">
        <v>44103</v>
      </c>
      <c r="B26" s="70">
        <v>511</v>
      </c>
      <c r="C26" s="70">
        <v>810</v>
      </c>
      <c r="D26" s="242">
        <v>0.75</v>
      </c>
      <c r="E26" s="103">
        <v>42474</v>
      </c>
      <c r="F26" s="78">
        <v>1.2E-2</v>
      </c>
      <c r="G26" s="8"/>
    </row>
    <row r="27" spans="1:7" x14ac:dyDescent="0.25">
      <c r="A27" s="11">
        <v>44110</v>
      </c>
      <c r="B27" s="70">
        <v>610</v>
      </c>
      <c r="C27" s="70">
        <v>794</v>
      </c>
      <c r="D27" s="242">
        <v>0.74</v>
      </c>
      <c r="E27" s="103">
        <v>41454</v>
      </c>
      <c r="F27" s="78">
        <v>1.4999999999999999E-2</v>
      </c>
      <c r="G27" s="8"/>
    </row>
    <row r="28" spans="1:7" x14ac:dyDescent="0.25">
      <c r="A28" s="11">
        <v>44117</v>
      </c>
      <c r="B28" s="70">
        <v>795</v>
      </c>
      <c r="C28" s="70">
        <v>768</v>
      </c>
      <c r="D28" s="242">
        <v>0.71</v>
      </c>
      <c r="E28" s="103">
        <v>40635</v>
      </c>
      <c r="F28" s="78">
        <v>0.02</v>
      </c>
      <c r="G28" s="8"/>
    </row>
    <row r="29" spans="1:7" x14ac:dyDescent="0.25">
      <c r="A29" s="11">
        <v>44124</v>
      </c>
      <c r="B29" s="364">
        <v>952</v>
      </c>
      <c r="C29" s="364">
        <v>801</v>
      </c>
      <c r="D29" s="242">
        <v>0.74</v>
      </c>
      <c r="E29" s="103">
        <v>41950</v>
      </c>
      <c r="F29" s="78">
        <v>2.3E-2</v>
      </c>
      <c r="G29" s="8"/>
    </row>
    <row r="30" spans="1:7" x14ac:dyDescent="0.25">
      <c r="A30" s="11">
        <v>44131</v>
      </c>
      <c r="B30" s="364">
        <v>1062</v>
      </c>
      <c r="C30" s="364">
        <v>789</v>
      </c>
      <c r="D30" s="242">
        <v>0.73</v>
      </c>
      <c r="E30" s="103">
        <v>40996</v>
      </c>
      <c r="F30" s="78">
        <v>2.5999999999999999E-2</v>
      </c>
      <c r="G30" s="8"/>
    </row>
    <row r="31" spans="1:7" x14ac:dyDescent="0.25">
      <c r="A31" s="11">
        <v>44138</v>
      </c>
      <c r="B31" s="364">
        <v>957</v>
      </c>
      <c r="C31" s="364">
        <v>817</v>
      </c>
      <c r="D31" s="242">
        <v>0.76</v>
      </c>
      <c r="E31" s="103">
        <v>42985</v>
      </c>
      <c r="F31" s="78">
        <v>2.1999999999999999E-2</v>
      </c>
      <c r="G31" s="8"/>
    </row>
    <row r="32" spans="1:7" x14ac:dyDescent="0.25">
      <c r="A32" s="11">
        <v>44145</v>
      </c>
      <c r="B32" s="364">
        <v>1004</v>
      </c>
      <c r="C32" s="364">
        <v>808</v>
      </c>
      <c r="D32" s="242">
        <v>0.75</v>
      </c>
      <c r="E32" s="103">
        <v>41234</v>
      </c>
      <c r="F32" s="78">
        <v>2.4E-2</v>
      </c>
    </row>
    <row r="33" spans="1:6" x14ac:dyDescent="0.25">
      <c r="A33" s="11">
        <v>44152</v>
      </c>
      <c r="B33" s="364">
        <v>1004</v>
      </c>
      <c r="C33" s="364">
        <v>803</v>
      </c>
      <c r="D33" s="242">
        <v>0.75</v>
      </c>
      <c r="E33" s="103">
        <v>42319</v>
      </c>
      <c r="F33" s="78">
        <v>2.4E-2</v>
      </c>
    </row>
    <row r="34" spans="1:6" x14ac:dyDescent="0.25">
      <c r="A34" s="11">
        <v>44159</v>
      </c>
      <c r="B34" s="364">
        <v>805</v>
      </c>
      <c r="C34" s="364">
        <v>809</v>
      </c>
      <c r="D34" s="242">
        <v>0.75</v>
      </c>
      <c r="E34" s="103">
        <v>42704</v>
      </c>
      <c r="F34" s="78">
        <v>1.9E-2</v>
      </c>
    </row>
    <row r="35" spans="1:6" x14ac:dyDescent="0.25">
      <c r="A35" s="11">
        <v>44166</v>
      </c>
      <c r="B35" s="364">
        <v>813</v>
      </c>
      <c r="C35" s="364">
        <v>819</v>
      </c>
      <c r="D35" s="242">
        <v>0.76</v>
      </c>
      <c r="E35" s="103">
        <v>42687</v>
      </c>
      <c r="F35" s="78">
        <v>1.9E-2</v>
      </c>
    </row>
    <row r="36" spans="1:6" x14ac:dyDescent="0.25">
      <c r="A36" s="11">
        <v>44173</v>
      </c>
      <c r="B36" s="364">
        <v>774</v>
      </c>
      <c r="C36" s="364">
        <v>774</v>
      </c>
      <c r="D36" s="242">
        <v>0.72</v>
      </c>
      <c r="E36" s="103">
        <v>40403</v>
      </c>
      <c r="F36" s="78">
        <v>1.9E-2</v>
      </c>
    </row>
    <row r="37" spans="1:6" x14ac:dyDescent="0.25">
      <c r="A37" s="11">
        <v>44180</v>
      </c>
      <c r="B37" s="364">
        <v>780</v>
      </c>
      <c r="C37" s="364">
        <v>705</v>
      </c>
      <c r="D37" s="242">
        <v>0.66</v>
      </c>
      <c r="E37" s="103">
        <v>35954</v>
      </c>
      <c r="F37" s="78">
        <v>2.1999999999999999E-2</v>
      </c>
    </row>
    <row r="38" spans="1:6" x14ac:dyDescent="0.25">
      <c r="A38" s="11">
        <v>44187</v>
      </c>
      <c r="B38" s="364">
        <v>576</v>
      </c>
      <c r="C38" s="364">
        <v>670</v>
      </c>
      <c r="D38" s="242">
        <v>0.62</v>
      </c>
      <c r="E38" s="103">
        <v>34066</v>
      </c>
      <c r="F38" s="78">
        <v>1.7000000000000001E-2</v>
      </c>
    </row>
    <row r="39" spans="1:6" x14ac:dyDescent="0.25">
      <c r="A39" s="11">
        <v>44201</v>
      </c>
      <c r="B39" s="364">
        <v>1311</v>
      </c>
      <c r="C39" s="364">
        <v>709</v>
      </c>
      <c r="D39" s="242">
        <v>0.66</v>
      </c>
      <c r="E39" s="103">
        <v>36734</v>
      </c>
      <c r="F39" s="78">
        <v>3.5999999999999997E-2</v>
      </c>
    </row>
    <row r="40" spans="1:6" x14ac:dyDescent="0.25">
      <c r="A40" s="11">
        <v>44208</v>
      </c>
      <c r="B40" s="364">
        <v>1594</v>
      </c>
      <c r="C40" s="364">
        <v>726</v>
      </c>
      <c r="D40" s="242">
        <v>0.68</v>
      </c>
      <c r="E40" s="103">
        <v>37654</v>
      </c>
      <c r="F40" s="78">
        <v>4.2000000000000003E-2</v>
      </c>
    </row>
    <row r="41" spans="1:6" x14ac:dyDescent="0.25">
      <c r="A41" s="11">
        <v>44215</v>
      </c>
      <c r="B41" s="364">
        <v>1592</v>
      </c>
      <c r="C41" s="364">
        <v>743</v>
      </c>
      <c r="D41" s="242">
        <v>0.69</v>
      </c>
      <c r="E41" s="103">
        <v>38660</v>
      </c>
      <c r="F41" s="78">
        <v>4.1000000000000002E-2</v>
      </c>
    </row>
    <row r="42" spans="1:6" x14ac:dyDescent="0.25">
      <c r="A42" s="11">
        <v>44222</v>
      </c>
      <c r="B42" s="364">
        <v>1423</v>
      </c>
      <c r="C42" s="364">
        <v>728</v>
      </c>
      <c r="D42" s="242">
        <v>0.68</v>
      </c>
      <c r="E42" s="103">
        <v>38017</v>
      </c>
      <c r="F42" s="78">
        <v>3.6999999999999998E-2</v>
      </c>
    </row>
    <row r="43" spans="1:6" x14ac:dyDescent="0.25">
      <c r="A43" s="11">
        <v>44229</v>
      </c>
      <c r="B43" s="364">
        <v>1175</v>
      </c>
      <c r="C43" s="364">
        <v>717</v>
      </c>
      <c r="D43" s="242">
        <v>0.67</v>
      </c>
      <c r="E43" s="103">
        <v>37506</v>
      </c>
      <c r="F43" s="78">
        <v>3.1E-2</v>
      </c>
    </row>
    <row r="44" spans="1:6" x14ac:dyDescent="0.25">
      <c r="A44" s="11">
        <v>44236</v>
      </c>
      <c r="B44" s="364">
        <v>1031</v>
      </c>
      <c r="C44" s="364">
        <v>711</v>
      </c>
      <c r="D44" s="242">
        <v>0.66</v>
      </c>
      <c r="E44" s="103">
        <v>35981</v>
      </c>
      <c r="F44" s="78">
        <v>2.9000000000000001E-2</v>
      </c>
    </row>
    <row r="45" spans="1:6" x14ac:dyDescent="0.25">
      <c r="A45" s="11">
        <v>44243</v>
      </c>
      <c r="B45" s="364">
        <v>997</v>
      </c>
      <c r="C45" s="364">
        <v>724</v>
      </c>
      <c r="D45" s="242">
        <v>0.67</v>
      </c>
      <c r="E45" s="103">
        <v>37831</v>
      </c>
      <c r="F45" s="78">
        <v>2.5999999999999999E-2</v>
      </c>
    </row>
    <row r="46" spans="1:6" x14ac:dyDescent="0.25">
      <c r="A46" s="11">
        <v>44250</v>
      </c>
      <c r="B46" s="364">
        <v>1040</v>
      </c>
      <c r="C46" s="364">
        <v>746</v>
      </c>
      <c r="D46" s="242">
        <v>0.69</v>
      </c>
      <c r="E46" s="103">
        <v>37452</v>
      </c>
      <c r="F46" s="78">
        <v>2.8000000000000001E-2</v>
      </c>
    </row>
    <row r="47" spans="1:6" x14ac:dyDescent="0.25">
      <c r="A47" s="11">
        <v>44257</v>
      </c>
      <c r="B47" s="364">
        <v>947</v>
      </c>
      <c r="C47" s="364">
        <v>723</v>
      </c>
      <c r="D47" s="242">
        <v>0.67</v>
      </c>
      <c r="E47" s="103">
        <v>38011</v>
      </c>
      <c r="F47" s="78">
        <v>2.5000000000000001E-2</v>
      </c>
    </row>
    <row r="48" spans="1:6" x14ac:dyDescent="0.25">
      <c r="A48" s="11">
        <v>44264</v>
      </c>
      <c r="B48" s="364">
        <v>919</v>
      </c>
      <c r="C48" s="364">
        <v>747</v>
      </c>
      <c r="D48" s="242">
        <v>0.7</v>
      </c>
      <c r="E48" s="103">
        <v>38384</v>
      </c>
      <c r="F48" s="78">
        <v>2.4E-2</v>
      </c>
    </row>
    <row r="49" spans="1:7" x14ac:dyDescent="0.25">
      <c r="A49" s="11">
        <v>44271</v>
      </c>
      <c r="B49" s="364">
        <v>836</v>
      </c>
      <c r="C49" s="364">
        <v>730</v>
      </c>
      <c r="D49" s="242">
        <v>0.68</v>
      </c>
      <c r="E49" s="103">
        <v>36869</v>
      </c>
      <c r="F49" s="78">
        <v>2.3E-2</v>
      </c>
    </row>
    <row r="50" spans="1:7" x14ac:dyDescent="0.25">
      <c r="A50" s="11">
        <v>44278</v>
      </c>
      <c r="B50" s="364">
        <v>842</v>
      </c>
      <c r="C50" s="364">
        <v>740</v>
      </c>
      <c r="D50" s="242">
        <v>0.69</v>
      </c>
      <c r="E50" s="103">
        <v>37659</v>
      </c>
      <c r="F50" s="78">
        <v>2.24E-2</v>
      </c>
    </row>
    <row r="51" spans="1:7" s="2" customFormat="1" ht="12.75" x14ac:dyDescent="0.2">
      <c r="A51" s="11">
        <v>44285</v>
      </c>
      <c r="B51" s="364">
        <v>848</v>
      </c>
      <c r="C51" s="364">
        <v>750</v>
      </c>
      <c r="D51" s="242">
        <v>0.7</v>
      </c>
      <c r="E51" s="103">
        <v>38449</v>
      </c>
      <c r="F51" s="78">
        <v>2.18E-2</v>
      </c>
    </row>
    <row r="52" spans="1:7" x14ac:dyDescent="0.25">
      <c r="A52" s="11">
        <v>44292</v>
      </c>
      <c r="B52" s="364">
        <v>745</v>
      </c>
      <c r="C52" s="364">
        <v>710</v>
      </c>
      <c r="D52" s="242">
        <v>0.66</v>
      </c>
      <c r="E52" s="103">
        <v>36860</v>
      </c>
      <c r="F52" s="78">
        <v>2.0199999999999999E-2</v>
      </c>
    </row>
    <row r="53" spans="1:7" x14ac:dyDescent="0.25">
      <c r="A53" s="11">
        <v>44299</v>
      </c>
      <c r="B53" s="364">
        <v>783</v>
      </c>
      <c r="C53" s="364">
        <v>724</v>
      </c>
      <c r="D53" s="242">
        <v>0.68</v>
      </c>
      <c r="E53" s="103">
        <v>37935</v>
      </c>
      <c r="F53" s="78">
        <v>2.1000000000000001E-2</v>
      </c>
    </row>
    <row r="54" spans="1:7" x14ac:dyDescent="0.25">
      <c r="A54" s="11">
        <v>44306</v>
      </c>
      <c r="B54" s="364">
        <v>783</v>
      </c>
      <c r="C54" s="364">
        <v>762</v>
      </c>
      <c r="D54" s="242">
        <v>0.71</v>
      </c>
      <c r="E54" s="103">
        <v>39029</v>
      </c>
      <c r="F54" s="78">
        <v>2.01E-2</v>
      </c>
    </row>
    <row r="55" spans="1:7" x14ac:dyDescent="0.25">
      <c r="A55" s="11">
        <v>44313</v>
      </c>
      <c r="B55" s="364">
        <v>348</v>
      </c>
      <c r="C55" s="364">
        <v>729</v>
      </c>
      <c r="D55" s="242">
        <v>0.68</v>
      </c>
      <c r="E55" s="103">
        <v>37388</v>
      </c>
      <c r="F55" s="78">
        <v>8.9999999999999993E-3</v>
      </c>
      <c r="G55" s="465" t="s">
        <v>374</v>
      </c>
    </row>
    <row r="56" spans="1:7" x14ac:dyDescent="0.25">
      <c r="A56" s="11">
        <v>44320</v>
      </c>
      <c r="B56" s="364">
        <v>245</v>
      </c>
      <c r="C56" s="364">
        <v>705</v>
      </c>
      <c r="D56" s="242">
        <v>0.66</v>
      </c>
      <c r="E56" s="103">
        <v>35434</v>
      </c>
      <c r="F56" s="78">
        <v>7.0000000000000001E-3</v>
      </c>
    </row>
    <row r="57" spans="1:7" x14ac:dyDescent="0.25">
      <c r="A57" s="11">
        <v>44327</v>
      </c>
      <c r="B57" s="364">
        <v>261</v>
      </c>
      <c r="C57" s="364">
        <v>754</v>
      </c>
      <c r="D57" s="242">
        <v>0.71</v>
      </c>
      <c r="E57" s="103">
        <v>38735</v>
      </c>
      <c r="F57" s="78">
        <v>7.0000000000000001E-3</v>
      </c>
    </row>
    <row r="58" spans="1:7" x14ac:dyDescent="0.25">
      <c r="A58" s="11">
        <v>44334</v>
      </c>
      <c r="B58" s="364">
        <v>245</v>
      </c>
      <c r="C58" s="364">
        <v>732</v>
      </c>
      <c r="D58" s="242">
        <v>0.69</v>
      </c>
      <c r="E58" s="103">
        <v>37231</v>
      </c>
      <c r="F58" s="78">
        <v>7.0000000000000001E-3</v>
      </c>
    </row>
    <row r="59" spans="1:7" x14ac:dyDescent="0.25">
      <c r="A59" s="11">
        <v>44341</v>
      </c>
      <c r="B59" s="364">
        <v>262</v>
      </c>
      <c r="C59" s="364">
        <v>736</v>
      </c>
      <c r="D59" s="242">
        <v>0.69</v>
      </c>
      <c r="E59" s="103">
        <v>37699</v>
      </c>
      <c r="F59" s="78">
        <v>7.0000000000000001E-3</v>
      </c>
    </row>
    <row r="60" spans="1:7" x14ac:dyDescent="0.25">
      <c r="A60" s="11">
        <v>44348</v>
      </c>
      <c r="B60" s="364">
        <v>258</v>
      </c>
      <c r="C60" s="364">
        <v>690</v>
      </c>
      <c r="D60" s="242">
        <v>0.65</v>
      </c>
      <c r="E60" s="103">
        <v>35501</v>
      </c>
      <c r="F60" s="78">
        <v>7.0000000000000001E-3</v>
      </c>
    </row>
    <row r="61" spans="1:7" x14ac:dyDescent="0.25">
      <c r="A61" s="11">
        <v>44355</v>
      </c>
      <c r="B61" s="364">
        <v>330</v>
      </c>
      <c r="C61" s="364">
        <v>715</v>
      </c>
      <c r="D61" s="242">
        <v>0.67</v>
      </c>
      <c r="E61" s="103">
        <v>35873</v>
      </c>
      <c r="F61" s="78">
        <v>8.9999999999999993E-3</v>
      </c>
    </row>
    <row r="62" spans="1:7" x14ac:dyDescent="0.25">
      <c r="A62" s="11">
        <v>44362</v>
      </c>
      <c r="B62" s="364">
        <v>363</v>
      </c>
      <c r="C62" s="364">
        <v>721</v>
      </c>
      <c r="D62" s="242">
        <v>0.68</v>
      </c>
      <c r="E62" s="103">
        <v>37297</v>
      </c>
      <c r="F62" s="78">
        <v>0.01</v>
      </c>
    </row>
    <row r="63" spans="1:7" x14ac:dyDescent="0.25">
      <c r="A63" s="11">
        <v>44369</v>
      </c>
      <c r="B63" s="364">
        <v>427</v>
      </c>
      <c r="C63" s="364">
        <v>738</v>
      </c>
      <c r="D63" s="242">
        <v>0.69</v>
      </c>
      <c r="E63" s="103">
        <v>39187</v>
      </c>
      <c r="F63" s="78">
        <v>1.0999999999999999E-2</v>
      </c>
    </row>
    <row r="64" spans="1:7" x14ac:dyDescent="0.25">
      <c r="A64" s="11">
        <v>44376</v>
      </c>
      <c r="B64" s="364">
        <v>636</v>
      </c>
      <c r="C64" s="364">
        <v>753</v>
      </c>
      <c r="D64" s="242">
        <v>0.71</v>
      </c>
      <c r="E64" s="103">
        <v>39660</v>
      </c>
      <c r="F64" s="78">
        <v>1.6E-2</v>
      </c>
    </row>
    <row r="65" spans="1:6" x14ac:dyDescent="0.25">
      <c r="A65" s="11">
        <v>44383</v>
      </c>
      <c r="B65" s="364">
        <v>702</v>
      </c>
      <c r="C65" s="364">
        <v>736</v>
      </c>
      <c r="D65" s="242">
        <v>0.69</v>
      </c>
      <c r="E65" s="103">
        <v>38469</v>
      </c>
      <c r="F65" s="78">
        <v>1.7999999999999999E-2</v>
      </c>
    </row>
    <row r="66" spans="1:6" x14ac:dyDescent="0.25">
      <c r="A66" s="11">
        <v>44390</v>
      </c>
      <c r="B66" s="364">
        <v>614</v>
      </c>
      <c r="C66" s="364">
        <v>742</v>
      </c>
      <c r="D66" s="242">
        <v>0.7</v>
      </c>
      <c r="E66" s="103">
        <v>38525</v>
      </c>
      <c r="F66" s="78">
        <v>1.6E-2</v>
      </c>
    </row>
    <row r="67" spans="1:6" x14ac:dyDescent="0.25">
      <c r="A67" s="11">
        <v>44397</v>
      </c>
      <c r="B67" s="364">
        <v>521</v>
      </c>
      <c r="C67" s="364">
        <v>737</v>
      </c>
      <c r="D67" s="242">
        <v>0.69</v>
      </c>
      <c r="E67" s="103">
        <v>38412</v>
      </c>
      <c r="F67" s="78">
        <v>1.4E-2</v>
      </c>
    </row>
    <row r="68" spans="1:6" x14ac:dyDescent="0.25">
      <c r="A68" s="11">
        <v>44404</v>
      </c>
      <c r="B68" s="364">
        <v>385</v>
      </c>
      <c r="C68" s="364">
        <v>717</v>
      </c>
      <c r="D68" s="242">
        <v>0.67</v>
      </c>
      <c r="E68" s="103">
        <v>37586</v>
      </c>
      <c r="F68" s="78">
        <v>0.01</v>
      </c>
    </row>
    <row r="69" spans="1:6" x14ac:dyDescent="0.25">
      <c r="A69" s="11">
        <v>44411</v>
      </c>
      <c r="B69" s="364">
        <v>368</v>
      </c>
      <c r="C69" s="364">
        <v>726</v>
      </c>
      <c r="D69" s="242">
        <v>0.68</v>
      </c>
      <c r="E69" s="103">
        <v>38310</v>
      </c>
      <c r="F69" s="78">
        <v>0.01</v>
      </c>
    </row>
    <row r="70" spans="1:6" x14ac:dyDescent="0.25">
      <c r="A70" s="11">
        <v>44418</v>
      </c>
      <c r="B70" s="364">
        <v>349</v>
      </c>
      <c r="C70" s="364">
        <v>733</v>
      </c>
      <c r="D70" s="242">
        <v>0.69</v>
      </c>
      <c r="E70" s="103">
        <v>38971</v>
      </c>
      <c r="F70" s="78">
        <v>8.9999999999999993E-3</v>
      </c>
    </row>
    <row r="71" spans="1:6" x14ac:dyDescent="0.25">
      <c r="A71" s="11">
        <v>44425</v>
      </c>
      <c r="B71" s="364">
        <v>423</v>
      </c>
      <c r="C71" s="364">
        <v>757</v>
      </c>
      <c r="D71" s="242">
        <v>0.71</v>
      </c>
      <c r="E71" s="103">
        <v>39609</v>
      </c>
      <c r="F71" s="78">
        <v>1.0999999999999999E-2</v>
      </c>
    </row>
    <row r="72" spans="1:6" x14ac:dyDescent="0.25">
      <c r="A72" s="11">
        <v>44432</v>
      </c>
      <c r="B72" s="364">
        <v>652</v>
      </c>
      <c r="C72" s="364">
        <v>759</v>
      </c>
      <c r="D72" s="242">
        <v>0.71</v>
      </c>
      <c r="E72" s="103">
        <v>40172</v>
      </c>
      <c r="F72" s="78">
        <v>1.6E-2</v>
      </c>
    </row>
    <row r="73" spans="1:6" x14ac:dyDescent="0.25">
      <c r="A73" s="11">
        <v>44439</v>
      </c>
      <c r="B73" s="364">
        <v>962</v>
      </c>
      <c r="C73" s="364">
        <v>730</v>
      </c>
      <c r="D73" s="242">
        <v>0.69</v>
      </c>
      <c r="E73" s="103">
        <v>37520</v>
      </c>
      <c r="F73" s="78">
        <v>2.5999999999999999E-2</v>
      </c>
    </row>
    <row r="74" spans="1:6" x14ac:dyDescent="0.25">
      <c r="A74" s="11">
        <v>44446</v>
      </c>
      <c r="B74" s="364">
        <v>992</v>
      </c>
      <c r="C74" s="364">
        <v>758</v>
      </c>
      <c r="D74" s="242">
        <v>0.71</v>
      </c>
      <c r="E74" s="103">
        <v>38707</v>
      </c>
      <c r="F74" s="78">
        <v>2.5999999999999999E-2</v>
      </c>
    </row>
    <row r="75" spans="1:6" x14ac:dyDescent="0.25">
      <c r="A75" s="11">
        <v>44453</v>
      </c>
      <c r="B75" s="364">
        <v>857</v>
      </c>
      <c r="C75" s="364">
        <v>762</v>
      </c>
      <c r="D75" s="242">
        <v>0.72</v>
      </c>
      <c r="E75" s="103">
        <v>39955</v>
      </c>
      <c r="F75" s="78">
        <v>2.1000000000000001E-2</v>
      </c>
    </row>
    <row r="76" spans="1:6" x14ac:dyDescent="0.25">
      <c r="A76" s="11">
        <v>44460</v>
      </c>
      <c r="B76" s="364">
        <v>673</v>
      </c>
      <c r="C76" s="364">
        <v>723</v>
      </c>
      <c r="D76" s="242">
        <v>0.68</v>
      </c>
      <c r="E76" s="103">
        <v>37388</v>
      </c>
      <c r="F76" s="78">
        <v>1.7999999999999999E-2</v>
      </c>
    </row>
    <row r="77" spans="1:6" x14ac:dyDescent="0.25">
      <c r="A77" s="11">
        <v>44467</v>
      </c>
      <c r="B77" s="364">
        <v>654</v>
      </c>
      <c r="C77" s="364">
        <v>750</v>
      </c>
      <c r="D77" s="242">
        <v>0.71</v>
      </c>
      <c r="E77" s="103">
        <v>39486</v>
      </c>
      <c r="F77" s="78">
        <v>1.7000000000000001E-2</v>
      </c>
    </row>
    <row r="78" spans="1:6" x14ac:dyDescent="0.25">
      <c r="A78" s="11">
        <v>44474</v>
      </c>
      <c r="B78" s="364">
        <v>437</v>
      </c>
      <c r="C78" s="364">
        <v>707</v>
      </c>
      <c r="D78" s="242">
        <v>0.67</v>
      </c>
      <c r="E78" s="103">
        <v>35868</v>
      </c>
      <c r="F78" s="78">
        <v>1.2E-2</v>
      </c>
    </row>
    <row r="79" spans="1:6" x14ac:dyDescent="0.25">
      <c r="A79" s="11">
        <v>44481</v>
      </c>
      <c r="B79" s="364">
        <v>451</v>
      </c>
      <c r="C79" s="364">
        <v>727</v>
      </c>
      <c r="D79" s="242">
        <v>0.68</v>
      </c>
      <c r="E79" s="103">
        <v>38548</v>
      </c>
      <c r="F79" s="78">
        <v>1.2E-2</v>
      </c>
    </row>
    <row r="80" spans="1:6" x14ac:dyDescent="0.25">
      <c r="A80" s="11">
        <v>44488</v>
      </c>
      <c r="B80" s="364">
        <v>440</v>
      </c>
      <c r="C80" s="364">
        <v>762</v>
      </c>
      <c r="D80" s="242">
        <v>0.72</v>
      </c>
      <c r="E80" s="103">
        <v>39184</v>
      </c>
      <c r="F80" s="78">
        <v>1.1000000000000001E-2</v>
      </c>
    </row>
    <row r="81" spans="1:6" x14ac:dyDescent="0.25">
      <c r="A81" s="11">
        <v>44495</v>
      </c>
      <c r="B81" s="364">
        <v>449</v>
      </c>
      <c r="C81" s="364">
        <v>728</v>
      </c>
      <c r="D81" s="242">
        <v>0.68</v>
      </c>
      <c r="E81" s="103">
        <v>36331</v>
      </c>
      <c r="F81" s="78">
        <v>1.2E-2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73"/>
  <sheetViews>
    <sheetView showGridLines="0" zoomScaleNormal="100" workbookViewId="0">
      <pane ySplit="3" topLeftCell="A55" activePane="bottomLeft" state="frozen"/>
      <selection pane="bottomLeft"/>
    </sheetView>
  </sheetViews>
  <sheetFormatPr defaultRowHeight="15" x14ac:dyDescent="0.25"/>
  <cols>
    <col min="1" max="1" width="10.42578125" style="210" customWidth="1"/>
    <col min="2" max="2" width="11" style="2" bestFit="1" customWidth="1"/>
    <col min="3" max="3" width="23.42578125" style="2" customWidth="1"/>
    <col min="4" max="4" width="26.42578125" style="2" customWidth="1"/>
    <col min="5" max="5" width="3.42578125" style="2" customWidth="1"/>
    <col min="6" max="6" width="9.42578125" style="31"/>
  </cols>
  <sheetData>
    <row r="1" spans="1:16" x14ac:dyDescent="0.25">
      <c r="A1" s="1" t="s">
        <v>142</v>
      </c>
      <c r="C1" s="1"/>
      <c r="D1" s="1"/>
      <c r="E1" s="1"/>
      <c r="P1" s="22" t="s">
        <v>29</v>
      </c>
    </row>
    <row r="2" spans="1:16" x14ac:dyDescent="0.25">
      <c r="A2" s="1"/>
      <c r="C2" s="1"/>
      <c r="D2" s="1"/>
      <c r="E2" s="1"/>
      <c r="P2" s="22"/>
    </row>
    <row r="3" spans="1:16" ht="51.75" x14ac:dyDescent="0.25">
      <c r="A3" s="200" t="s">
        <v>117</v>
      </c>
      <c r="B3" s="194" t="s">
        <v>0</v>
      </c>
      <c r="C3" s="195" t="s">
        <v>55</v>
      </c>
      <c r="D3" s="195" t="s">
        <v>46</v>
      </c>
      <c r="E3" s="51"/>
    </row>
    <row r="4" spans="1:16" x14ac:dyDescent="0.25">
      <c r="A4" s="193">
        <v>27</v>
      </c>
      <c r="B4" s="196">
        <v>44013</v>
      </c>
      <c r="C4" s="193">
        <v>135</v>
      </c>
      <c r="D4" s="112">
        <v>0.13</v>
      </c>
      <c r="E4" s="12"/>
    </row>
    <row r="5" spans="1:16" x14ac:dyDescent="0.25">
      <c r="A5" s="193">
        <v>28</v>
      </c>
      <c r="B5" s="196">
        <v>44020</v>
      </c>
      <c r="C5" s="193">
        <v>113</v>
      </c>
      <c r="D5" s="112">
        <v>0.1</v>
      </c>
      <c r="E5" s="12"/>
    </row>
    <row r="6" spans="1:16" x14ac:dyDescent="0.25">
      <c r="A6" s="193">
        <v>29</v>
      </c>
      <c r="B6" s="196">
        <v>44027</v>
      </c>
      <c r="C6" s="193">
        <v>97</v>
      </c>
      <c r="D6" s="112">
        <v>0.09</v>
      </c>
      <c r="E6" s="12"/>
    </row>
    <row r="7" spans="1:16" x14ac:dyDescent="0.25">
      <c r="A7" s="193">
        <v>30</v>
      </c>
      <c r="B7" s="196">
        <v>44034</v>
      </c>
      <c r="C7" s="193">
        <v>81</v>
      </c>
      <c r="D7" s="112">
        <v>0.08</v>
      </c>
      <c r="E7" s="12"/>
    </row>
    <row r="8" spans="1:16" x14ac:dyDescent="0.25">
      <c r="A8" s="193">
        <v>31</v>
      </c>
      <c r="B8" s="196">
        <v>44041</v>
      </c>
      <c r="C8" s="193">
        <v>66</v>
      </c>
      <c r="D8" s="74">
        <v>0.06</v>
      </c>
      <c r="E8" s="87"/>
    </row>
    <row r="9" spans="1:16" x14ac:dyDescent="0.25">
      <c r="A9" s="193">
        <v>32</v>
      </c>
      <c r="B9" s="211">
        <v>44048</v>
      </c>
      <c r="C9" s="212">
        <v>60</v>
      </c>
      <c r="D9" s="213">
        <v>0.06</v>
      </c>
      <c r="E9" s="87"/>
    </row>
    <row r="10" spans="1:16" x14ac:dyDescent="0.25">
      <c r="A10" s="193">
        <v>33</v>
      </c>
      <c r="B10" s="211">
        <v>44055</v>
      </c>
      <c r="C10" s="212">
        <v>53</v>
      </c>
      <c r="D10" s="214">
        <v>0.05</v>
      </c>
      <c r="E10" s="12"/>
    </row>
    <row r="11" spans="1:16" x14ac:dyDescent="0.25">
      <c r="A11" s="193">
        <v>34</v>
      </c>
      <c r="B11" s="211">
        <v>44062</v>
      </c>
      <c r="C11" s="212">
        <v>52</v>
      </c>
      <c r="D11" s="214">
        <v>0.05</v>
      </c>
    </row>
    <row r="12" spans="1:16" x14ac:dyDescent="0.25">
      <c r="A12" s="193">
        <v>35</v>
      </c>
      <c r="B12" s="211">
        <v>44069</v>
      </c>
      <c r="C12" s="212">
        <v>66</v>
      </c>
      <c r="D12" s="214">
        <v>0.06</v>
      </c>
    </row>
    <row r="13" spans="1:16" x14ac:dyDescent="0.25">
      <c r="A13" s="193">
        <v>36</v>
      </c>
      <c r="B13" s="211">
        <v>44076</v>
      </c>
      <c r="C13" s="212">
        <v>69</v>
      </c>
      <c r="D13" s="214">
        <v>0.06</v>
      </c>
    </row>
    <row r="14" spans="1:16" x14ac:dyDescent="0.25">
      <c r="A14" s="193">
        <v>37</v>
      </c>
      <c r="B14" s="211">
        <v>44083</v>
      </c>
      <c r="C14" s="212">
        <v>78</v>
      </c>
      <c r="D14" s="214">
        <v>7.0000000000000007E-2</v>
      </c>
    </row>
    <row r="15" spans="1:16" x14ac:dyDescent="0.25">
      <c r="A15" s="193">
        <v>38</v>
      </c>
      <c r="B15" s="211">
        <v>44090</v>
      </c>
      <c r="C15" s="212">
        <v>91</v>
      </c>
      <c r="D15" s="353">
        <v>0.08</v>
      </c>
    </row>
    <row r="16" spans="1:16" x14ac:dyDescent="0.25">
      <c r="A16" s="193">
        <v>39</v>
      </c>
      <c r="B16" s="211">
        <v>44097</v>
      </c>
      <c r="C16" s="212">
        <v>95</v>
      </c>
      <c r="D16" s="353">
        <v>0.09</v>
      </c>
      <c r="E16" s="87"/>
    </row>
    <row r="17" spans="1:4" x14ac:dyDescent="0.25">
      <c r="A17" s="193">
        <v>40</v>
      </c>
      <c r="B17" s="211">
        <v>44104</v>
      </c>
      <c r="C17" s="212">
        <v>92</v>
      </c>
      <c r="D17" s="353">
        <v>0.09</v>
      </c>
    </row>
    <row r="18" spans="1:4" x14ac:dyDescent="0.25">
      <c r="A18" s="193">
        <v>41</v>
      </c>
      <c r="B18" s="211">
        <v>44111</v>
      </c>
      <c r="C18" s="212">
        <v>91</v>
      </c>
      <c r="D18" s="353">
        <v>0.08</v>
      </c>
    </row>
    <row r="19" spans="1:4" x14ac:dyDescent="0.25">
      <c r="A19" s="193">
        <v>42</v>
      </c>
      <c r="B19" s="211">
        <v>44118</v>
      </c>
      <c r="C19" s="212">
        <v>101</v>
      </c>
      <c r="D19" s="353">
        <v>0.09</v>
      </c>
    </row>
    <row r="20" spans="1:4" x14ac:dyDescent="0.25">
      <c r="A20" s="193">
        <v>43</v>
      </c>
      <c r="B20" s="211">
        <v>44125</v>
      </c>
      <c r="C20" s="212">
        <v>114</v>
      </c>
      <c r="D20" s="353">
        <v>0.11</v>
      </c>
    </row>
    <row r="21" spans="1:4" x14ac:dyDescent="0.25">
      <c r="A21" s="193">
        <v>44</v>
      </c>
      <c r="B21" s="211">
        <v>44132</v>
      </c>
      <c r="C21" s="212">
        <v>134</v>
      </c>
      <c r="D21" s="353">
        <v>0.12</v>
      </c>
    </row>
    <row r="22" spans="1:4" x14ac:dyDescent="0.25">
      <c r="A22" s="193">
        <v>45</v>
      </c>
      <c r="B22" s="211">
        <v>44139</v>
      </c>
      <c r="C22" s="212">
        <v>137</v>
      </c>
      <c r="D22" s="353">
        <v>0.13</v>
      </c>
    </row>
    <row r="23" spans="1:4" x14ac:dyDescent="0.25">
      <c r="A23" s="193">
        <v>46</v>
      </c>
      <c r="B23" s="211">
        <v>44146</v>
      </c>
      <c r="C23" s="212">
        <v>146</v>
      </c>
      <c r="D23" s="353">
        <v>0.14000000000000001</v>
      </c>
    </row>
    <row r="24" spans="1:4" x14ac:dyDescent="0.25">
      <c r="A24" s="193">
        <v>47</v>
      </c>
      <c r="B24" s="211">
        <v>44153</v>
      </c>
      <c r="C24" s="212">
        <v>141</v>
      </c>
      <c r="D24" s="353">
        <v>0.13</v>
      </c>
    </row>
    <row r="25" spans="1:4" x14ac:dyDescent="0.25">
      <c r="A25" s="193">
        <v>48</v>
      </c>
      <c r="B25" s="211">
        <v>44160</v>
      </c>
      <c r="C25" s="212">
        <v>129</v>
      </c>
      <c r="D25" s="353">
        <v>0.12</v>
      </c>
    </row>
    <row r="26" spans="1:4" x14ac:dyDescent="0.25">
      <c r="A26" s="193">
        <v>49</v>
      </c>
      <c r="B26" s="211">
        <v>44167</v>
      </c>
      <c r="C26" s="212">
        <v>128</v>
      </c>
      <c r="D26" s="353">
        <v>0.12</v>
      </c>
    </row>
    <row r="27" spans="1:4" x14ac:dyDescent="0.25">
      <c r="A27" s="193">
        <v>50</v>
      </c>
      <c r="B27" s="211">
        <v>44174</v>
      </c>
      <c r="C27" s="212">
        <v>117</v>
      </c>
      <c r="D27" s="353">
        <v>0.11</v>
      </c>
    </row>
    <row r="28" spans="1:4" x14ac:dyDescent="0.25">
      <c r="A28" s="193">
        <v>51</v>
      </c>
      <c r="B28" s="211">
        <v>44181</v>
      </c>
      <c r="C28" s="212">
        <v>140</v>
      </c>
      <c r="D28" s="353">
        <v>0.13</v>
      </c>
    </row>
    <row r="29" spans="1:4" x14ac:dyDescent="0.25">
      <c r="A29" s="193">
        <v>52</v>
      </c>
      <c r="B29" s="211">
        <v>44188</v>
      </c>
      <c r="C29" s="212">
        <v>138</v>
      </c>
      <c r="D29" s="353">
        <v>0.13</v>
      </c>
    </row>
    <row r="30" spans="1:4" x14ac:dyDescent="0.25">
      <c r="A30" s="193">
        <v>53</v>
      </c>
      <c r="B30" s="211">
        <v>44194</v>
      </c>
      <c r="C30" s="212">
        <v>149</v>
      </c>
      <c r="D30" s="353">
        <v>0.14000000000000001</v>
      </c>
    </row>
    <row r="31" spans="1:4" x14ac:dyDescent="0.25">
      <c r="A31" s="376">
        <v>1</v>
      </c>
      <c r="B31" s="211">
        <v>44201</v>
      </c>
      <c r="C31" s="193">
        <v>154</v>
      </c>
      <c r="D31" s="74">
        <v>0.14000000000000001</v>
      </c>
    </row>
    <row r="32" spans="1:4" x14ac:dyDescent="0.25">
      <c r="A32" s="376">
        <v>2</v>
      </c>
      <c r="B32" s="211">
        <v>44209</v>
      </c>
      <c r="C32" s="193">
        <v>180</v>
      </c>
      <c r="D32" s="74">
        <v>0.17</v>
      </c>
    </row>
    <row r="33" spans="1:4" x14ac:dyDescent="0.25">
      <c r="A33" s="376">
        <v>3</v>
      </c>
      <c r="B33" s="211">
        <v>44216</v>
      </c>
      <c r="C33" s="193">
        <v>172</v>
      </c>
      <c r="D33" s="74">
        <v>0.16</v>
      </c>
    </row>
    <row r="34" spans="1:4" x14ac:dyDescent="0.25">
      <c r="A34" s="376">
        <v>4</v>
      </c>
      <c r="B34" s="211">
        <v>44223</v>
      </c>
      <c r="C34" s="193">
        <v>181</v>
      </c>
      <c r="D34" s="74">
        <v>0.17</v>
      </c>
    </row>
    <row r="35" spans="1:4" x14ac:dyDescent="0.25">
      <c r="A35" s="376">
        <v>5</v>
      </c>
      <c r="B35" s="211">
        <v>44230</v>
      </c>
      <c r="C35" s="193">
        <v>140</v>
      </c>
      <c r="D35" s="74">
        <v>0.13</v>
      </c>
    </row>
    <row r="36" spans="1:4" x14ac:dyDescent="0.25">
      <c r="A36" s="376">
        <v>6</v>
      </c>
      <c r="B36" s="211">
        <v>44237</v>
      </c>
      <c r="C36" s="193">
        <v>116</v>
      </c>
      <c r="D36" s="74">
        <v>0.11</v>
      </c>
    </row>
    <row r="37" spans="1:4" x14ac:dyDescent="0.25">
      <c r="A37" s="376">
        <v>7</v>
      </c>
      <c r="B37" s="211">
        <v>44244</v>
      </c>
      <c r="C37" s="193">
        <v>88</v>
      </c>
      <c r="D37" s="74">
        <v>0.08</v>
      </c>
    </row>
    <row r="38" spans="1:4" x14ac:dyDescent="0.25">
      <c r="A38" s="376">
        <v>8</v>
      </c>
      <c r="B38" s="211">
        <v>44251</v>
      </c>
      <c r="C38" s="193">
        <v>73</v>
      </c>
      <c r="D38" s="74">
        <v>7.0000000000000007E-2</v>
      </c>
    </row>
    <row r="39" spans="1:4" x14ac:dyDescent="0.25">
      <c r="A39" s="376">
        <v>9</v>
      </c>
      <c r="B39" s="211">
        <v>44258</v>
      </c>
      <c r="C39" s="193">
        <v>61</v>
      </c>
      <c r="D39" s="74">
        <v>0.06</v>
      </c>
    </row>
    <row r="40" spans="1:4" x14ac:dyDescent="0.25">
      <c r="A40" s="376">
        <v>10</v>
      </c>
      <c r="B40" s="211">
        <v>44265</v>
      </c>
      <c r="C40" s="193">
        <v>44</v>
      </c>
      <c r="D40" s="74">
        <v>0.04</v>
      </c>
    </row>
    <row r="41" spans="1:4" x14ac:dyDescent="0.25">
      <c r="A41" s="376">
        <v>11</v>
      </c>
      <c r="B41" s="211">
        <v>44272</v>
      </c>
      <c r="C41" s="193">
        <v>31</v>
      </c>
      <c r="D41" s="74">
        <v>0.03</v>
      </c>
    </row>
    <row r="42" spans="1:4" x14ac:dyDescent="0.25">
      <c r="A42" s="376">
        <v>12</v>
      </c>
      <c r="B42" s="211">
        <v>44279</v>
      </c>
      <c r="C42" s="193">
        <v>40</v>
      </c>
      <c r="D42" s="74">
        <v>0.04</v>
      </c>
    </row>
    <row r="43" spans="1:4" x14ac:dyDescent="0.25">
      <c r="A43" s="376">
        <v>13</v>
      </c>
      <c r="B43" s="211">
        <v>44286</v>
      </c>
      <c r="C43" s="193">
        <v>39</v>
      </c>
      <c r="D43" s="74">
        <v>0.04</v>
      </c>
    </row>
    <row r="44" spans="1:4" x14ac:dyDescent="0.25">
      <c r="A44" s="376">
        <v>14</v>
      </c>
      <c r="B44" s="211">
        <v>44293</v>
      </c>
      <c r="C44" s="193">
        <v>39</v>
      </c>
      <c r="D44" s="74">
        <v>0.04</v>
      </c>
    </row>
    <row r="45" spans="1:4" x14ac:dyDescent="0.25">
      <c r="A45" s="376">
        <v>15</v>
      </c>
      <c r="B45" s="211">
        <v>44300</v>
      </c>
      <c r="C45" s="193">
        <v>29</v>
      </c>
      <c r="D45" s="74">
        <v>0.03</v>
      </c>
    </row>
    <row r="46" spans="1:4" x14ac:dyDescent="0.25">
      <c r="A46" s="376">
        <v>16</v>
      </c>
      <c r="B46" s="211">
        <v>44307</v>
      </c>
      <c r="C46" s="193">
        <v>32</v>
      </c>
      <c r="D46" s="74">
        <v>0.03</v>
      </c>
    </row>
    <row r="47" spans="1:4" x14ac:dyDescent="0.25">
      <c r="A47" s="376">
        <v>17</v>
      </c>
      <c r="B47" s="211">
        <v>44314</v>
      </c>
      <c r="C47" s="193">
        <v>25</v>
      </c>
      <c r="D47" s="74">
        <v>0.02</v>
      </c>
    </row>
    <row r="48" spans="1:4" x14ac:dyDescent="0.25">
      <c r="A48" s="376">
        <v>18</v>
      </c>
      <c r="B48" s="211">
        <v>44321</v>
      </c>
      <c r="C48" s="193">
        <v>30</v>
      </c>
      <c r="D48" s="74">
        <v>0.03</v>
      </c>
    </row>
    <row r="49" spans="1:4" x14ac:dyDescent="0.25">
      <c r="A49" s="376">
        <v>19</v>
      </c>
      <c r="B49" s="211">
        <v>44328</v>
      </c>
      <c r="C49" s="193">
        <v>26</v>
      </c>
      <c r="D49" s="74">
        <v>0.02</v>
      </c>
    </row>
    <row r="50" spans="1:4" x14ac:dyDescent="0.25">
      <c r="A50" s="376">
        <v>20</v>
      </c>
      <c r="B50" s="211">
        <v>44335</v>
      </c>
      <c r="C50" s="193">
        <v>26</v>
      </c>
      <c r="D50" s="74">
        <v>0.02</v>
      </c>
    </row>
    <row r="51" spans="1:4" x14ac:dyDescent="0.25">
      <c r="A51" s="376">
        <v>21</v>
      </c>
      <c r="B51" s="211">
        <v>44342</v>
      </c>
      <c r="C51" s="2">
        <v>18</v>
      </c>
      <c r="D51" s="74">
        <v>0.02</v>
      </c>
    </row>
    <row r="52" spans="1:4" x14ac:dyDescent="0.25">
      <c r="A52" s="376">
        <v>22</v>
      </c>
      <c r="B52" s="211">
        <v>44349</v>
      </c>
      <c r="C52" s="193">
        <v>17</v>
      </c>
      <c r="D52" s="74">
        <v>0.02</v>
      </c>
    </row>
    <row r="53" spans="1:4" x14ac:dyDescent="0.25">
      <c r="A53" s="376">
        <v>23</v>
      </c>
      <c r="B53" s="211">
        <v>44356</v>
      </c>
      <c r="C53" s="2">
        <v>19</v>
      </c>
      <c r="D53" s="74">
        <v>0.02</v>
      </c>
    </row>
    <row r="54" spans="1:4" x14ac:dyDescent="0.25">
      <c r="A54" s="376">
        <v>24</v>
      </c>
      <c r="B54" s="211">
        <v>44363</v>
      </c>
      <c r="C54" s="2">
        <v>21</v>
      </c>
      <c r="D54" s="74">
        <v>0.02</v>
      </c>
    </row>
    <row r="55" spans="1:4" x14ac:dyDescent="0.25">
      <c r="A55" s="376">
        <v>25</v>
      </c>
      <c r="B55" s="211">
        <v>44370</v>
      </c>
      <c r="C55" s="2">
        <v>30</v>
      </c>
      <c r="D55" s="74">
        <v>0.03</v>
      </c>
    </row>
    <row r="56" spans="1:4" x14ac:dyDescent="0.25">
      <c r="A56" s="376">
        <v>26</v>
      </c>
      <c r="B56" s="211">
        <v>44377</v>
      </c>
      <c r="C56" s="2">
        <v>39</v>
      </c>
      <c r="D56" s="74">
        <v>0.04</v>
      </c>
    </row>
    <row r="57" spans="1:4" x14ac:dyDescent="0.25">
      <c r="A57" s="376">
        <v>27</v>
      </c>
      <c r="B57" s="211">
        <v>44384</v>
      </c>
      <c r="C57" s="2">
        <v>44</v>
      </c>
      <c r="D57" s="74">
        <v>0.04</v>
      </c>
    </row>
    <row r="58" spans="1:4" x14ac:dyDescent="0.25">
      <c r="A58" s="376">
        <v>28</v>
      </c>
      <c r="B58" s="211">
        <v>44391</v>
      </c>
      <c r="C58" s="2">
        <v>55</v>
      </c>
      <c r="D58" s="74">
        <v>0.05</v>
      </c>
    </row>
    <row r="59" spans="1:4" x14ac:dyDescent="0.25">
      <c r="A59" s="376">
        <v>29</v>
      </c>
      <c r="B59" s="211">
        <v>44398</v>
      </c>
      <c r="C59" s="2">
        <v>59</v>
      </c>
      <c r="D59" s="74">
        <v>0.06</v>
      </c>
    </row>
    <row r="60" spans="1:4" x14ac:dyDescent="0.25">
      <c r="A60" s="376">
        <v>30</v>
      </c>
      <c r="B60" s="211">
        <v>44405</v>
      </c>
      <c r="C60" s="2">
        <v>54</v>
      </c>
      <c r="D60" s="74">
        <v>0.05</v>
      </c>
    </row>
    <row r="61" spans="1:4" x14ac:dyDescent="0.25">
      <c r="A61" s="376">
        <v>31</v>
      </c>
      <c r="B61" s="211">
        <v>44412</v>
      </c>
      <c r="C61" s="2">
        <v>50</v>
      </c>
      <c r="D61" s="74">
        <v>0.05</v>
      </c>
    </row>
    <row r="62" spans="1:4" x14ac:dyDescent="0.25">
      <c r="A62" s="376">
        <v>32</v>
      </c>
      <c r="B62" s="211">
        <v>44419</v>
      </c>
      <c r="C62" s="2">
        <v>49</v>
      </c>
      <c r="D62" s="74">
        <v>0.05</v>
      </c>
    </row>
    <row r="63" spans="1:4" x14ac:dyDescent="0.25">
      <c r="A63" s="376">
        <v>33</v>
      </c>
      <c r="B63" s="211">
        <v>44426</v>
      </c>
      <c r="C63" s="2">
        <v>47</v>
      </c>
      <c r="D63" s="74">
        <v>0.04</v>
      </c>
    </row>
    <row r="64" spans="1:4" x14ac:dyDescent="0.25">
      <c r="A64" s="376">
        <v>34</v>
      </c>
      <c r="B64" s="211">
        <v>44433</v>
      </c>
      <c r="C64" s="2">
        <v>52</v>
      </c>
      <c r="D64" s="74">
        <v>0.05</v>
      </c>
    </row>
    <row r="65" spans="1:4" x14ac:dyDescent="0.25">
      <c r="A65" s="376">
        <v>35</v>
      </c>
      <c r="B65" s="211">
        <v>44440</v>
      </c>
      <c r="C65" s="2">
        <v>70</v>
      </c>
      <c r="D65" s="74">
        <v>7.0000000000000007E-2</v>
      </c>
    </row>
    <row r="66" spans="1:4" x14ac:dyDescent="0.25">
      <c r="A66" s="376">
        <v>36</v>
      </c>
      <c r="B66" s="211">
        <v>44447</v>
      </c>
      <c r="C66" s="2">
        <v>114</v>
      </c>
      <c r="D66" s="74">
        <v>0.11</v>
      </c>
    </row>
    <row r="67" spans="1:4" x14ac:dyDescent="0.25">
      <c r="A67" s="376">
        <v>37</v>
      </c>
      <c r="B67" s="211">
        <v>44454</v>
      </c>
      <c r="C67" s="2">
        <v>130</v>
      </c>
      <c r="D67" s="74">
        <v>0.12</v>
      </c>
    </row>
    <row r="68" spans="1:4" x14ac:dyDescent="0.25">
      <c r="A68" s="376">
        <v>38</v>
      </c>
      <c r="B68" s="211">
        <v>44461</v>
      </c>
      <c r="C68" s="2">
        <v>131</v>
      </c>
      <c r="D68" s="74">
        <v>0.12</v>
      </c>
    </row>
    <row r="69" spans="1:4" x14ac:dyDescent="0.25">
      <c r="A69" s="376">
        <v>39</v>
      </c>
      <c r="B69" s="211">
        <v>44468</v>
      </c>
      <c r="C69" s="2">
        <v>125</v>
      </c>
      <c r="D69" s="74">
        <v>0.12</v>
      </c>
    </row>
    <row r="70" spans="1:4" x14ac:dyDescent="0.25">
      <c r="A70" s="376">
        <v>40</v>
      </c>
      <c r="B70" s="211">
        <v>44475</v>
      </c>
      <c r="C70" s="2">
        <v>103</v>
      </c>
      <c r="D70" s="74">
        <v>0.1</v>
      </c>
    </row>
    <row r="71" spans="1:4" x14ac:dyDescent="0.25">
      <c r="A71" s="376">
        <v>41</v>
      </c>
      <c r="B71" s="211">
        <v>44482</v>
      </c>
      <c r="C71" s="2">
        <v>74</v>
      </c>
      <c r="D71" s="74">
        <v>7.0000000000000007E-2</v>
      </c>
    </row>
    <row r="72" spans="1:4" x14ac:dyDescent="0.25">
      <c r="A72" s="376">
        <v>42</v>
      </c>
      <c r="B72" s="211">
        <v>44489</v>
      </c>
      <c r="C72" s="2">
        <v>74</v>
      </c>
      <c r="D72" s="74">
        <v>7.0000000000000007E-2</v>
      </c>
    </row>
    <row r="73" spans="1:4" x14ac:dyDescent="0.25">
      <c r="A73" s="376">
        <v>43</v>
      </c>
      <c r="B73" s="211">
        <v>44496</v>
      </c>
      <c r="C73" s="2">
        <v>66</v>
      </c>
      <c r="D73" s="74">
        <v>0.06</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03"/>
  <sheetViews>
    <sheetView workbookViewId="0">
      <pane xSplit="1" ySplit="3" topLeftCell="B589"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68" customWidth="1"/>
    <col min="3" max="16384" width="8.42578125" style="3"/>
  </cols>
  <sheetData>
    <row r="1" spans="1:7" x14ac:dyDescent="0.25">
      <c r="A1" s="52" t="s">
        <v>49</v>
      </c>
      <c r="G1" s="22" t="s">
        <v>29</v>
      </c>
    </row>
    <row r="3" spans="1:7" ht="39" x14ac:dyDescent="0.25">
      <c r="A3" s="53" t="s">
        <v>0</v>
      </c>
      <c r="B3" s="59" t="s">
        <v>48</v>
      </c>
    </row>
    <row r="4" spans="1:7" x14ac:dyDescent="0.25">
      <c r="A4" s="25">
        <v>43904</v>
      </c>
      <c r="B4" s="54">
        <v>1</v>
      </c>
    </row>
    <row r="5" spans="1:7" x14ac:dyDescent="0.25">
      <c r="A5" s="25">
        <v>43905</v>
      </c>
      <c r="B5" s="54">
        <v>1</v>
      </c>
    </row>
    <row r="6" spans="1:7" x14ac:dyDescent="0.25">
      <c r="A6" s="25">
        <v>43906</v>
      </c>
      <c r="B6" s="54">
        <v>1</v>
      </c>
    </row>
    <row r="7" spans="1:7" x14ac:dyDescent="0.25">
      <c r="A7" s="25">
        <v>43907</v>
      </c>
      <c r="B7" s="54">
        <v>2</v>
      </c>
    </row>
    <row r="8" spans="1:7" x14ac:dyDescent="0.25">
      <c r="A8" s="25">
        <v>43908</v>
      </c>
      <c r="B8" s="54">
        <v>3</v>
      </c>
    </row>
    <row r="9" spans="1:7" x14ac:dyDescent="0.25">
      <c r="A9" s="25">
        <v>43909</v>
      </c>
      <c r="B9" s="54">
        <v>6</v>
      </c>
    </row>
    <row r="10" spans="1:7" x14ac:dyDescent="0.25">
      <c r="A10" s="25">
        <v>43910</v>
      </c>
      <c r="B10" s="54">
        <v>6</v>
      </c>
    </row>
    <row r="11" spans="1:7" x14ac:dyDescent="0.25">
      <c r="A11" s="25">
        <v>43911</v>
      </c>
      <c r="B11" s="54">
        <v>7</v>
      </c>
    </row>
    <row r="12" spans="1:7" x14ac:dyDescent="0.25">
      <c r="A12" s="25">
        <v>43912</v>
      </c>
      <c r="B12" s="54">
        <v>10</v>
      </c>
    </row>
    <row r="13" spans="1:7" x14ac:dyDescent="0.25">
      <c r="A13" s="25">
        <v>43913</v>
      </c>
      <c r="B13" s="54">
        <v>14</v>
      </c>
    </row>
    <row r="14" spans="1:7" x14ac:dyDescent="0.25">
      <c r="A14" s="25">
        <v>43914</v>
      </c>
      <c r="B14" s="54">
        <v>16</v>
      </c>
    </row>
    <row r="15" spans="1:7" x14ac:dyDescent="0.25">
      <c r="A15" s="25">
        <v>43915</v>
      </c>
      <c r="B15" s="54">
        <v>22</v>
      </c>
    </row>
    <row r="16" spans="1:7" x14ac:dyDescent="0.25">
      <c r="A16" s="25">
        <v>43916</v>
      </c>
      <c r="B16" s="54">
        <v>25</v>
      </c>
    </row>
    <row r="17" spans="1:4" x14ac:dyDescent="0.25">
      <c r="A17" s="25">
        <v>43917</v>
      </c>
      <c r="B17" s="54">
        <v>33</v>
      </c>
    </row>
    <row r="18" spans="1:4" x14ac:dyDescent="0.25">
      <c r="A18" s="25">
        <v>43918</v>
      </c>
      <c r="B18" s="54">
        <v>40</v>
      </c>
    </row>
    <row r="19" spans="1:4" x14ac:dyDescent="0.25">
      <c r="A19" s="25">
        <v>43919</v>
      </c>
      <c r="B19" s="54">
        <v>41</v>
      </c>
    </row>
    <row r="20" spans="1:4" x14ac:dyDescent="0.25">
      <c r="A20" s="25">
        <v>43920</v>
      </c>
      <c r="B20" s="54">
        <v>47</v>
      </c>
    </row>
    <row r="21" spans="1:4" x14ac:dyDescent="0.25">
      <c r="A21" s="25">
        <v>43921</v>
      </c>
      <c r="B21" s="54">
        <v>69</v>
      </c>
    </row>
    <row r="22" spans="1:4" x14ac:dyDescent="0.25">
      <c r="A22" s="25">
        <v>43922</v>
      </c>
      <c r="B22" s="54">
        <v>97</v>
      </c>
    </row>
    <row r="23" spans="1:4" x14ac:dyDescent="0.25">
      <c r="A23" s="25">
        <v>43923</v>
      </c>
      <c r="B23" s="54">
        <v>126</v>
      </c>
    </row>
    <row r="24" spans="1:4" x14ac:dyDescent="0.25">
      <c r="A24" s="25">
        <v>43924</v>
      </c>
      <c r="B24" s="54">
        <v>172</v>
      </c>
    </row>
    <row r="25" spans="1:4" x14ac:dyDescent="0.25">
      <c r="A25" s="25">
        <v>43925</v>
      </c>
      <c r="B25" s="54">
        <v>218</v>
      </c>
    </row>
    <row r="26" spans="1:4" x14ac:dyDescent="0.25">
      <c r="A26" s="25">
        <v>43926</v>
      </c>
      <c r="B26" s="54">
        <v>220</v>
      </c>
    </row>
    <row r="27" spans="1:4" x14ac:dyDescent="0.25">
      <c r="A27" s="25">
        <v>43927</v>
      </c>
      <c r="B27" s="54">
        <v>222</v>
      </c>
      <c r="D27" s="57"/>
    </row>
    <row r="28" spans="1:4" x14ac:dyDescent="0.25">
      <c r="A28" s="25">
        <v>43928</v>
      </c>
      <c r="B28" s="54">
        <v>296</v>
      </c>
    </row>
    <row r="29" spans="1:4" x14ac:dyDescent="0.25">
      <c r="A29" s="25">
        <v>43929</v>
      </c>
      <c r="B29" s="54">
        <v>366</v>
      </c>
    </row>
    <row r="30" spans="1:4" x14ac:dyDescent="0.25">
      <c r="A30" s="25">
        <v>43930</v>
      </c>
      <c r="B30" s="54">
        <v>447</v>
      </c>
    </row>
    <row r="31" spans="1:4" x14ac:dyDescent="0.25">
      <c r="A31" s="25">
        <v>43931</v>
      </c>
      <c r="B31" s="54">
        <v>495</v>
      </c>
    </row>
    <row r="32" spans="1:4" x14ac:dyDescent="0.25">
      <c r="A32" s="25">
        <v>43932</v>
      </c>
      <c r="B32" s="54">
        <v>542</v>
      </c>
    </row>
    <row r="33" spans="1:2" x14ac:dyDescent="0.25">
      <c r="A33" s="25">
        <v>43933</v>
      </c>
      <c r="B33" s="54">
        <v>566</v>
      </c>
    </row>
    <row r="34" spans="1:2" x14ac:dyDescent="0.25">
      <c r="A34" s="25">
        <v>43934</v>
      </c>
      <c r="B34" s="54">
        <v>575</v>
      </c>
    </row>
    <row r="35" spans="1:2" x14ac:dyDescent="0.25">
      <c r="A35" s="25">
        <v>43935</v>
      </c>
      <c r="B35" s="54">
        <v>615</v>
      </c>
    </row>
    <row r="36" spans="1:2" x14ac:dyDescent="0.25">
      <c r="A36" s="25">
        <v>43936</v>
      </c>
      <c r="B36" s="54">
        <v>699</v>
      </c>
    </row>
    <row r="37" spans="1:2" x14ac:dyDescent="0.25">
      <c r="A37" s="25">
        <v>43937</v>
      </c>
      <c r="B37" s="54">
        <v>779</v>
      </c>
    </row>
    <row r="38" spans="1:2" x14ac:dyDescent="0.25">
      <c r="A38" s="25">
        <v>43938</v>
      </c>
      <c r="B38" s="54">
        <v>837</v>
      </c>
    </row>
    <row r="39" spans="1:2" x14ac:dyDescent="0.25">
      <c r="A39" s="25">
        <v>43939</v>
      </c>
      <c r="B39" s="54">
        <v>893</v>
      </c>
    </row>
    <row r="40" spans="1:2" x14ac:dyDescent="0.25">
      <c r="A40" s="25">
        <v>43940</v>
      </c>
      <c r="B40" s="54">
        <v>903</v>
      </c>
    </row>
    <row r="41" spans="1:2" x14ac:dyDescent="0.25">
      <c r="A41" s="25">
        <v>43941</v>
      </c>
      <c r="B41" s="54">
        <v>915</v>
      </c>
    </row>
    <row r="42" spans="1:2" x14ac:dyDescent="0.25">
      <c r="A42" s="25">
        <v>43942</v>
      </c>
      <c r="B42" s="54">
        <v>985</v>
      </c>
    </row>
    <row r="43" spans="1:2" x14ac:dyDescent="0.25">
      <c r="A43" s="25">
        <v>43943</v>
      </c>
      <c r="B43" s="54">
        <v>1062</v>
      </c>
    </row>
    <row r="44" spans="1:2" x14ac:dyDescent="0.25">
      <c r="A44" s="25">
        <v>43944</v>
      </c>
      <c r="B44" s="54">
        <v>1120</v>
      </c>
    </row>
    <row r="45" spans="1:2" x14ac:dyDescent="0.25">
      <c r="A45" s="25">
        <v>43945</v>
      </c>
      <c r="B45" s="58">
        <v>1184</v>
      </c>
    </row>
    <row r="46" spans="1:2" x14ac:dyDescent="0.25">
      <c r="A46" s="25">
        <v>43946</v>
      </c>
      <c r="B46" s="58">
        <v>1231</v>
      </c>
    </row>
    <row r="47" spans="1:2" x14ac:dyDescent="0.25">
      <c r="A47" s="25">
        <v>43947</v>
      </c>
      <c r="B47" s="58">
        <v>1249</v>
      </c>
    </row>
    <row r="48" spans="1:2" x14ac:dyDescent="0.25">
      <c r="A48" s="25">
        <v>43948</v>
      </c>
      <c r="B48" s="58">
        <v>1262</v>
      </c>
    </row>
    <row r="49" spans="1:5" x14ac:dyDescent="0.25">
      <c r="A49" s="25">
        <v>43949</v>
      </c>
      <c r="B49" s="58">
        <v>1332</v>
      </c>
    </row>
    <row r="50" spans="1:5" x14ac:dyDescent="0.25">
      <c r="A50" s="25">
        <v>43950</v>
      </c>
      <c r="B50" s="58">
        <v>1415</v>
      </c>
      <c r="E50" s="57" t="s">
        <v>52</v>
      </c>
    </row>
    <row r="51" spans="1:5" x14ac:dyDescent="0.25">
      <c r="A51" s="25">
        <v>43951</v>
      </c>
      <c r="B51" s="68">
        <v>1475</v>
      </c>
      <c r="C51" s="67"/>
    </row>
    <row r="52" spans="1:5" x14ac:dyDescent="0.25">
      <c r="A52" s="25">
        <v>43952</v>
      </c>
      <c r="B52" s="58">
        <v>1515</v>
      </c>
    </row>
    <row r="53" spans="1:5" x14ac:dyDescent="0.25">
      <c r="A53" s="25">
        <v>43953</v>
      </c>
      <c r="B53" s="58">
        <v>1559</v>
      </c>
    </row>
    <row r="54" spans="1:5" x14ac:dyDescent="0.25">
      <c r="A54" s="25">
        <v>43954</v>
      </c>
      <c r="B54" s="58">
        <v>1571</v>
      </c>
    </row>
    <row r="55" spans="1:5" x14ac:dyDescent="0.25">
      <c r="A55" s="25">
        <v>43955</v>
      </c>
      <c r="B55" s="68">
        <v>1576</v>
      </c>
      <c r="C55" s="67"/>
    </row>
    <row r="56" spans="1:5" x14ac:dyDescent="0.25">
      <c r="A56" s="25">
        <v>43956</v>
      </c>
      <c r="B56" s="68">
        <v>1620</v>
      </c>
      <c r="C56" s="67"/>
    </row>
    <row r="57" spans="1:5" x14ac:dyDescent="0.25">
      <c r="A57" s="25">
        <v>43957</v>
      </c>
      <c r="B57" s="58">
        <v>1703</v>
      </c>
    </row>
    <row r="58" spans="1:5" x14ac:dyDescent="0.25">
      <c r="A58" s="25">
        <v>43958</v>
      </c>
      <c r="B58" s="58">
        <v>1762</v>
      </c>
    </row>
    <row r="59" spans="1:5" x14ac:dyDescent="0.25">
      <c r="A59" s="25">
        <v>43959</v>
      </c>
      <c r="B59" s="58">
        <v>1811</v>
      </c>
    </row>
    <row r="60" spans="1:5" x14ac:dyDescent="0.25">
      <c r="A60" s="25">
        <v>43960</v>
      </c>
      <c r="B60" s="58">
        <v>1847</v>
      </c>
    </row>
    <row r="61" spans="1:5" x14ac:dyDescent="0.25">
      <c r="A61" s="25">
        <v>43961</v>
      </c>
      <c r="B61" s="58">
        <v>1857</v>
      </c>
    </row>
    <row r="62" spans="1:5" x14ac:dyDescent="0.25">
      <c r="A62" s="25">
        <v>43962</v>
      </c>
      <c r="B62" s="58">
        <v>1862</v>
      </c>
    </row>
    <row r="63" spans="1:5" x14ac:dyDescent="0.25">
      <c r="A63" s="25">
        <v>43963</v>
      </c>
      <c r="B63" s="58">
        <v>1912</v>
      </c>
    </row>
    <row r="64" spans="1:5" x14ac:dyDescent="0.25">
      <c r="A64" s="25">
        <v>43964</v>
      </c>
      <c r="B64" s="68">
        <v>1973</v>
      </c>
      <c r="C64" s="67"/>
    </row>
    <row r="65" spans="1:3" x14ac:dyDescent="0.25">
      <c r="A65" s="25">
        <v>43965</v>
      </c>
      <c r="B65" s="68">
        <v>2007</v>
      </c>
      <c r="C65" s="67"/>
    </row>
    <row r="66" spans="1:3" x14ac:dyDescent="0.25">
      <c r="A66" s="25">
        <v>43966</v>
      </c>
      <c r="B66" s="68">
        <v>2053</v>
      </c>
      <c r="C66" s="67"/>
    </row>
    <row r="67" spans="1:3" x14ac:dyDescent="0.25">
      <c r="A67" s="25">
        <v>43967</v>
      </c>
      <c r="B67" s="68">
        <v>2094</v>
      </c>
      <c r="C67" s="67"/>
    </row>
    <row r="68" spans="1:3" x14ac:dyDescent="0.25">
      <c r="A68" s="25">
        <v>43968</v>
      </c>
      <c r="B68" s="58">
        <v>2103</v>
      </c>
    </row>
    <row r="69" spans="1:3" x14ac:dyDescent="0.25">
      <c r="A69" s="25">
        <v>43969</v>
      </c>
      <c r="B69" s="58">
        <v>2105</v>
      </c>
      <c r="C69" s="67"/>
    </row>
    <row r="70" spans="1:3" x14ac:dyDescent="0.25">
      <c r="A70" s="25">
        <v>43970</v>
      </c>
      <c r="B70" s="58">
        <v>2134</v>
      </c>
    </row>
    <row r="71" spans="1:3" x14ac:dyDescent="0.25">
      <c r="A71" s="25">
        <v>43971</v>
      </c>
      <c r="B71" s="58">
        <v>2184</v>
      </c>
    </row>
    <row r="72" spans="1:3" x14ac:dyDescent="0.25">
      <c r="A72" s="25">
        <v>43972</v>
      </c>
      <c r="B72" s="58">
        <v>2221</v>
      </c>
    </row>
    <row r="73" spans="1:3" x14ac:dyDescent="0.25">
      <c r="A73" s="25">
        <v>43973</v>
      </c>
      <c r="B73" s="58">
        <v>2245</v>
      </c>
    </row>
    <row r="74" spans="1:3" x14ac:dyDescent="0.25">
      <c r="A74" s="25">
        <v>43974</v>
      </c>
      <c r="B74" s="58">
        <v>2261</v>
      </c>
    </row>
    <row r="75" spans="1:3" x14ac:dyDescent="0.25">
      <c r="A75" s="25">
        <v>43975</v>
      </c>
      <c r="B75" s="58">
        <v>2270</v>
      </c>
    </row>
    <row r="76" spans="1:3" x14ac:dyDescent="0.25">
      <c r="A76" s="25">
        <v>43976</v>
      </c>
      <c r="B76" s="58">
        <v>2273</v>
      </c>
    </row>
    <row r="77" spans="1:3" x14ac:dyDescent="0.25">
      <c r="A77" s="25">
        <v>43977</v>
      </c>
      <c r="B77" s="58">
        <v>2291</v>
      </c>
    </row>
    <row r="78" spans="1:3" x14ac:dyDescent="0.25">
      <c r="A78" s="25">
        <v>43978</v>
      </c>
      <c r="B78" s="58">
        <v>2304</v>
      </c>
    </row>
    <row r="79" spans="1:3" x14ac:dyDescent="0.25">
      <c r="A79" s="25">
        <v>43979</v>
      </c>
      <c r="B79" s="58">
        <v>2316</v>
      </c>
    </row>
    <row r="80" spans="1:3" x14ac:dyDescent="0.25">
      <c r="A80" s="99">
        <v>43980</v>
      </c>
      <c r="B80" s="58">
        <v>2331</v>
      </c>
    </row>
    <row r="81" spans="1:3" x14ac:dyDescent="0.25">
      <c r="A81" s="99">
        <v>43981</v>
      </c>
      <c r="B81" s="58">
        <v>2353</v>
      </c>
    </row>
    <row r="82" spans="1:3" x14ac:dyDescent="0.25">
      <c r="A82" s="99">
        <v>43982</v>
      </c>
      <c r="B82" s="58">
        <v>2362</v>
      </c>
    </row>
    <row r="83" spans="1:3" x14ac:dyDescent="0.25">
      <c r="A83" s="99">
        <v>43983</v>
      </c>
      <c r="B83" s="58">
        <v>2363</v>
      </c>
    </row>
    <row r="84" spans="1:3" x14ac:dyDescent="0.25">
      <c r="A84" s="99">
        <v>43984</v>
      </c>
      <c r="B84" s="58">
        <v>2375</v>
      </c>
    </row>
    <row r="85" spans="1:3" x14ac:dyDescent="0.25">
      <c r="A85" s="99">
        <v>43985</v>
      </c>
      <c r="B85" s="58">
        <v>2386</v>
      </c>
    </row>
    <row r="86" spans="1:3" x14ac:dyDescent="0.25">
      <c r="A86" s="99">
        <v>43986</v>
      </c>
      <c r="B86" s="68">
        <v>2395</v>
      </c>
      <c r="C86" s="67"/>
    </row>
    <row r="87" spans="1:3" x14ac:dyDescent="0.25">
      <c r="A87" s="99">
        <v>43987</v>
      </c>
      <c r="B87" s="58">
        <v>2409</v>
      </c>
    </row>
    <row r="88" spans="1:3" x14ac:dyDescent="0.25">
      <c r="A88" s="99">
        <v>43988</v>
      </c>
      <c r="B88" s="58">
        <v>2415</v>
      </c>
    </row>
    <row r="89" spans="1:3" x14ac:dyDescent="0.25">
      <c r="A89" s="99">
        <v>43989</v>
      </c>
      <c r="B89" s="58">
        <v>2415</v>
      </c>
    </row>
    <row r="90" spans="1:3" x14ac:dyDescent="0.25">
      <c r="A90" s="99">
        <v>43990</v>
      </c>
      <c r="B90" s="58">
        <v>2415</v>
      </c>
    </row>
    <row r="91" spans="1:3" x14ac:dyDescent="0.25">
      <c r="A91" s="99">
        <v>43991</v>
      </c>
      <c r="B91" s="58">
        <v>2422</v>
      </c>
    </row>
    <row r="92" spans="1:3" x14ac:dyDescent="0.25">
      <c r="A92" s="99">
        <v>43992</v>
      </c>
      <c r="B92" s="58">
        <v>2434</v>
      </c>
    </row>
    <row r="93" spans="1:3" x14ac:dyDescent="0.25">
      <c r="A93" s="99">
        <v>43993</v>
      </c>
      <c r="B93" s="58">
        <v>2439</v>
      </c>
    </row>
    <row r="94" spans="1:3" x14ac:dyDescent="0.25">
      <c r="A94" s="99">
        <v>43994</v>
      </c>
      <c r="B94" s="58">
        <v>2442</v>
      </c>
    </row>
    <row r="95" spans="1:3" x14ac:dyDescent="0.25">
      <c r="A95" s="99">
        <v>43995</v>
      </c>
      <c r="B95" s="58">
        <v>2447</v>
      </c>
    </row>
    <row r="96" spans="1:3" x14ac:dyDescent="0.25">
      <c r="A96" s="99">
        <v>43996</v>
      </c>
      <c r="B96" s="58">
        <v>2448</v>
      </c>
    </row>
    <row r="97" spans="1:2" x14ac:dyDescent="0.25">
      <c r="A97" s="99">
        <v>43997</v>
      </c>
      <c r="B97" s="58">
        <v>2448</v>
      </c>
    </row>
    <row r="98" spans="1:2" x14ac:dyDescent="0.25">
      <c r="A98" s="99">
        <v>43998</v>
      </c>
      <c r="B98" s="58">
        <v>2453</v>
      </c>
    </row>
    <row r="99" spans="1:2" x14ac:dyDescent="0.25">
      <c r="A99" s="99">
        <v>43999</v>
      </c>
      <c r="B99" s="58">
        <v>2462</v>
      </c>
    </row>
    <row r="100" spans="1:2" x14ac:dyDescent="0.25">
      <c r="A100" s="99">
        <v>44000</v>
      </c>
      <c r="B100" s="58">
        <v>2464</v>
      </c>
    </row>
    <row r="101" spans="1:2" x14ac:dyDescent="0.25">
      <c r="A101" s="99">
        <v>44001</v>
      </c>
      <c r="B101" s="58">
        <v>2470</v>
      </c>
    </row>
    <row r="102" spans="1:2" x14ac:dyDescent="0.25">
      <c r="A102" s="99">
        <v>44002</v>
      </c>
      <c r="B102" s="58">
        <v>2472</v>
      </c>
    </row>
    <row r="103" spans="1:2" x14ac:dyDescent="0.25">
      <c r="A103" s="99">
        <v>44003</v>
      </c>
      <c r="B103" s="58">
        <v>2472</v>
      </c>
    </row>
    <row r="104" spans="1:2" x14ac:dyDescent="0.25">
      <c r="A104" s="99">
        <v>44004</v>
      </c>
      <c r="B104" s="58">
        <v>2472</v>
      </c>
    </row>
    <row r="105" spans="1:2" x14ac:dyDescent="0.25">
      <c r="A105" s="99">
        <v>44005</v>
      </c>
      <c r="B105" s="58">
        <v>2476</v>
      </c>
    </row>
    <row r="106" spans="1:2" x14ac:dyDescent="0.25">
      <c r="A106" s="99">
        <v>44006</v>
      </c>
      <c r="B106" s="58">
        <v>2480</v>
      </c>
    </row>
    <row r="107" spans="1:2" x14ac:dyDescent="0.25">
      <c r="A107" s="99">
        <v>44007</v>
      </c>
      <c r="B107" s="58">
        <v>2482</v>
      </c>
    </row>
    <row r="108" spans="1:2" x14ac:dyDescent="0.25">
      <c r="A108" s="99">
        <v>44008</v>
      </c>
      <c r="B108" s="58">
        <v>2482</v>
      </c>
    </row>
    <row r="109" spans="1:2" x14ac:dyDescent="0.25">
      <c r="A109" s="99">
        <v>44009</v>
      </c>
      <c r="B109" s="58">
        <v>2482</v>
      </c>
    </row>
    <row r="110" spans="1:2" x14ac:dyDescent="0.25">
      <c r="A110" s="99">
        <v>44010</v>
      </c>
      <c r="B110" s="58">
        <v>2482</v>
      </c>
    </row>
    <row r="111" spans="1:2" x14ac:dyDescent="0.25">
      <c r="A111" s="99">
        <v>44011</v>
      </c>
      <c r="B111" s="58">
        <v>2482</v>
      </c>
    </row>
    <row r="112" spans="1:2" x14ac:dyDescent="0.25">
      <c r="A112" s="99">
        <v>44012</v>
      </c>
      <c r="B112" s="58">
        <v>2485</v>
      </c>
    </row>
    <row r="113" spans="1:3" x14ac:dyDescent="0.25">
      <c r="A113" s="99">
        <v>44013</v>
      </c>
      <c r="B113" s="58">
        <v>2486</v>
      </c>
    </row>
    <row r="114" spans="1:3" x14ac:dyDescent="0.25">
      <c r="A114" s="99">
        <v>44014</v>
      </c>
      <c r="B114" s="58">
        <v>2487</v>
      </c>
    </row>
    <row r="115" spans="1:3" x14ac:dyDescent="0.25">
      <c r="A115" s="99">
        <v>44015</v>
      </c>
      <c r="B115" s="58">
        <v>2488</v>
      </c>
    </row>
    <row r="116" spans="1:3" x14ac:dyDescent="0.25">
      <c r="A116" s="99">
        <v>44016</v>
      </c>
      <c r="B116" s="58">
        <v>2488</v>
      </c>
    </row>
    <row r="117" spans="1:3" x14ac:dyDescent="0.25">
      <c r="A117" s="99">
        <v>44017</v>
      </c>
      <c r="B117" s="58">
        <v>2488</v>
      </c>
      <c r="C117" s="104"/>
    </row>
    <row r="118" spans="1:3" x14ac:dyDescent="0.25">
      <c r="A118" s="99">
        <v>44018</v>
      </c>
      <c r="B118" s="58">
        <v>2488</v>
      </c>
    </row>
    <row r="119" spans="1:3" x14ac:dyDescent="0.25">
      <c r="A119" s="99">
        <v>44019</v>
      </c>
      <c r="B119" s="58">
        <v>2489</v>
      </c>
    </row>
    <row r="120" spans="1:3" x14ac:dyDescent="0.25">
      <c r="A120" s="117">
        <v>44020</v>
      </c>
      <c r="B120" s="118">
        <v>2490</v>
      </c>
    </row>
    <row r="121" spans="1:3" x14ac:dyDescent="0.25">
      <c r="A121" s="99">
        <v>44021</v>
      </c>
      <c r="B121" s="118">
        <v>2490</v>
      </c>
    </row>
    <row r="122" spans="1:3" x14ac:dyDescent="0.25">
      <c r="A122" s="117">
        <v>44022</v>
      </c>
      <c r="B122" s="118">
        <v>2490</v>
      </c>
    </row>
    <row r="123" spans="1:3" x14ac:dyDescent="0.25">
      <c r="A123" s="117">
        <v>44023</v>
      </c>
      <c r="B123" s="118">
        <v>2490</v>
      </c>
    </row>
    <row r="124" spans="1:3" x14ac:dyDescent="0.25">
      <c r="A124" s="117">
        <v>44024</v>
      </c>
      <c r="B124" s="118">
        <v>2490</v>
      </c>
    </row>
    <row r="125" spans="1:3" x14ac:dyDescent="0.25">
      <c r="A125" s="117">
        <v>44025</v>
      </c>
      <c r="B125" s="118">
        <v>2490</v>
      </c>
    </row>
    <row r="126" spans="1:3" x14ac:dyDescent="0.25">
      <c r="A126" s="117">
        <v>44026</v>
      </c>
      <c r="B126" s="118">
        <v>2490</v>
      </c>
    </row>
    <row r="127" spans="1:3" x14ac:dyDescent="0.25">
      <c r="A127" s="117">
        <v>44027</v>
      </c>
      <c r="B127" s="118">
        <v>2490</v>
      </c>
    </row>
    <row r="128" spans="1:3" x14ac:dyDescent="0.25">
      <c r="A128" s="117">
        <v>44028</v>
      </c>
      <c r="B128" s="118">
        <v>2491</v>
      </c>
    </row>
    <row r="129" spans="1:2" x14ac:dyDescent="0.25">
      <c r="A129" s="117">
        <v>44029</v>
      </c>
      <c r="B129" s="118">
        <v>2491</v>
      </c>
    </row>
    <row r="130" spans="1:2" x14ac:dyDescent="0.25">
      <c r="A130" s="117">
        <v>44030</v>
      </c>
      <c r="B130" s="118">
        <v>2491</v>
      </c>
    </row>
    <row r="131" spans="1:2" x14ac:dyDescent="0.25">
      <c r="A131" s="117">
        <v>44031</v>
      </c>
      <c r="B131" s="118">
        <v>2491</v>
      </c>
    </row>
    <row r="132" spans="1:2" x14ac:dyDescent="0.25">
      <c r="A132" s="117">
        <v>44032</v>
      </c>
      <c r="B132" s="118">
        <v>2491</v>
      </c>
    </row>
    <row r="133" spans="1:2" x14ac:dyDescent="0.25">
      <c r="A133" s="117">
        <v>44033</v>
      </c>
      <c r="B133" s="118">
        <v>2491</v>
      </c>
    </row>
    <row r="134" spans="1:2" x14ac:dyDescent="0.25">
      <c r="A134" s="117">
        <v>44034</v>
      </c>
      <c r="B134" s="118">
        <v>2491</v>
      </c>
    </row>
    <row r="135" spans="1:2" x14ac:dyDescent="0.25">
      <c r="A135" s="117">
        <v>44035</v>
      </c>
      <c r="B135" s="118">
        <v>2491</v>
      </c>
    </row>
    <row r="136" spans="1:2" x14ac:dyDescent="0.25">
      <c r="A136" s="117">
        <v>44036</v>
      </c>
      <c r="B136" s="118">
        <v>2491</v>
      </c>
    </row>
    <row r="137" spans="1:2" x14ac:dyDescent="0.25">
      <c r="A137" s="117">
        <v>44037</v>
      </c>
      <c r="B137" s="118">
        <v>2491</v>
      </c>
    </row>
    <row r="138" spans="1:2" x14ac:dyDescent="0.25">
      <c r="A138" s="117">
        <v>44038</v>
      </c>
      <c r="B138" s="118">
        <v>2491</v>
      </c>
    </row>
    <row r="139" spans="1:2" x14ac:dyDescent="0.25">
      <c r="A139" s="117">
        <v>44039</v>
      </c>
      <c r="B139" s="118">
        <v>2491</v>
      </c>
    </row>
    <row r="140" spans="1:2" x14ac:dyDescent="0.25">
      <c r="A140" s="117">
        <v>44040</v>
      </c>
      <c r="B140" s="118">
        <v>2491</v>
      </c>
    </row>
    <row r="141" spans="1:2" x14ac:dyDescent="0.25">
      <c r="A141" s="117">
        <v>44041</v>
      </c>
      <c r="B141" s="118">
        <v>2491</v>
      </c>
    </row>
    <row r="142" spans="1:2" x14ac:dyDescent="0.25">
      <c r="A142" s="117">
        <v>44042</v>
      </c>
      <c r="B142" s="118">
        <v>2491</v>
      </c>
    </row>
    <row r="143" spans="1:2" x14ac:dyDescent="0.25">
      <c r="A143" s="117">
        <v>44043</v>
      </c>
      <c r="B143" s="118">
        <v>2491</v>
      </c>
    </row>
    <row r="144" spans="1:2" x14ac:dyDescent="0.25">
      <c r="A144" s="117">
        <v>44044</v>
      </c>
      <c r="B144" s="118">
        <v>2491</v>
      </c>
    </row>
    <row r="145" spans="1:2" x14ac:dyDescent="0.25">
      <c r="A145" s="117">
        <v>44045</v>
      </c>
      <c r="B145" s="118">
        <v>2491</v>
      </c>
    </row>
    <row r="146" spans="1:2" x14ac:dyDescent="0.25">
      <c r="A146" s="117">
        <v>44046</v>
      </c>
      <c r="B146" s="118">
        <v>2491</v>
      </c>
    </row>
    <row r="147" spans="1:2" x14ac:dyDescent="0.25">
      <c r="A147" s="117">
        <v>44047</v>
      </c>
      <c r="B147" s="118">
        <v>2491</v>
      </c>
    </row>
    <row r="148" spans="1:2" x14ac:dyDescent="0.25">
      <c r="A148" s="117">
        <v>44048</v>
      </c>
      <c r="B148" s="118">
        <v>2491</v>
      </c>
    </row>
    <row r="149" spans="1:2" x14ac:dyDescent="0.25">
      <c r="A149" s="117">
        <v>44049</v>
      </c>
      <c r="B149" s="118">
        <v>2491</v>
      </c>
    </row>
    <row r="150" spans="1:2" x14ac:dyDescent="0.25">
      <c r="A150" s="117">
        <v>44050</v>
      </c>
      <c r="B150" s="118">
        <v>2491</v>
      </c>
    </row>
    <row r="151" spans="1:2" x14ac:dyDescent="0.25">
      <c r="A151" s="117">
        <v>44051</v>
      </c>
      <c r="B151" s="118">
        <v>2491</v>
      </c>
    </row>
    <row r="152" spans="1:2" x14ac:dyDescent="0.25">
      <c r="A152" s="117">
        <v>44052</v>
      </c>
      <c r="B152" s="118">
        <v>2491</v>
      </c>
    </row>
    <row r="153" spans="1:2" x14ac:dyDescent="0.25">
      <c r="A153" s="117">
        <v>44053</v>
      </c>
      <c r="B153" s="118">
        <v>2491</v>
      </c>
    </row>
    <row r="154" spans="1:2" x14ac:dyDescent="0.25">
      <c r="A154" s="117">
        <v>44054</v>
      </c>
      <c r="B154" s="118">
        <v>2491</v>
      </c>
    </row>
    <row r="155" spans="1:2" x14ac:dyDescent="0.25">
      <c r="A155" s="117">
        <v>44055</v>
      </c>
      <c r="B155" s="118">
        <v>2491</v>
      </c>
    </row>
    <row r="156" spans="1:2" x14ac:dyDescent="0.25">
      <c r="A156" s="117">
        <v>44056</v>
      </c>
      <c r="B156" s="118">
        <v>2491</v>
      </c>
    </row>
    <row r="157" spans="1:2" x14ac:dyDescent="0.25">
      <c r="A157" s="117">
        <v>44057</v>
      </c>
      <c r="B157" s="118">
        <v>2491</v>
      </c>
    </row>
    <row r="158" spans="1:2" x14ac:dyDescent="0.25">
      <c r="A158" s="117">
        <v>44058</v>
      </c>
      <c r="B158" s="118">
        <v>2491</v>
      </c>
    </row>
    <row r="159" spans="1:2" x14ac:dyDescent="0.25">
      <c r="A159" s="117">
        <v>44059</v>
      </c>
      <c r="B159" s="118">
        <v>2491</v>
      </c>
    </row>
    <row r="160" spans="1:2" x14ac:dyDescent="0.25">
      <c r="A160" s="117">
        <v>44060</v>
      </c>
      <c r="B160" s="118">
        <v>2491</v>
      </c>
    </row>
    <row r="161" spans="1:2" x14ac:dyDescent="0.25">
      <c r="A161" s="117">
        <v>44061</v>
      </c>
      <c r="B161" s="118">
        <v>2491</v>
      </c>
    </row>
    <row r="162" spans="1:2" x14ac:dyDescent="0.25">
      <c r="A162" s="117">
        <v>44062</v>
      </c>
      <c r="B162" s="118">
        <v>2492</v>
      </c>
    </row>
    <row r="163" spans="1:2" x14ac:dyDescent="0.25">
      <c r="A163" s="117">
        <v>44063</v>
      </c>
      <c r="B163" s="118">
        <v>2492</v>
      </c>
    </row>
    <row r="164" spans="1:2" x14ac:dyDescent="0.25">
      <c r="A164" s="117">
        <v>44064</v>
      </c>
      <c r="B164" s="118">
        <v>2492</v>
      </c>
    </row>
    <row r="165" spans="1:2" x14ac:dyDescent="0.25">
      <c r="A165" s="117">
        <v>44065</v>
      </c>
      <c r="B165" s="118">
        <v>2492</v>
      </c>
    </row>
    <row r="166" spans="1:2" x14ac:dyDescent="0.25">
      <c r="A166" s="117">
        <v>44066</v>
      </c>
      <c r="B166" s="118">
        <v>2492</v>
      </c>
    </row>
    <row r="167" spans="1:2" x14ac:dyDescent="0.25">
      <c r="A167" s="117">
        <v>44067</v>
      </c>
      <c r="B167" s="118">
        <v>2492</v>
      </c>
    </row>
    <row r="168" spans="1:2" x14ac:dyDescent="0.25">
      <c r="A168" s="117">
        <v>44068</v>
      </c>
      <c r="B168" s="118">
        <v>2492</v>
      </c>
    </row>
    <row r="169" spans="1:2" x14ac:dyDescent="0.25">
      <c r="A169" s="117">
        <v>44069</v>
      </c>
      <c r="B169" s="118">
        <v>2494</v>
      </c>
    </row>
    <row r="170" spans="1:2" x14ac:dyDescent="0.25">
      <c r="A170" s="117">
        <v>44070</v>
      </c>
      <c r="B170" s="118">
        <v>2494</v>
      </c>
    </row>
    <row r="171" spans="1:2" x14ac:dyDescent="0.25">
      <c r="A171" s="117">
        <v>44071</v>
      </c>
      <c r="B171" s="118">
        <v>2494</v>
      </c>
    </row>
    <row r="172" spans="1:2" x14ac:dyDescent="0.25">
      <c r="A172" s="117">
        <v>44072</v>
      </c>
      <c r="B172" s="118">
        <v>2494</v>
      </c>
    </row>
    <row r="173" spans="1:2" x14ac:dyDescent="0.25">
      <c r="A173" s="117">
        <v>44073</v>
      </c>
      <c r="B173" s="118">
        <v>2494</v>
      </c>
    </row>
    <row r="174" spans="1:2" x14ac:dyDescent="0.25">
      <c r="A174" s="117">
        <v>44074</v>
      </c>
      <c r="B174" s="118">
        <v>2494</v>
      </c>
    </row>
    <row r="175" spans="1:2" x14ac:dyDescent="0.25">
      <c r="A175" s="277">
        <v>44075</v>
      </c>
      <c r="B175" s="118">
        <v>2494</v>
      </c>
    </row>
    <row r="176" spans="1:2" x14ac:dyDescent="0.25">
      <c r="A176" s="277">
        <v>44076</v>
      </c>
      <c r="B176" s="118">
        <v>2495</v>
      </c>
    </row>
    <row r="177" spans="1:2" x14ac:dyDescent="0.25">
      <c r="A177" s="277">
        <v>44077</v>
      </c>
      <c r="B177" s="118">
        <v>2496</v>
      </c>
    </row>
    <row r="178" spans="1:2" x14ac:dyDescent="0.25">
      <c r="A178" s="277">
        <v>44078</v>
      </c>
      <c r="B178" s="118">
        <v>2496</v>
      </c>
    </row>
    <row r="179" spans="1:2" x14ac:dyDescent="0.25">
      <c r="A179" s="277">
        <v>44079</v>
      </c>
      <c r="B179" s="118">
        <v>2496</v>
      </c>
    </row>
    <row r="180" spans="1:2" x14ac:dyDescent="0.25">
      <c r="A180" s="277">
        <v>44080</v>
      </c>
      <c r="B180" s="118">
        <v>2496</v>
      </c>
    </row>
    <row r="181" spans="1:2" x14ac:dyDescent="0.25">
      <c r="A181" s="277">
        <v>44081</v>
      </c>
      <c r="B181" s="118">
        <v>2496</v>
      </c>
    </row>
    <row r="182" spans="1:2" x14ac:dyDescent="0.25">
      <c r="A182" s="277">
        <v>44082</v>
      </c>
      <c r="B182" s="118">
        <v>2499</v>
      </c>
    </row>
    <row r="183" spans="1:2" x14ac:dyDescent="0.25">
      <c r="A183" s="277">
        <v>44083</v>
      </c>
      <c r="B183" s="118">
        <v>2499</v>
      </c>
    </row>
    <row r="184" spans="1:2" x14ac:dyDescent="0.25">
      <c r="A184" s="277">
        <v>44084</v>
      </c>
      <c r="B184" s="118">
        <v>2499</v>
      </c>
    </row>
    <row r="185" spans="1:2" x14ac:dyDescent="0.25">
      <c r="A185" s="277">
        <v>44085</v>
      </c>
      <c r="B185" s="118">
        <v>2499</v>
      </c>
    </row>
    <row r="186" spans="1:2" x14ac:dyDescent="0.25">
      <c r="A186" s="277">
        <v>44086</v>
      </c>
      <c r="B186" s="118">
        <v>2499</v>
      </c>
    </row>
    <row r="187" spans="1:2" x14ac:dyDescent="0.25">
      <c r="A187" s="277">
        <v>44087</v>
      </c>
      <c r="B187" s="118">
        <v>2499</v>
      </c>
    </row>
    <row r="188" spans="1:2" x14ac:dyDescent="0.25">
      <c r="A188" s="277">
        <v>44088</v>
      </c>
      <c r="B188" s="118">
        <v>2499</v>
      </c>
    </row>
    <row r="189" spans="1:2" x14ac:dyDescent="0.25">
      <c r="A189" s="277">
        <v>44089</v>
      </c>
      <c r="B189" s="118">
        <v>2500</v>
      </c>
    </row>
    <row r="190" spans="1:2" x14ac:dyDescent="0.25">
      <c r="A190" s="277">
        <v>44090</v>
      </c>
      <c r="B190" s="118">
        <v>2501</v>
      </c>
    </row>
    <row r="191" spans="1:2" x14ac:dyDescent="0.25">
      <c r="A191" s="277">
        <v>44091</v>
      </c>
      <c r="B191" s="118">
        <v>2501</v>
      </c>
    </row>
    <row r="192" spans="1:2" x14ac:dyDescent="0.25">
      <c r="A192" s="277">
        <v>44092</v>
      </c>
      <c r="B192" s="118">
        <v>2502</v>
      </c>
    </row>
    <row r="193" spans="1:3" x14ac:dyDescent="0.25">
      <c r="A193" s="277">
        <v>44093</v>
      </c>
      <c r="B193" s="118">
        <v>2505</v>
      </c>
    </row>
    <row r="194" spans="1:3" x14ac:dyDescent="0.25">
      <c r="A194" s="277">
        <v>44094</v>
      </c>
      <c r="B194" s="118">
        <v>2505</v>
      </c>
    </row>
    <row r="195" spans="1:3" x14ac:dyDescent="0.25">
      <c r="A195" s="277">
        <v>44095</v>
      </c>
      <c r="B195" s="118">
        <v>2505</v>
      </c>
    </row>
    <row r="196" spans="1:3" x14ac:dyDescent="0.25">
      <c r="A196" s="277">
        <v>44096</v>
      </c>
      <c r="B196" s="118">
        <v>2506</v>
      </c>
    </row>
    <row r="197" spans="1:3" x14ac:dyDescent="0.25">
      <c r="A197" s="277">
        <v>44097</v>
      </c>
      <c r="B197" s="118">
        <v>2508</v>
      </c>
    </row>
    <row r="198" spans="1:3" x14ac:dyDescent="0.25">
      <c r="A198" s="277">
        <v>44098</v>
      </c>
      <c r="B198" s="118">
        <v>2510</v>
      </c>
    </row>
    <row r="199" spans="1:3" x14ac:dyDescent="0.25">
      <c r="A199" s="277">
        <v>44099</v>
      </c>
      <c r="B199" s="118">
        <v>2511</v>
      </c>
      <c r="C199" s="337"/>
    </row>
    <row r="200" spans="1:3" x14ac:dyDescent="0.25">
      <c r="A200" s="277">
        <v>44100</v>
      </c>
      <c r="B200" s="118">
        <v>2511</v>
      </c>
    </row>
    <row r="201" spans="1:3" x14ac:dyDescent="0.25">
      <c r="A201" s="277">
        <v>44101</v>
      </c>
      <c r="B201" s="118">
        <v>2512</v>
      </c>
    </row>
    <row r="202" spans="1:3" x14ac:dyDescent="0.25">
      <c r="A202" s="277">
        <v>44102</v>
      </c>
      <c r="B202" s="118">
        <v>2512</v>
      </c>
    </row>
    <row r="203" spans="1:3" x14ac:dyDescent="0.25">
      <c r="A203" s="277">
        <v>44103</v>
      </c>
      <c r="B203" s="118">
        <v>2512</v>
      </c>
    </row>
    <row r="204" spans="1:3" x14ac:dyDescent="0.25">
      <c r="A204" s="277">
        <v>44104</v>
      </c>
      <c r="B204" s="118">
        <v>2519</v>
      </c>
    </row>
    <row r="205" spans="1:3" x14ac:dyDescent="0.25">
      <c r="A205" s="277">
        <v>44105</v>
      </c>
      <c r="B205" s="118">
        <v>2522</v>
      </c>
    </row>
    <row r="206" spans="1:3" x14ac:dyDescent="0.25">
      <c r="A206" s="277">
        <v>44106</v>
      </c>
      <c r="B206" s="118">
        <v>2526</v>
      </c>
    </row>
    <row r="207" spans="1:3" x14ac:dyDescent="0.25">
      <c r="A207" s="277">
        <v>44107</v>
      </c>
      <c r="B207" s="118">
        <v>2530</v>
      </c>
    </row>
    <row r="208" spans="1:3" x14ac:dyDescent="0.25">
      <c r="A208" s="277">
        <v>44108</v>
      </c>
      <c r="B208" s="118">
        <v>2530</v>
      </c>
    </row>
    <row r="209" spans="1:2" x14ac:dyDescent="0.25">
      <c r="A209" s="277">
        <v>44109</v>
      </c>
      <c r="B209" s="118">
        <v>2530</v>
      </c>
    </row>
    <row r="210" spans="1:2" x14ac:dyDescent="0.25">
      <c r="A210" s="277">
        <v>44110</v>
      </c>
      <c r="B210" s="118">
        <v>2532</v>
      </c>
    </row>
    <row r="211" spans="1:2" x14ac:dyDescent="0.25">
      <c r="A211" s="277">
        <v>44111</v>
      </c>
      <c r="B211" s="118">
        <v>2533</v>
      </c>
    </row>
    <row r="212" spans="1:2" x14ac:dyDescent="0.25">
      <c r="A212" s="277">
        <v>44112</v>
      </c>
      <c r="B212" s="118">
        <v>2538</v>
      </c>
    </row>
    <row r="213" spans="1:2" x14ac:dyDescent="0.25">
      <c r="A213" s="277">
        <v>44113</v>
      </c>
      <c r="B213" s="118">
        <v>2544</v>
      </c>
    </row>
    <row r="214" spans="1:2" x14ac:dyDescent="0.25">
      <c r="A214" s="277">
        <v>44114</v>
      </c>
      <c r="B214" s="118">
        <v>2550</v>
      </c>
    </row>
    <row r="215" spans="1:2" x14ac:dyDescent="0.25">
      <c r="A215" s="277">
        <v>44115</v>
      </c>
      <c r="B215" s="118">
        <v>2550</v>
      </c>
    </row>
    <row r="216" spans="1:2" x14ac:dyDescent="0.25">
      <c r="A216" s="277">
        <v>44116</v>
      </c>
      <c r="B216" s="118">
        <v>2550</v>
      </c>
    </row>
    <row r="217" spans="1:2" x14ac:dyDescent="0.25">
      <c r="A217" s="277">
        <v>44117</v>
      </c>
      <c r="B217" s="118">
        <v>2557</v>
      </c>
    </row>
    <row r="218" spans="1:2" x14ac:dyDescent="0.25">
      <c r="A218" s="277">
        <v>44118</v>
      </c>
      <c r="B218" s="118">
        <v>2572</v>
      </c>
    </row>
    <row r="219" spans="1:2" x14ac:dyDescent="0.25">
      <c r="A219" s="277">
        <v>44119</v>
      </c>
      <c r="B219" s="118">
        <v>2585</v>
      </c>
    </row>
    <row r="220" spans="1:2" x14ac:dyDescent="0.25">
      <c r="A220" s="277">
        <v>44120</v>
      </c>
      <c r="B220" s="118">
        <v>2594</v>
      </c>
    </row>
    <row r="221" spans="1:2" x14ac:dyDescent="0.25">
      <c r="A221" s="277">
        <v>44121</v>
      </c>
      <c r="B221" s="118">
        <v>2609</v>
      </c>
    </row>
    <row r="222" spans="1:2" x14ac:dyDescent="0.25">
      <c r="A222" s="277">
        <v>44122</v>
      </c>
      <c r="B222" s="118">
        <v>2609</v>
      </c>
    </row>
    <row r="223" spans="1:2" x14ac:dyDescent="0.25">
      <c r="A223" s="277">
        <v>44123</v>
      </c>
      <c r="B223" s="118">
        <v>2610</v>
      </c>
    </row>
    <row r="224" spans="1:2" x14ac:dyDescent="0.25">
      <c r="A224" s="277">
        <v>44124</v>
      </c>
      <c r="B224" s="118">
        <v>2625</v>
      </c>
    </row>
    <row r="225" spans="1:2" x14ac:dyDescent="0.25">
      <c r="A225" s="277">
        <v>44125</v>
      </c>
      <c r="B225" s="118">
        <v>2653</v>
      </c>
    </row>
    <row r="226" spans="1:2" x14ac:dyDescent="0.25">
      <c r="A226" s="277">
        <v>44126</v>
      </c>
      <c r="B226" s="118">
        <v>2670</v>
      </c>
    </row>
    <row r="227" spans="1:2" x14ac:dyDescent="0.25">
      <c r="A227" s="277">
        <v>44127</v>
      </c>
      <c r="B227" s="118">
        <v>2688</v>
      </c>
    </row>
    <row r="228" spans="1:2" x14ac:dyDescent="0.25">
      <c r="A228" s="277">
        <v>44128</v>
      </c>
      <c r="B228" s="118">
        <v>2699</v>
      </c>
    </row>
    <row r="229" spans="1:2" x14ac:dyDescent="0.25">
      <c r="A229" s="277">
        <v>44129</v>
      </c>
      <c r="B229" s="118">
        <v>2700</v>
      </c>
    </row>
    <row r="230" spans="1:2" x14ac:dyDescent="0.25">
      <c r="A230" s="277">
        <v>44130</v>
      </c>
      <c r="B230" s="118">
        <v>2701</v>
      </c>
    </row>
    <row r="231" spans="1:2" x14ac:dyDescent="0.25">
      <c r="A231" s="277">
        <v>44131</v>
      </c>
      <c r="B231" s="118">
        <v>2726</v>
      </c>
    </row>
    <row r="232" spans="1:2" x14ac:dyDescent="0.25">
      <c r="A232" s="277">
        <v>44132</v>
      </c>
      <c r="B232" s="118">
        <v>2754</v>
      </c>
    </row>
    <row r="233" spans="1:2" x14ac:dyDescent="0.25">
      <c r="A233" s="277">
        <v>44133</v>
      </c>
      <c r="B233" s="118">
        <v>2791</v>
      </c>
    </row>
    <row r="234" spans="1:2" x14ac:dyDescent="0.25">
      <c r="A234" s="277">
        <v>44134</v>
      </c>
      <c r="B234" s="118">
        <v>2819</v>
      </c>
    </row>
    <row r="235" spans="1:2" x14ac:dyDescent="0.25">
      <c r="A235" s="277">
        <v>44135</v>
      </c>
      <c r="B235" s="118">
        <v>2843</v>
      </c>
    </row>
    <row r="236" spans="1:2" x14ac:dyDescent="0.25">
      <c r="A236" s="277">
        <v>44136</v>
      </c>
      <c r="B236" s="118">
        <v>2849</v>
      </c>
    </row>
    <row r="237" spans="1:2" x14ac:dyDescent="0.25">
      <c r="A237" s="277">
        <v>44137</v>
      </c>
      <c r="B237" s="118">
        <v>2849</v>
      </c>
    </row>
    <row r="238" spans="1:2" x14ac:dyDescent="0.25">
      <c r="A238" s="277">
        <v>44138</v>
      </c>
      <c r="B238" s="118">
        <v>2877</v>
      </c>
    </row>
    <row r="239" spans="1:2" x14ac:dyDescent="0.25">
      <c r="A239" s="277">
        <v>44139</v>
      </c>
      <c r="B239" s="118">
        <v>2927</v>
      </c>
    </row>
    <row r="240" spans="1:2" x14ac:dyDescent="0.25">
      <c r="A240" s="277">
        <v>44140</v>
      </c>
      <c r="B240" s="118">
        <v>2966</v>
      </c>
    </row>
    <row r="241" spans="1:3" x14ac:dyDescent="0.25">
      <c r="A241" s="277">
        <v>44141</v>
      </c>
      <c r="B241" s="118">
        <v>2997</v>
      </c>
    </row>
    <row r="242" spans="1:3" x14ac:dyDescent="0.25">
      <c r="A242" s="277">
        <v>44142</v>
      </c>
      <c r="B242" s="118">
        <v>3036</v>
      </c>
    </row>
    <row r="243" spans="1:3" x14ac:dyDescent="0.25">
      <c r="A243" s="277">
        <v>44143</v>
      </c>
      <c r="B243" s="118">
        <v>3039</v>
      </c>
    </row>
    <row r="244" spans="1:3" x14ac:dyDescent="0.25">
      <c r="A244" s="277">
        <v>44144</v>
      </c>
      <c r="B244" s="118">
        <v>3040</v>
      </c>
    </row>
    <row r="245" spans="1:3" x14ac:dyDescent="0.25">
      <c r="A245" s="277">
        <v>44145</v>
      </c>
      <c r="B245" s="118">
        <v>3079</v>
      </c>
    </row>
    <row r="246" spans="1:3" x14ac:dyDescent="0.25">
      <c r="A246" s="277">
        <v>44146</v>
      </c>
      <c r="B246" s="118">
        <v>3143</v>
      </c>
    </row>
    <row r="247" spans="1:3" x14ac:dyDescent="0.25">
      <c r="A247" s="277">
        <v>44147</v>
      </c>
      <c r="B247" s="118">
        <v>3188</v>
      </c>
    </row>
    <row r="248" spans="1:3" x14ac:dyDescent="0.25">
      <c r="A248" s="277">
        <v>44148</v>
      </c>
      <c r="B248" s="118">
        <v>3244</v>
      </c>
      <c r="C248" s="333"/>
    </row>
    <row r="249" spans="1:3" x14ac:dyDescent="0.25">
      <c r="A249" s="277">
        <v>44149</v>
      </c>
      <c r="B249" s="118">
        <v>3280</v>
      </c>
    </row>
    <row r="250" spans="1:3" x14ac:dyDescent="0.25">
      <c r="A250" s="277">
        <v>44150</v>
      </c>
      <c r="B250" s="118">
        <v>3280</v>
      </c>
    </row>
    <row r="251" spans="1:3" x14ac:dyDescent="0.25">
      <c r="A251" s="277">
        <v>44151</v>
      </c>
      <c r="B251" s="118">
        <v>3286</v>
      </c>
    </row>
    <row r="252" spans="1:3" x14ac:dyDescent="0.25">
      <c r="A252" s="277">
        <v>44152</v>
      </c>
      <c r="B252" s="118">
        <v>3323</v>
      </c>
    </row>
    <row r="253" spans="1:3" x14ac:dyDescent="0.25">
      <c r="A253" s="277">
        <v>44153</v>
      </c>
      <c r="B253" s="118">
        <v>3377</v>
      </c>
    </row>
    <row r="254" spans="1:3" x14ac:dyDescent="0.25">
      <c r="A254" s="277">
        <v>44154</v>
      </c>
      <c r="B254" s="118">
        <v>3427</v>
      </c>
    </row>
    <row r="255" spans="1:3" x14ac:dyDescent="0.25">
      <c r="A255" s="277">
        <v>44155</v>
      </c>
      <c r="B255" s="118">
        <v>3459</v>
      </c>
    </row>
    <row r="256" spans="1:3" x14ac:dyDescent="0.25">
      <c r="A256" s="277">
        <v>44156</v>
      </c>
      <c r="B256" s="118">
        <v>3496</v>
      </c>
    </row>
    <row r="257" spans="1:3" x14ac:dyDescent="0.25">
      <c r="A257" s="277">
        <v>44157</v>
      </c>
      <c r="B257" s="118">
        <v>3503</v>
      </c>
    </row>
    <row r="258" spans="1:3" x14ac:dyDescent="0.25">
      <c r="A258" s="277">
        <v>44158</v>
      </c>
      <c r="B258" s="118">
        <v>3503</v>
      </c>
    </row>
    <row r="259" spans="1:3" x14ac:dyDescent="0.25">
      <c r="A259" s="277">
        <v>44159</v>
      </c>
      <c r="B259" s="118">
        <v>3544</v>
      </c>
    </row>
    <row r="260" spans="1:3" x14ac:dyDescent="0.25">
      <c r="A260" s="277">
        <v>44160</v>
      </c>
      <c r="B260" s="118">
        <v>3588</v>
      </c>
    </row>
    <row r="261" spans="1:3" x14ac:dyDescent="0.25">
      <c r="A261" s="277">
        <v>44161</v>
      </c>
      <c r="B261" s="118">
        <v>3639</v>
      </c>
    </row>
    <row r="262" spans="1:3" x14ac:dyDescent="0.25">
      <c r="A262" s="277">
        <v>44162</v>
      </c>
      <c r="B262" s="118">
        <v>3676</v>
      </c>
    </row>
    <row r="263" spans="1:3" x14ac:dyDescent="0.25">
      <c r="A263" s="277">
        <v>44163</v>
      </c>
      <c r="B263" s="68">
        <v>3720</v>
      </c>
      <c r="C263" s="67"/>
    </row>
    <row r="264" spans="1:3" x14ac:dyDescent="0.25">
      <c r="A264" s="277">
        <v>44164</v>
      </c>
      <c r="B264" s="68">
        <v>3722</v>
      </c>
      <c r="C264" s="67"/>
    </row>
    <row r="265" spans="1:3" x14ac:dyDescent="0.25">
      <c r="A265" s="277">
        <v>44165</v>
      </c>
      <c r="B265" s="118">
        <v>3725</v>
      </c>
    </row>
    <row r="266" spans="1:3" x14ac:dyDescent="0.25">
      <c r="A266" s="277">
        <v>44166</v>
      </c>
      <c r="B266" s="118">
        <v>3759</v>
      </c>
    </row>
    <row r="267" spans="1:3" x14ac:dyDescent="0.25">
      <c r="A267" s="277">
        <v>44167</v>
      </c>
      <c r="B267" s="118">
        <v>3797</v>
      </c>
    </row>
    <row r="268" spans="1:3" x14ac:dyDescent="0.25">
      <c r="A268" s="277">
        <v>44168</v>
      </c>
      <c r="B268" s="118">
        <v>3848</v>
      </c>
    </row>
    <row r="269" spans="1:3" x14ac:dyDescent="0.25">
      <c r="A269" s="277">
        <v>44169</v>
      </c>
      <c r="B269" s="118">
        <v>3889</v>
      </c>
    </row>
    <row r="270" spans="1:3" x14ac:dyDescent="0.25">
      <c r="A270" s="277">
        <v>44170</v>
      </c>
      <c r="B270" s="118">
        <v>3911</v>
      </c>
    </row>
    <row r="271" spans="1:3" x14ac:dyDescent="0.25">
      <c r="A271" s="277">
        <v>44171</v>
      </c>
      <c r="B271" s="118">
        <v>3916</v>
      </c>
    </row>
    <row r="272" spans="1:3" x14ac:dyDescent="0.25">
      <c r="A272" s="277">
        <v>44172</v>
      </c>
      <c r="B272" s="118">
        <v>3917</v>
      </c>
    </row>
    <row r="273" spans="1:2" x14ac:dyDescent="0.25">
      <c r="A273" s="277">
        <v>44173</v>
      </c>
      <c r="B273" s="118">
        <v>3950</v>
      </c>
    </row>
    <row r="274" spans="1:2" x14ac:dyDescent="0.25">
      <c r="A274" s="277">
        <v>44174</v>
      </c>
      <c r="B274" s="118">
        <v>3989</v>
      </c>
    </row>
    <row r="275" spans="1:2" x14ac:dyDescent="0.25">
      <c r="A275" s="277">
        <v>44175</v>
      </c>
      <c r="B275" s="118">
        <v>4039</v>
      </c>
    </row>
    <row r="276" spans="1:2" x14ac:dyDescent="0.25">
      <c r="A276" s="277">
        <v>44176</v>
      </c>
      <c r="B276" s="118">
        <v>4070</v>
      </c>
    </row>
    <row r="277" spans="1:2" x14ac:dyDescent="0.25">
      <c r="A277" s="277">
        <v>44177</v>
      </c>
      <c r="B277" s="118">
        <f>B276+39</f>
        <v>4109</v>
      </c>
    </row>
    <row r="278" spans="1:2" x14ac:dyDescent="0.25">
      <c r="A278" s="277">
        <v>44178</v>
      </c>
      <c r="B278" s="118">
        <v>4111</v>
      </c>
    </row>
    <row r="279" spans="1:2" x14ac:dyDescent="0.25">
      <c r="A279" s="277">
        <v>44179</v>
      </c>
      <c r="B279" s="118">
        <v>4111</v>
      </c>
    </row>
    <row r="280" spans="1:2" x14ac:dyDescent="0.25">
      <c r="A280" s="277">
        <v>44180</v>
      </c>
      <c r="B280" s="118">
        <v>4135</v>
      </c>
    </row>
    <row r="281" spans="1:2" x14ac:dyDescent="0.25">
      <c r="A281" s="277">
        <v>44181</v>
      </c>
      <c r="B281" s="118">
        <v>4173</v>
      </c>
    </row>
    <row r="282" spans="1:2" x14ac:dyDescent="0.25">
      <c r="A282" s="277">
        <v>44182</v>
      </c>
      <c r="B282" s="118">
        <v>4203</v>
      </c>
    </row>
    <row r="283" spans="1:2" x14ac:dyDescent="0.25">
      <c r="A283" s="277">
        <v>44183</v>
      </c>
      <c r="B283" s="118">
        <v>4239</v>
      </c>
    </row>
    <row r="284" spans="1:2" x14ac:dyDescent="0.25">
      <c r="A284" s="277">
        <v>44184</v>
      </c>
      <c r="B284" s="118">
        <v>4280</v>
      </c>
    </row>
    <row r="285" spans="1:2" x14ac:dyDescent="0.25">
      <c r="A285" s="277">
        <v>44185</v>
      </c>
      <c r="B285" s="118">
        <v>4283</v>
      </c>
    </row>
    <row r="286" spans="1:2" x14ac:dyDescent="0.25">
      <c r="A286" s="277">
        <v>44186</v>
      </c>
      <c r="B286" s="118">
        <v>4283</v>
      </c>
    </row>
    <row r="287" spans="1:2" x14ac:dyDescent="0.25">
      <c r="A287" s="277">
        <v>44187</v>
      </c>
      <c r="B287" s="118">
        <v>4326</v>
      </c>
    </row>
    <row r="288" spans="1:2" x14ac:dyDescent="0.25">
      <c r="A288" s="277">
        <v>44188</v>
      </c>
      <c r="B288" s="118">
        <v>4373</v>
      </c>
    </row>
    <row r="289" spans="1:2" x14ac:dyDescent="0.25">
      <c r="A289" s="277">
        <v>44189</v>
      </c>
      <c r="B289" s="118">
        <v>4416</v>
      </c>
    </row>
    <row r="290" spans="1:2" x14ac:dyDescent="0.25">
      <c r="A290" s="277">
        <v>44190</v>
      </c>
      <c r="B290" s="118">
        <v>4459</v>
      </c>
    </row>
    <row r="291" spans="1:2" x14ac:dyDescent="0.25">
      <c r="A291" s="277">
        <v>44191</v>
      </c>
      <c r="B291" s="118">
        <v>4459</v>
      </c>
    </row>
    <row r="292" spans="1:2" x14ac:dyDescent="0.25">
      <c r="A292" s="277">
        <v>44192</v>
      </c>
      <c r="B292" s="118">
        <v>4460</v>
      </c>
    </row>
    <row r="293" spans="1:2" x14ac:dyDescent="0.25">
      <c r="A293" s="277">
        <v>44193</v>
      </c>
      <c r="B293" s="118">
        <v>4460</v>
      </c>
    </row>
    <row r="294" spans="1:2" x14ac:dyDescent="0.25">
      <c r="A294" s="277">
        <v>44194</v>
      </c>
      <c r="B294" s="118">
        <v>4467</v>
      </c>
    </row>
    <row r="295" spans="1:2" x14ac:dyDescent="0.25">
      <c r="A295" s="277">
        <v>44195</v>
      </c>
      <c r="B295" s="118">
        <v>4510</v>
      </c>
    </row>
    <row r="296" spans="1:2" x14ac:dyDescent="0.25">
      <c r="A296" s="277">
        <v>44196</v>
      </c>
      <c r="B296" s="118">
        <v>4578</v>
      </c>
    </row>
    <row r="297" spans="1:2" x14ac:dyDescent="0.25">
      <c r="A297" s="277">
        <v>44197</v>
      </c>
      <c r="B297" s="118">
        <v>4621</v>
      </c>
    </row>
    <row r="298" spans="1:2" x14ac:dyDescent="0.25">
      <c r="A298" s="277">
        <v>44198</v>
      </c>
      <c r="B298" s="118">
        <v>4621</v>
      </c>
    </row>
    <row r="299" spans="1:2" x14ac:dyDescent="0.25">
      <c r="A299" s="277">
        <v>44199</v>
      </c>
      <c r="B299" s="118">
        <v>4622</v>
      </c>
    </row>
    <row r="300" spans="1:2" x14ac:dyDescent="0.25">
      <c r="A300" s="277">
        <v>44200</v>
      </c>
      <c r="B300" s="118">
        <v>4622</v>
      </c>
    </row>
    <row r="301" spans="1:2" x14ac:dyDescent="0.25">
      <c r="A301" s="277">
        <v>44201</v>
      </c>
      <c r="B301" s="118">
        <v>4633</v>
      </c>
    </row>
    <row r="302" spans="1:2" x14ac:dyDescent="0.25">
      <c r="A302" s="277">
        <v>44202</v>
      </c>
      <c r="B302" s="118">
        <v>4701</v>
      </c>
    </row>
    <row r="303" spans="1:2" x14ac:dyDescent="0.25">
      <c r="A303" s="277">
        <v>44203</v>
      </c>
      <c r="B303" s="118">
        <v>4779</v>
      </c>
    </row>
    <row r="304" spans="1:2" x14ac:dyDescent="0.25">
      <c r="A304" s="277">
        <v>44204</v>
      </c>
      <c r="B304" s="118">
        <v>4872</v>
      </c>
    </row>
    <row r="305" spans="1:2" x14ac:dyDescent="0.25">
      <c r="A305" s="277">
        <v>44205</v>
      </c>
      <c r="B305" s="118">
        <v>4965</v>
      </c>
    </row>
    <row r="306" spans="1:2" x14ac:dyDescent="0.25">
      <c r="A306" s="277">
        <v>44206</v>
      </c>
      <c r="B306" s="118">
        <v>4968</v>
      </c>
    </row>
    <row r="307" spans="1:2" x14ac:dyDescent="0.25">
      <c r="A307" s="277">
        <v>44207</v>
      </c>
      <c r="B307" s="118">
        <v>4969</v>
      </c>
    </row>
    <row r="308" spans="1:2" x14ac:dyDescent="0.25">
      <c r="A308" s="277">
        <v>44208</v>
      </c>
      <c r="B308" s="118">
        <v>5023</v>
      </c>
    </row>
    <row r="309" spans="1:2" x14ac:dyDescent="0.25">
      <c r="A309" s="277">
        <v>44209</v>
      </c>
      <c r="B309" s="118">
        <v>5102</v>
      </c>
    </row>
    <row r="310" spans="1:2" x14ac:dyDescent="0.25">
      <c r="A310" s="277">
        <v>44210</v>
      </c>
      <c r="B310" s="118">
        <v>5166</v>
      </c>
    </row>
    <row r="311" spans="1:2" x14ac:dyDescent="0.25">
      <c r="A311" s="277">
        <v>44211</v>
      </c>
      <c r="B311" s="118">
        <v>5227</v>
      </c>
    </row>
    <row r="312" spans="1:2" x14ac:dyDescent="0.25">
      <c r="A312" s="277">
        <v>44212</v>
      </c>
      <c r="B312" s="118">
        <v>5305</v>
      </c>
    </row>
    <row r="313" spans="1:2" x14ac:dyDescent="0.25">
      <c r="A313" s="277">
        <v>44213</v>
      </c>
      <c r="B313" s="118">
        <v>5305</v>
      </c>
    </row>
    <row r="314" spans="1:2" x14ac:dyDescent="0.25">
      <c r="A314" s="277">
        <v>44214</v>
      </c>
      <c r="B314" s="118">
        <v>5305</v>
      </c>
    </row>
    <row r="315" spans="1:2" x14ac:dyDescent="0.25">
      <c r="A315" s="277">
        <v>44215</v>
      </c>
      <c r="B315" s="118">
        <v>5376</v>
      </c>
    </row>
    <row r="316" spans="1:2" x14ac:dyDescent="0.25">
      <c r="A316" s="277">
        <v>44216</v>
      </c>
      <c r="B316" s="118">
        <v>5468</v>
      </c>
    </row>
    <row r="317" spans="1:2" x14ac:dyDescent="0.25">
      <c r="A317" s="277">
        <v>44217</v>
      </c>
      <c r="B317" s="118">
        <v>5557</v>
      </c>
    </row>
    <row r="318" spans="1:2" x14ac:dyDescent="0.25">
      <c r="A318" s="277">
        <v>44218</v>
      </c>
      <c r="B318" s="118">
        <v>5628</v>
      </c>
    </row>
    <row r="319" spans="1:2" x14ac:dyDescent="0.25">
      <c r="A319" s="277">
        <v>44219</v>
      </c>
      <c r="B319" s="118">
        <v>5704</v>
      </c>
    </row>
    <row r="320" spans="1:2" x14ac:dyDescent="0.25">
      <c r="A320" s="277">
        <v>44220</v>
      </c>
      <c r="B320" s="118">
        <v>5705</v>
      </c>
    </row>
    <row r="321" spans="1:2" x14ac:dyDescent="0.25">
      <c r="A321" s="277">
        <v>44221</v>
      </c>
      <c r="B321" s="118">
        <v>5709</v>
      </c>
    </row>
    <row r="322" spans="1:2" x14ac:dyDescent="0.25">
      <c r="A322" s="277">
        <v>44222</v>
      </c>
      <c r="B322" s="118">
        <v>5796</v>
      </c>
    </row>
    <row r="323" spans="1:2" x14ac:dyDescent="0.25">
      <c r="A323" s="277">
        <v>44223</v>
      </c>
      <c r="B323" s="118">
        <v>5888</v>
      </c>
    </row>
    <row r="324" spans="1:2" x14ac:dyDescent="0.25">
      <c r="A324" s="277">
        <v>44224</v>
      </c>
      <c r="B324" s="118">
        <v>5970</v>
      </c>
    </row>
    <row r="325" spans="1:2" x14ac:dyDescent="0.25">
      <c r="A325" s="277">
        <v>44225</v>
      </c>
      <c r="B325" s="118">
        <v>6040</v>
      </c>
    </row>
    <row r="326" spans="1:2" x14ac:dyDescent="0.25">
      <c r="A326" s="277">
        <v>44226</v>
      </c>
      <c r="B326" s="118">
        <v>6100</v>
      </c>
    </row>
    <row r="327" spans="1:2" x14ac:dyDescent="0.25">
      <c r="A327" s="277">
        <v>44227</v>
      </c>
      <c r="B327" s="118">
        <v>6106</v>
      </c>
    </row>
    <row r="328" spans="1:2" x14ac:dyDescent="0.25">
      <c r="A328" s="277">
        <v>44228</v>
      </c>
      <c r="B328" s="118">
        <v>6112</v>
      </c>
    </row>
    <row r="329" spans="1:2" x14ac:dyDescent="0.25">
      <c r="A329" s="277">
        <v>44229</v>
      </c>
      <c r="B329" s="118">
        <v>6181</v>
      </c>
    </row>
    <row r="330" spans="1:2" x14ac:dyDescent="0.25">
      <c r="A330" s="277">
        <v>44230</v>
      </c>
      <c r="B330" s="118">
        <v>6269</v>
      </c>
    </row>
    <row r="331" spans="1:2" x14ac:dyDescent="0.25">
      <c r="A331" s="277">
        <v>44231</v>
      </c>
      <c r="B331" s="118">
        <v>6322</v>
      </c>
    </row>
    <row r="332" spans="1:2" x14ac:dyDescent="0.25">
      <c r="A332" s="277">
        <v>44232</v>
      </c>
      <c r="B332" s="118">
        <v>6383</v>
      </c>
    </row>
    <row r="333" spans="1:2" x14ac:dyDescent="0.25">
      <c r="A333" s="277">
        <v>44233</v>
      </c>
      <c r="B333" s="118">
        <v>6431</v>
      </c>
    </row>
    <row r="334" spans="1:2" x14ac:dyDescent="0.25">
      <c r="A334" s="277">
        <v>44234</v>
      </c>
      <c r="B334" s="118">
        <v>6438</v>
      </c>
    </row>
    <row r="335" spans="1:2" x14ac:dyDescent="0.25">
      <c r="A335" s="277">
        <v>44235</v>
      </c>
      <c r="B335" s="118">
        <v>6443</v>
      </c>
    </row>
    <row r="336" spans="1:2" x14ac:dyDescent="0.25">
      <c r="A336" s="277">
        <v>44236</v>
      </c>
      <c r="B336" s="118">
        <v>6501</v>
      </c>
    </row>
    <row r="337" spans="1:3" x14ac:dyDescent="0.25">
      <c r="A337" s="277">
        <v>44237</v>
      </c>
      <c r="B337" s="118">
        <v>6551</v>
      </c>
    </row>
    <row r="338" spans="1:3" x14ac:dyDescent="0.25">
      <c r="A338" s="277">
        <v>44238</v>
      </c>
      <c r="B338" s="118">
        <v>6599</v>
      </c>
    </row>
    <row r="339" spans="1:3" x14ac:dyDescent="0.25">
      <c r="A339" s="277">
        <v>44239</v>
      </c>
      <c r="B339" s="118">
        <v>6666</v>
      </c>
    </row>
    <row r="340" spans="1:3" x14ac:dyDescent="0.25">
      <c r="A340" s="277">
        <v>44240</v>
      </c>
      <c r="B340" s="118">
        <v>6711</v>
      </c>
    </row>
    <row r="341" spans="1:3" x14ac:dyDescent="0.25">
      <c r="A341" s="277">
        <v>44241</v>
      </c>
      <c r="B341" s="118">
        <v>6715</v>
      </c>
    </row>
    <row r="342" spans="1:3" x14ac:dyDescent="0.25">
      <c r="A342" s="277">
        <v>44242</v>
      </c>
      <c r="B342" s="118">
        <v>6715</v>
      </c>
    </row>
    <row r="343" spans="1:3" x14ac:dyDescent="0.25">
      <c r="A343" s="277">
        <v>44243</v>
      </c>
      <c r="B343" s="118">
        <v>6764</v>
      </c>
    </row>
    <row r="344" spans="1:3" x14ac:dyDescent="0.25">
      <c r="A344" s="277">
        <v>44244</v>
      </c>
      <c r="B344" s="118">
        <v>6828</v>
      </c>
    </row>
    <row r="345" spans="1:3" x14ac:dyDescent="0.25">
      <c r="A345" s="277">
        <v>44245</v>
      </c>
      <c r="B345" s="118">
        <v>6885</v>
      </c>
    </row>
    <row r="346" spans="1:3" x14ac:dyDescent="0.25">
      <c r="A346" s="277">
        <v>44246</v>
      </c>
      <c r="B346" s="118">
        <v>6916</v>
      </c>
    </row>
    <row r="347" spans="1:3" x14ac:dyDescent="0.25">
      <c r="A347" s="277">
        <v>44247</v>
      </c>
      <c r="B347" s="68">
        <v>6945</v>
      </c>
      <c r="C347" s="67"/>
    </row>
    <row r="348" spans="1:3" x14ac:dyDescent="0.25">
      <c r="A348" s="277">
        <v>44248</v>
      </c>
      <c r="B348" s="118">
        <v>6950</v>
      </c>
    </row>
    <row r="349" spans="1:3" x14ac:dyDescent="0.25">
      <c r="A349" s="277">
        <v>44249</v>
      </c>
      <c r="B349" s="118">
        <v>6950</v>
      </c>
    </row>
    <row r="350" spans="1:3" x14ac:dyDescent="0.25">
      <c r="A350" s="277">
        <v>44250</v>
      </c>
      <c r="B350" s="118">
        <v>7006</v>
      </c>
    </row>
    <row r="351" spans="1:3" x14ac:dyDescent="0.25">
      <c r="A351" s="277">
        <v>44251</v>
      </c>
      <c r="B351" s="118">
        <v>7053</v>
      </c>
    </row>
    <row r="352" spans="1:3" x14ac:dyDescent="0.25">
      <c r="A352" s="277">
        <v>44252</v>
      </c>
      <c r="B352" s="118">
        <v>7084</v>
      </c>
    </row>
    <row r="353" spans="1:2" x14ac:dyDescent="0.25">
      <c r="A353" s="277">
        <v>44253</v>
      </c>
      <c r="B353" s="118">
        <v>7111</v>
      </c>
    </row>
    <row r="354" spans="1:2" x14ac:dyDescent="0.25">
      <c r="A354" s="277">
        <v>44254</v>
      </c>
      <c r="B354" s="118">
        <v>7129</v>
      </c>
    </row>
    <row r="355" spans="1:2" x14ac:dyDescent="0.25">
      <c r="A355" s="277">
        <v>44255</v>
      </c>
      <c r="B355" s="118">
        <v>7131</v>
      </c>
    </row>
    <row r="356" spans="1:2" x14ac:dyDescent="0.25">
      <c r="A356" s="277">
        <v>44256</v>
      </c>
      <c r="B356" s="118">
        <v>7131</v>
      </c>
    </row>
    <row r="357" spans="1:2" x14ac:dyDescent="0.25">
      <c r="A357" s="277">
        <v>44257</v>
      </c>
      <c r="B357" s="118">
        <v>7164</v>
      </c>
    </row>
    <row r="358" spans="1:2" x14ac:dyDescent="0.25">
      <c r="A358" s="277">
        <v>44258</v>
      </c>
      <c r="B358" s="118">
        <v>7371</v>
      </c>
    </row>
    <row r="359" spans="1:2" x14ac:dyDescent="0.25">
      <c r="A359" s="277">
        <v>44259</v>
      </c>
      <c r="B359" s="118">
        <v>7398</v>
      </c>
    </row>
    <row r="360" spans="1:2" x14ac:dyDescent="0.25">
      <c r="A360" s="277">
        <v>44260</v>
      </c>
      <c r="B360" s="58">
        <v>7409</v>
      </c>
    </row>
    <row r="361" spans="1:2" x14ac:dyDescent="0.25">
      <c r="A361" s="277">
        <v>44261</v>
      </c>
      <c r="B361" s="58">
        <v>7421</v>
      </c>
    </row>
    <row r="362" spans="1:2" x14ac:dyDescent="0.25">
      <c r="A362" s="277">
        <v>44262</v>
      </c>
      <c r="B362" s="58">
        <v>7421</v>
      </c>
    </row>
    <row r="363" spans="1:2" x14ac:dyDescent="0.25">
      <c r="A363" s="277">
        <v>44263</v>
      </c>
      <c r="B363" s="58">
        <v>7422</v>
      </c>
    </row>
    <row r="364" spans="1:2" x14ac:dyDescent="0.25">
      <c r="A364" s="277">
        <v>44264</v>
      </c>
      <c r="B364" s="58">
        <v>7441</v>
      </c>
    </row>
    <row r="365" spans="1:2" x14ac:dyDescent="0.25">
      <c r="A365" s="277">
        <v>44265</v>
      </c>
      <c r="B365" s="58">
        <v>7461</v>
      </c>
    </row>
    <row r="366" spans="1:2" x14ac:dyDescent="0.25">
      <c r="A366" s="277">
        <v>44266</v>
      </c>
      <c r="B366" s="58">
        <v>7483</v>
      </c>
    </row>
    <row r="367" spans="1:2" x14ac:dyDescent="0.25">
      <c r="A367" s="277">
        <v>44267</v>
      </c>
      <c r="B367" s="58">
        <v>7500</v>
      </c>
    </row>
    <row r="368" spans="1:2" x14ac:dyDescent="0.25">
      <c r="A368" s="277">
        <v>44268</v>
      </c>
      <c r="B368" s="58">
        <v>7508</v>
      </c>
    </row>
    <row r="369" spans="1:3" x14ac:dyDescent="0.25">
      <c r="A369" s="277">
        <v>44269</v>
      </c>
      <c r="B369" s="58">
        <v>7510</v>
      </c>
    </row>
    <row r="370" spans="1:3" x14ac:dyDescent="0.25">
      <c r="A370" s="277">
        <v>44270</v>
      </c>
      <c r="B370" s="58">
        <v>7510</v>
      </c>
    </row>
    <row r="371" spans="1:3" x14ac:dyDescent="0.25">
      <c r="A371" s="277">
        <v>44271</v>
      </c>
      <c r="B371" s="58">
        <v>7517</v>
      </c>
    </row>
    <row r="372" spans="1:3" x14ac:dyDescent="0.25">
      <c r="A372" s="277">
        <v>44272</v>
      </c>
      <c r="B372" s="58">
        <v>7529</v>
      </c>
    </row>
    <row r="373" spans="1:3" x14ac:dyDescent="0.25">
      <c r="A373" s="277">
        <v>44273</v>
      </c>
      <c r="B373" s="58">
        <v>7536</v>
      </c>
    </row>
    <row r="374" spans="1:3" x14ac:dyDescent="0.25">
      <c r="A374" s="277">
        <v>44274</v>
      </c>
      <c r="B374" s="58">
        <v>7544</v>
      </c>
    </row>
    <row r="375" spans="1:3" x14ac:dyDescent="0.25">
      <c r="A375" s="277">
        <v>44275</v>
      </c>
      <c r="B375" s="68">
        <v>7552</v>
      </c>
      <c r="C375" s="67"/>
    </row>
    <row r="376" spans="1:3" x14ac:dyDescent="0.25">
      <c r="A376" s="277">
        <v>44276</v>
      </c>
      <c r="B376" s="118">
        <v>7552</v>
      </c>
    </row>
    <row r="377" spans="1:3" x14ac:dyDescent="0.25">
      <c r="A377" s="277">
        <v>44277</v>
      </c>
      <c r="B377" s="118">
        <v>7552</v>
      </c>
    </row>
    <row r="378" spans="1:3" x14ac:dyDescent="0.25">
      <c r="A378" s="277">
        <v>44278</v>
      </c>
      <c r="B378" s="118">
        <v>7559</v>
      </c>
    </row>
    <row r="379" spans="1:3" x14ac:dyDescent="0.25">
      <c r="A379" s="277">
        <v>44279</v>
      </c>
      <c r="B379" s="118">
        <v>7562</v>
      </c>
    </row>
    <row r="380" spans="1:3" x14ac:dyDescent="0.25">
      <c r="A380" s="277">
        <v>44280</v>
      </c>
      <c r="B380" s="118">
        <v>7572</v>
      </c>
      <c r="C380" s="333"/>
    </row>
    <row r="381" spans="1:3" x14ac:dyDescent="0.25">
      <c r="A381" s="277">
        <v>44281</v>
      </c>
      <c r="B381" s="118">
        <v>7578</v>
      </c>
    </row>
    <row r="382" spans="1:3" x14ac:dyDescent="0.25">
      <c r="A382" s="277">
        <v>44282</v>
      </c>
      <c r="B382" s="118">
        <v>7584</v>
      </c>
    </row>
    <row r="383" spans="1:3" x14ac:dyDescent="0.25">
      <c r="A383" s="277">
        <v>44283</v>
      </c>
      <c r="B383" s="118">
        <v>7584</v>
      </c>
    </row>
    <row r="384" spans="1:3" x14ac:dyDescent="0.25">
      <c r="A384" s="277">
        <v>44284</v>
      </c>
      <c r="B384" s="118">
        <v>7584</v>
      </c>
    </row>
    <row r="385" spans="1:2" x14ac:dyDescent="0.25">
      <c r="A385" s="277">
        <v>44285</v>
      </c>
      <c r="B385" s="118">
        <v>7596</v>
      </c>
    </row>
    <row r="386" spans="1:2" x14ac:dyDescent="0.25">
      <c r="A386" s="277">
        <v>44286</v>
      </c>
      <c r="B386" s="118">
        <v>7602</v>
      </c>
    </row>
    <row r="387" spans="1:2" x14ac:dyDescent="0.25">
      <c r="A387" s="277">
        <v>44287</v>
      </c>
      <c r="B387" s="118">
        <v>7610</v>
      </c>
    </row>
    <row r="388" spans="1:2" x14ac:dyDescent="0.25">
      <c r="A388" s="277">
        <v>44288</v>
      </c>
      <c r="B388" s="118">
        <v>7614</v>
      </c>
    </row>
    <row r="389" spans="1:2" x14ac:dyDescent="0.25">
      <c r="A389" s="277">
        <v>44289</v>
      </c>
      <c r="B389" s="118">
        <v>7614</v>
      </c>
    </row>
    <row r="390" spans="1:2" x14ac:dyDescent="0.25">
      <c r="A390" s="277">
        <v>44290</v>
      </c>
      <c r="B390" s="118">
        <v>7614</v>
      </c>
    </row>
    <row r="391" spans="1:2" x14ac:dyDescent="0.25">
      <c r="A391" s="277">
        <v>44291</v>
      </c>
      <c r="B391" s="118">
        <v>7614</v>
      </c>
    </row>
    <row r="392" spans="1:2" x14ac:dyDescent="0.25">
      <c r="A392" s="277">
        <v>44292</v>
      </c>
      <c r="B392" s="118">
        <v>7614</v>
      </c>
    </row>
    <row r="393" spans="1:2" x14ac:dyDescent="0.25">
      <c r="A393" s="277">
        <v>44293</v>
      </c>
      <c r="B393" s="118">
        <v>7619</v>
      </c>
    </row>
    <row r="394" spans="1:2" x14ac:dyDescent="0.25">
      <c r="A394" s="277">
        <v>44294</v>
      </c>
      <c r="B394" s="118">
        <v>7620</v>
      </c>
    </row>
    <row r="395" spans="1:2" x14ac:dyDescent="0.25">
      <c r="A395" s="277">
        <v>44295</v>
      </c>
      <c r="B395" s="118">
        <v>7626</v>
      </c>
    </row>
    <row r="396" spans="1:2" x14ac:dyDescent="0.25">
      <c r="A396" s="277">
        <v>44296</v>
      </c>
      <c r="B396" s="118">
        <v>7630</v>
      </c>
    </row>
    <row r="397" spans="1:2" x14ac:dyDescent="0.25">
      <c r="A397" s="277">
        <v>44297</v>
      </c>
      <c r="B397" s="118">
        <v>7630</v>
      </c>
    </row>
    <row r="398" spans="1:2" x14ac:dyDescent="0.25">
      <c r="A398" s="277">
        <v>44298</v>
      </c>
      <c r="B398" s="118">
        <v>7630</v>
      </c>
    </row>
    <row r="399" spans="1:2" x14ac:dyDescent="0.25">
      <c r="A399" s="277">
        <v>44299</v>
      </c>
      <c r="B399" s="118">
        <v>7633</v>
      </c>
    </row>
    <row r="400" spans="1:2" x14ac:dyDescent="0.25">
      <c r="A400" s="277">
        <v>44300</v>
      </c>
      <c r="B400" s="118">
        <v>7636</v>
      </c>
    </row>
    <row r="401" spans="1:4" x14ac:dyDescent="0.25">
      <c r="A401" s="277">
        <v>44301</v>
      </c>
      <c r="B401" s="118">
        <v>7637</v>
      </c>
    </row>
    <row r="402" spans="1:4" x14ac:dyDescent="0.25">
      <c r="A402" s="277">
        <v>44302</v>
      </c>
      <c r="B402" s="118">
        <v>7640</v>
      </c>
    </row>
    <row r="403" spans="1:4" x14ac:dyDescent="0.25">
      <c r="A403" s="277">
        <v>44303</v>
      </c>
      <c r="B403" s="118">
        <v>7642</v>
      </c>
    </row>
    <row r="404" spans="1:4" x14ac:dyDescent="0.25">
      <c r="A404" s="277">
        <v>44304</v>
      </c>
      <c r="B404" s="118">
        <v>7642</v>
      </c>
    </row>
    <row r="405" spans="1:4" x14ac:dyDescent="0.25">
      <c r="A405" s="277">
        <v>44305</v>
      </c>
      <c r="B405" s="118">
        <v>7642</v>
      </c>
    </row>
    <row r="406" spans="1:4" x14ac:dyDescent="0.25">
      <c r="A406" s="277">
        <v>44306</v>
      </c>
      <c r="B406" s="118">
        <v>7644</v>
      </c>
    </row>
    <row r="407" spans="1:4" x14ac:dyDescent="0.25">
      <c r="A407" s="277">
        <v>44307</v>
      </c>
      <c r="B407" s="118">
        <v>7643</v>
      </c>
      <c r="D407" s="329" t="s">
        <v>445</v>
      </c>
    </row>
    <row r="408" spans="1:4" x14ac:dyDescent="0.25">
      <c r="A408" s="277">
        <v>44308</v>
      </c>
      <c r="B408" s="118">
        <v>7646</v>
      </c>
    </row>
    <row r="409" spans="1:4" x14ac:dyDescent="0.25">
      <c r="A409" s="277">
        <v>44309</v>
      </c>
      <c r="B409" s="118">
        <v>7647</v>
      </c>
    </row>
    <row r="410" spans="1:4" x14ac:dyDescent="0.25">
      <c r="A410" s="277">
        <v>44310</v>
      </c>
      <c r="B410" s="118">
        <v>7651</v>
      </c>
    </row>
    <row r="411" spans="1:4" x14ac:dyDescent="0.25">
      <c r="A411" s="277">
        <v>44311</v>
      </c>
      <c r="B411" s="118">
        <v>7652</v>
      </c>
    </row>
    <row r="412" spans="1:4" x14ac:dyDescent="0.25">
      <c r="A412" s="277">
        <v>44312</v>
      </c>
      <c r="B412" s="118">
        <v>7652</v>
      </c>
    </row>
    <row r="413" spans="1:4" x14ac:dyDescent="0.25">
      <c r="A413" s="277">
        <v>44313</v>
      </c>
      <c r="B413" s="118">
        <v>7653</v>
      </c>
    </row>
    <row r="414" spans="1:4" x14ac:dyDescent="0.25">
      <c r="A414" s="277">
        <v>44314</v>
      </c>
      <c r="B414" s="118">
        <v>7654</v>
      </c>
    </row>
    <row r="415" spans="1:4" x14ac:dyDescent="0.25">
      <c r="A415" s="277">
        <v>44315</v>
      </c>
      <c r="B415" s="118">
        <v>7659</v>
      </c>
    </row>
    <row r="416" spans="1:4" x14ac:dyDescent="0.25">
      <c r="A416" s="277">
        <v>44316</v>
      </c>
      <c r="B416" s="118">
        <v>7659</v>
      </c>
    </row>
    <row r="417" spans="1:2" x14ac:dyDescent="0.25">
      <c r="A417" s="277">
        <v>44317</v>
      </c>
      <c r="B417" s="118">
        <v>7660</v>
      </c>
    </row>
    <row r="418" spans="1:2" x14ac:dyDescent="0.25">
      <c r="A418" s="277">
        <v>44318</v>
      </c>
      <c r="B418" s="118">
        <v>7660</v>
      </c>
    </row>
    <row r="419" spans="1:2" x14ac:dyDescent="0.25">
      <c r="A419" s="277">
        <v>44319</v>
      </c>
      <c r="B419" s="118">
        <v>7660</v>
      </c>
    </row>
    <row r="420" spans="1:2" x14ac:dyDescent="0.25">
      <c r="A420" s="277">
        <v>44320</v>
      </c>
      <c r="B420" s="118">
        <v>7660</v>
      </c>
    </row>
    <row r="421" spans="1:2" x14ac:dyDescent="0.25">
      <c r="A421" s="277">
        <v>44321</v>
      </c>
      <c r="B421" s="118">
        <v>7660</v>
      </c>
    </row>
    <row r="422" spans="1:2" x14ac:dyDescent="0.25">
      <c r="A422" s="277">
        <v>44322</v>
      </c>
      <c r="B422" s="118">
        <v>7660</v>
      </c>
    </row>
    <row r="423" spans="1:2" x14ac:dyDescent="0.25">
      <c r="A423" s="277">
        <v>44323</v>
      </c>
      <c r="B423" s="118">
        <v>7661</v>
      </c>
    </row>
    <row r="424" spans="1:2" x14ac:dyDescent="0.25">
      <c r="A424" s="277">
        <v>44324</v>
      </c>
      <c r="B424" s="118">
        <v>7661</v>
      </c>
    </row>
    <row r="425" spans="1:2" x14ac:dyDescent="0.25">
      <c r="A425" s="277">
        <v>44325</v>
      </c>
      <c r="B425" s="118">
        <v>7661</v>
      </c>
    </row>
    <row r="426" spans="1:2" x14ac:dyDescent="0.25">
      <c r="A426" s="277">
        <v>44326</v>
      </c>
      <c r="B426" s="118">
        <v>7661</v>
      </c>
    </row>
    <row r="427" spans="1:2" x14ac:dyDescent="0.25">
      <c r="A427" s="277">
        <v>44327</v>
      </c>
      <c r="B427" s="118">
        <v>7661</v>
      </c>
    </row>
    <row r="428" spans="1:2" x14ac:dyDescent="0.25">
      <c r="A428" s="277">
        <v>44328</v>
      </c>
      <c r="B428" s="118">
        <v>7661</v>
      </c>
    </row>
    <row r="429" spans="1:2" x14ac:dyDescent="0.25">
      <c r="A429" s="277">
        <v>44329</v>
      </c>
      <c r="B429" s="118">
        <v>7662</v>
      </c>
    </row>
    <row r="430" spans="1:2" x14ac:dyDescent="0.25">
      <c r="A430" s="277">
        <v>44330</v>
      </c>
      <c r="B430" s="118">
        <v>7664</v>
      </c>
    </row>
    <row r="431" spans="1:2" x14ac:dyDescent="0.25">
      <c r="A431" s="277">
        <v>44331</v>
      </c>
      <c r="B431" s="118">
        <v>7664</v>
      </c>
    </row>
    <row r="432" spans="1:2" x14ac:dyDescent="0.25">
      <c r="A432" s="277">
        <v>44332</v>
      </c>
      <c r="B432" s="118">
        <v>7664</v>
      </c>
    </row>
    <row r="433" spans="1:2" x14ac:dyDescent="0.25">
      <c r="A433" s="277">
        <v>44333</v>
      </c>
      <c r="B433" s="118">
        <v>7664</v>
      </c>
    </row>
    <row r="434" spans="1:2" x14ac:dyDescent="0.25">
      <c r="A434" s="277">
        <v>44334</v>
      </c>
      <c r="B434" s="118">
        <v>7664</v>
      </c>
    </row>
    <row r="435" spans="1:2" x14ac:dyDescent="0.25">
      <c r="A435" s="277">
        <v>44335</v>
      </c>
      <c r="B435" s="118">
        <v>7664</v>
      </c>
    </row>
    <row r="436" spans="1:2" x14ac:dyDescent="0.25">
      <c r="A436" s="277">
        <v>44336</v>
      </c>
      <c r="B436" s="118">
        <v>7664</v>
      </c>
    </row>
    <row r="437" spans="1:2" x14ac:dyDescent="0.25">
      <c r="A437" s="277">
        <v>44337</v>
      </c>
      <c r="B437" s="118">
        <v>7664</v>
      </c>
    </row>
    <row r="438" spans="1:2" x14ac:dyDescent="0.25">
      <c r="A438" s="277">
        <v>44338</v>
      </c>
      <c r="B438" s="118">
        <v>7664</v>
      </c>
    </row>
    <row r="439" spans="1:2" x14ac:dyDescent="0.25">
      <c r="A439" s="277">
        <v>44339</v>
      </c>
      <c r="B439" s="118">
        <v>7664</v>
      </c>
    </row>
    <row r="440" spans="1:2" x14ac:dyDescent="0.25">
      <c r="A440" s="277">
        <v>44340</v>
      </c>
      <c r="B440" s="118">
        <v>7664</v>
      </c>
    </row>
    <row r="441" spans="1:2" x14ac:dyDescent="0.25">
      <c r="A441" s="277">
        <v>44341</v>
      </c>
      <c r="B441" s="118">
        <v>7666</v>
      </c>
    </row>
    <row r="442" spans="1:2" x14ac:dyDescent="0.25">
      <c r="A442" s="277">
        <v>44342</v>
      </c>
      <c r="B442" s="118">
        <v>7666</v>
      </c>
    </row>
    <row r="443" spans="1:2" x14ac:dyDescent="0.25">
      <c r="A443" s="277">
        <v>44343</v>
      </c>
      <c r="B443" s="118">
        <v>7666</v>
      </c>
    </row>
    <row r="444" spans="1:2" x14ac:dyDescent="0.25">
      <c r="A444" s="277">
        <v>44344</v>
      </c>
      <c r="B444" s="118">
        <v>7668</v>
      </c>
    </row>
    <row r="445" spans="1:2" x14ac:dyDescent="0.25">
      <c r="A445" s="277">
        <v>44345</v>
      </c>
      <c r="B445" s="118">
        <v>7668</v>
      </c>
    </row>
    <row r="446" spans="1:2" x14ac:dyDescent="0.25">
      <c r="A446" s="277">
        <v>44346</v>
      </c>
      <c r="B446" s="118">
        <v>7668</v>
      </c>
    </row>
    <row r="447" spans="1:2" x14ac:dyDescent="0.25">
      <c r="A447" s="277">
        <v>44347</v>
      </c>
      <c r="B447" s="118">
        <v>7669</v>
      </c>
    </row>
    <row r="448" spans="1:2" x14ac:dyDescent="0.25">
      <c r="A448" s="277">
        <v>44348</v>
      </c>
      <c r="B448" s="118">
        <v>7669</v>
      </c>
    </row>
    <row r="449" spans="1:2" x14ac:dyDescent="0.25">
      <c r="A449" s="277">
        <v>44349</v>
      </c>
      <c r="B449" s="118">
        <v>7670</v>
      </c>
    </row>
    <row r="450" spans="1:2" x14ac:dyDescent="0.25">
      <c r="A450" s="277">
        <v>44350</v>
      </c>
      <c r="B450" s="118">
        <v>7674</v>
      </c>
    </row>
    <row r="451" spans="1:2" x14ac:dyDescent="0.25">
      <c r="A451" s="277">
        <v>44351</v>
      </c>
      <c r="B451" s="118">
        <v>7676</v>
      </c>
    </row>
    <row r="452" spans="1:2" x14ac:dyDescent="0.25">
      <c r="A452" s="277">
        <v>44352</v>
      </c>
      <c r="B452" s="118">
        <v>7677</v>
      </c>
    </row>
    <row r="453" spans="1:2" x14ac:dyDescent="0.25">
      <c r="A453" s="277">
        <v>44353</v>
      </c>
      <c r="B453" s="118">
        <v>7677</v>
      </c>
    </row>
    <row r="454" spans="1:2" x14ac:dyDescent="0.25">
      <c r="A454" s="277">
        <v>44354</v>
      </c>
      <c r="B454" s="118">
        <v>7677</v>
      </c>
    </row>
    <row r="455" spans="1:2" x14ac:dyDescent="0.25">
      <c r="A455" s="277">
        <v>44355</v>
      </c>
      <c r="B455" s="118">
        <v>7677</v>
      </c>
    </row>
    <row r="456" spans="1:2" x14ac:dyDescent="0.25">
      <c r="A456" s="277">
        <v>44356</v>
      </c>
      <c r="B456" s="118">
        <v>7678</v>
      </c>
    </row>
    <row r="457" spans="1:2" x14ac:dyDescent="0.25">
      <c r="A457" s="277">
        <v>44357</v>
      </c>
      <c r="B457" s="118">
        <v>7679</v>
      </c>
    </row>
    <row r="458" spans="1:2" x14ac:dyDescent="0.25">
      <c r="A458" s="277">
        <v>44358</v>
      </c>
      <c r="B458" s="118">
        <v>7679</v>
      </c>
    </row>
    <row r="459" spans="1:2" x14ac:dyDescent="0.25">
      <c r="A459" s="277">
        <v>44359</v>
      </c>
      <c r="B459" s="118">
        <v>7681</v>
      </c>
    </row>
    <row r="460" spans="1:2" x14ac:dyDescent="0.25">
      <c r="A460" s="277">
        <v>44360</v>
      </c>
      <c r="B460" s="118">
        <v>7681</v>
      </c>
    </row>
    <row r="461" spans="1:2" x14ac:dyDescent="0.25">
      <c r="A461" s="277">
        <v>44361</v>
      </c>
      <c r="B461" s="118">
        <v>7681</v>
      </c>
    </row>
    <row r="462" spans="1:2" x14ac:dyDescent="0.25">
      <c r="A462" s="277">
        <v>44362</v>
      </c>
      <c r="B462" s="118">
        <v>7683</v>
      </c>
    </row>
    <row r="463" spans="1:2" x14ac:dyDescent="0.25">
      <c r="A463" s="277">
        <v>44363</v>
      </c>
      <c r="B463" s="118">
        <v>7684</v>
      </c>
    </row>
    <row r="464" spans="1:2" x14ac:dyDescent="0.25">
      <c r="A464" s="277">
        <v>44364</v>
      </c>
      <c r="B464" s="118">
        <v>7688</v>
      </c>
    </row>
    <row r="465" spans="1:2" x14ac:dyDescent="0.25">
      <c r="A465" s="277">
        <v>44365</v>
      </c>
      <c r="B465" s="118">
        <v>7690</v>
      </c>
    </row>
    <row r="466" spans="1:2" x14ac:dyDescent="0.25">
      <c r="A466" s="277">
        <v>44366</v>
      </c>
      <c r="B466" s="118">
        <v>7692</v>
      </c>
    </row>
    <row r="467" spans="1:2" x14ac:dyDescent="0.25">
      <c r="A467" s="277">
        <v>44367</v>
      </c>
      <c r="B467" s="118">
        <v>7692</v>
      </c>
    </row>
    <row r="468" spans="1:2" x14ac:dyDescent="0.25">
      <c r="A468" s="277">
        <v>44368</v>
      </c>
      <c r="B468" s="118">
        <v>7692</v>
      </c>
    </row>
    <row r="469" spans="1:2" x14ac:dyDescent="0.25">
      <c r="A469" s="277">
        <v>44369</v>
      </c>
      <c r="B469" s="118">
        <v>7696</v>
      </c>
    </row>
    <row r="470" spans="1:2" x14ac:dyDescent="0.25">
      <c r="A470" s="277">
        <v>44370</v>
      </c>
      <c r="B470" s="118">
        <v>7701</v>
      </c>
    </row>
    <row r="471" spans="1:2" x14ac:dyDescent="0.25">
      <c r="A471" s="277">
        <v>44371</v>
      </c>
      <c r="B471" s="118">
        <v>7706</v>
      </c>
    </row>
    <row r="472" spans="1:2" x14ac:dyDescent="0.25">
      <c r="A472" s="277">
        <v>44372</v>
      </c>
      <c r="B472" s="118">
        <v>7708</v>
      </c>
    </row>
    <row r="473" spans="1:2" x14ac:dyDescent="0.25">
      <c r="A473" s="277">
        <v>44373</v>
      </c>
      <c r="B473" s="118">
        <v>7711</v>
      </c>
    </row>
    <row r="474" spans="1:2" s="363" customFormat="1" x14ac:dyDescent="0.25">
      <c r="A474" s="277">
        <v>44374</v>
      </c>
      <c r="B474" s="118">
        <v>7712</v>
      </c>
    </row>
    <row r="475" spans="1:2" x14ac:dyDescent="0.25">
      <c r="A475" s="277">
        <v>44375</v>
      </c>
      <c r="B475" s="118">
        <v>7712</v>
      </c>
    </row>
    <row r="476" spans="1:2" x14ac:dyDescent="0.25">
      <c r="A476" s="277">
        <v>44376</v>
      </c>
      <c r="B476" s="118">
        <v>7713</v>
      </c>
    </row>
    <row r="477" spans="1:2" x14ac:dyDescent="0.25">
      <c r="A477" s="277">
        <v>44377</v>
      </c>
      <c r="B477" s="118">
        <v>7716</v>
      </c>
    </row>
    <row r="478" spans="1:2" x14ac:dyDescent="0.25">
      <c r="A478" s="277">
        <v>44378</v>
      </c>
      <c r="B478" s="118">
        <v>7722</v>
      </c>
    </row>
    <row r="479" spans="1:2" x14ac:dyDescent="0.25">
      <c r="A479" s="277">
        <v>44379</v>
      </c>
      <c r="B479" s="118">
        <v>7726</v>
      </c>
    </row>
    <row r="480" spans="1:2" x14ac:dyDescent="0.25">
      <c r="A480" s="277">
        <v>44380</v>
      </c>
      <c r="B480" s="118">
        <v>7729</v>
      </c>
    </row>
    <row r="481" spans="1:2" x14ac:dyDescent="0.25">
      <c r="A481" s="277">
        <v>44381</v>
      </c>
      <c r="B481" s="118">
        <v>7729</v>
      </c>
    </row>
    <row r="482" spans="1:2" x14ac:dyDescent="0.25">
      <c r="A482" s="277">
        <v>44382</v>
      </c>
      <c r="B482" s="118">
        <v>7729</v>
      </c>
    </row>
    <row r="483" spans="1:2" x14ac:dyDescent="0.25">
      <c r="A483" s="277">
        <v>44383</v>
      </c>
      <c r="B483" s="118">
        <v>7735</v>
      </c>
    </row>
    <row r="484" spans="1:2" x14ac:dyDescent="0.25">
      <c r="A484" s="277">
        <v>44384</v>
      </c>
      <c r="B484" s="118">
        <v>7740</v>
      </c>
    </row>
    <row r="485" spans="1:2" x14ac:dyDescent="0.25">
      <c r="A485" s="277">
        <v>44385</v>
      </c>
      <c r="B485" s="118">
        <v>7744</v>
      </c>
    </row>
    <row r="486" spans="1:2" x14ac:dyDescent="0.25">
      <c r="A486" s="277">
        <v>44386</v>
      </c>
      <c r="B486" s="118">
        <v>7750</v>
      </c>
    </row>
    <row r="487" spans="1:2" x14ac:dyDescent="0.25">
      <c r="A487" s="277">
        <v>44387</v>
      </c>
      <c r="B487" s="118">
        <v>7757</v>
      </c>
    </row>
    <row r="488" spans="1:2" x14ac:dyDescent="0.25">
      <c r="A488" s="277">
        <v>44388</v>
      </c>
      <c r="B488" s="118">
        <v>7757</v>
      </c>
    </row>
    <row r="489" spans="1:2" x14ac:dyDescent="0.25">
      <c r="A489" s="277">
        <v>44389</v>
      </c>
      <c r="B489" s="118">
        <v>7757</v>
      </c>
    </row>
    <row r="490" spans="1:2" x14ac:dyDescent="0.25">
      <c r="A490" s="277">
        <v>44390</v>
      </c>
      <c r="B490" s="118">
        <v>7761</v>
      </c>
    </row>
    <row r="491" spans="1:2" x14ac:dyDescent="0.25">
      <c r="A491" s="277">
        <v>44391</v>
      </c>
      <c r="B491" s="118">
        <v>7772</v>
      </c>
    </row>
    <row r="492" spans="1:2" x14ac:dyDescent="0.25">
      <c r="A492" s="277">
        <v>44392</v>
      </c>
      <c r="B492" s="118">
        <v>7791</v>
      </c>
    </row>
    <row r="493" spans="1:2" x14ac:dyDescent="0.25">
      <c r="A493" s="277">
        <v>44393</v>
      </c>
      <c r="B493" s="118">
        <v>7796</v>
      </c>
    </row>
    <row r="494" spans="1:2" x14ac:dyDescent="0.25">
      <c r="A494" s="277">
        <v>44394</v>
      </c>
      <c r="B494" s="118">
        <v>7800</v>
      </c>
    </row>
    <row r="495" spans="1:2" x14ac:dyDescent="0.25">
      <c r="A495" s="277">
        <v>44395</v>
      </c>
      <c r="B495" s="118">
        <v>7800</v>
      </c>
    </row>
    <row r="496" spans="1:2" x14ac:dyDescent="0.25">
      <c r="A496" s="277">
        <v>44396</v>
      </c>
      <c r="B496" s="118">
        <v>7800</v>
      </c>
    </row>
    <row r="497" spans="1:4" x14ac:dyDescent="0.25">
      <c r="A497" s="277">
        <v>44397</v>
      </c>
      <c r="B497" s="118">
        <v>7813</v>
      </c>
    </row>
    <row r="498" spans="1:4" x14ac:dyDescent="0.25">
      <c r="A498" s="277">
        <v>44398</v>
      </c>
      <c r="B498" s="118">
        <v>7820</v>
      </c>
    </row>
    <row r="499" spans="1:4" x14ac:dyDescent="0.25">
      <c r="A499" s="277">
        <v>44399</v>
      </c>
      <c r="B499" s="118">
        <v>7842</v>
      </c>
    </row>
    <row r="500" spans="1:4" x14ac:dyDescent="0.25">
      <c r="A500" s="277">
        <v>44400</v>
      </c>
      <c r="B500" s="118">
        <v>7848</v>
      </c>
    </row>
    <row r="501" spans="1:4" s="363" customFormat="1" x14ac:dyDescent="0.25">
      <c r="A501" s="277">
        <v>44401</v>
      </c>
      <c r="B501" s="118">
        <v>7859</v>
      </c>
    </row>
    <row r="502" spans="1:4" x14ac:dyDescent="0.25">
      <c r="A502" s="277">
        <v>44402</v>
      </c>
      <c r="B502" s="118">
        <v>7859</v>
      </c>
    </row>
    <row r="503" spans="1:4" x14ac:dyDescent="0.25">
      <c r="A503" s="277">
        <v>44403</v>
      </c>
      <c r="B503" s="118">
        <v>7859</v>
      </c>
    </row>
    <row r="504" spans="1:4" x14ac:dyDescent="0.25">
      <c r="A504" s="277">
        <v>44404</v>
      </c>
      <c r="B504" s="118">
        <v>7866</v>
      </c>
    </row>
    <row r="505" spans="1:4" x14ac:dyDescent="0.25">
      <c r="A505" s="277">
        <v>44405</v>
      </c>
      <c r="B505" s="118">
        <v>7911</v>
      </c>
      <c r="C505" s="391"/>
      <c r="D505" s="3" t="s">
        <v>444</v>
      </c>
    </row>
    <row r="506" spans="1:4" x14ac:dyDescent="0.25">
      <c r="A506" s="277">
        <v>44406</v>
      </c>
      <c r="B506" s="118">
        <v>7924</v>
      </c>
    </row>
    <row r="507" spans="1:4" x14ac:dyDescent="0.25">
      <c r="A507" s="277">
        <v>44407</v>
      </c>
      <c r="B507" s="118">
        <v>7930</v>
      </c>
    </row>
    <row r="508" spans="1:4" x14ac:dyDescent="0.25">
      <c r="A508" s="277">
        <v>44408</v>
      </c>
      <c r="B508" s="118">
        <v>7939</v>
      </c>
    </row>
    <row r="509" spans="1:4" x14ac:dyDescent="0.25">
      <c r="A509" s="277">
        <v>44409</v>
      </c>
      <c r="B509" s="118">
        <v>7942</v>
      </c>
    </row>
    <row r="510" spans="1:4" x14ac:dyDescent="0.25">
      <c r="A510" s="277">
        <v>44410</v>
      </c>
      <c r="B510" s="118">
        <v>7943</v>
      </c>
    </row>
    <row r="511" spans="1:4" x14ac:dyDescent="0.25">
      <c r="A511" s="277">
        <v>44411</v>
      </c>
      <c r="B511" s="118">
        <v>7952</v>
      </c>
    </row>
    <row r="512" spans="1:4" x14ac:dyDescent="0.25">
      <c r="A512" s="277">
        <v>44412</v>
      </c>
      <c r="B512" s="118">
        <v>7965</v>
      </c>
    </row>
    <row r="513" spans="1:4" x14ac:dyDescent="0.25">
      <c r="A513" s="277">
        <v>44413</v>
      </c>
      <c r="B513" s="118">
        <v>7976</v>
      </c>
    </row>
    <row r="514" spans="1:4" x14ac:dyDescent="0.25">
      <c r="A514" s="277">
        <v>44414</v>
      </c>
      <c r="B514" s="118">
        <v>7983</v>
      </c>
    </row>
    <row r="515" spans="1:4" x14ac:dyDescent="0.25">
      <c r="A515" s="277">
        <v>44415</v>
      </c>
      <c r="B515" s="118">
        <v>7992</v>
      </c>
      <c r="C515" s="333"/>
    </row>
    <row r="516" spans="1:4" x14ac:dyDescent="0.25">
      <c r="A516" s="277">
        <v>44416</v>
      </c>
      <c r="B516" s="118">
        <v>7992</v>
      </c>
    </row>
    <row r="517" spans="1:4" s="363" customFormat="1" x14ac:dyDescent="0.25">
      <c r="A517" s="277">
        <v>44417</v>
      </c>
      <c r="B517" s="118">
        <v>7992</v>
      </c>
    </row>
    <row r="518" spans="1:4" x14ac:dyDescent="0.25">
      <c r="A518" s="277">
        <v>44418</v>
      </c>
      <c r="B518" s="118">
        <v>8003</v>
      </c>
    </row>
    <row r="519" spans="1:4" x14ac:dyDescent="0.25">
      <c r="A519" s="277">
        <v>44419</v>
      </c>
      <c r="B519" s="118">
        <v>8013</v>
      </c>
    </row>
    <row r="520" spans="1:4" x14ac:dyDescent="0.25">
      <c r="A520" s="277">
        <v>44420</v>
      </c>
      <c r="B520" s="118">
        <v>8021</v>
      </c>
    </row>
    <row r="521" spans="1:4" x14ac:dyDescent="0.25">
      <c r="A521" s="277">
        <v>44421</v>
      </c>
      <c r="B521" s="118">
        <v>8029</v>
      </c>
    </row>
    <row r="522" spans="1:4" x14ac:dyDescent="0.25">
      <c r="A522" s="277">
        <v>44422</v>
      </c>
      <c r="B522" s="118">
        <v>8032</v>
      </c>
      <c r="D522" s="329" t="s">
        <v>446</v>
      </c>
    </row>
    <row r="523" spans="1:4" x14ac:dyDescent="0.25">
      <c r="A523" s="277">
        <v>44423</v>
      </c>
      <c r="B523" s="118">
        <v>8032</v>
      </c>
    </row>
    <row r="524" spans="1:4" x14ac:dyDescent="0.25">
      <c r="A524" s="277">
        <v>44424</v>
      </c>
      <c r="B524" s="118">
        <v>8032</v>
      </c>
    </row>
    <row r="525" spans="1:4" x14ac:dyDescent="0.25">
      <c r="A525" s="277">
        <v>44425</v>
      </c>
      <c r="B525" s="118">
        <v>8041</v>
      </c>
    </row>
    <row r="526" spans="1:4" x14ac:dyDescent="0.25">
      <c r="A526" s="277">
        <v>44426</v>
      </c>
      <c r="B526" s="118">
        <v>8051</v>
      </c>
    </row>
    <row r="527" spans="1:4" x14ac:dyDescent="0.25">
      <c r="A527" s="277">
        <v>44427</v>
      </c>
      <c r="B527" s="118">
        <v>8058</v>
      </c>
    </row>
    <row r="528" spans="1:4" x14ac:dyDescent="0.25">
      <c r="A528" s="277">
        <v>44428</v>
      </c>
      <c r="B528" s="118">
        <v>8067</v>
      </c>
    </row>
    <row r="529" spans="1:4" x14ac:dyDescent="0.25">
      <c r="A529" s="277">
        <v>44429</v>
      </c>
      <c r="B529" s="118">
        <v>8070</v>
      </c>
    </row>
    <row r="530" spans="1:4" x14ac:dyDescent="0.25">
      <c r="A530" s="277">
        <v>44430</v>
      </c>
      <c r="B530" s="118">
        <v>8070</v>
      </c>
    </row>
    <row r="531" spans="1:4" x14ac:dyDescent="0.25">
      <c r="A531" s="277">
        <v>44431</v>
      </c>
      <c r="B531" s="118">
        <v>8070</v>
      </c>
    </row>
    <row r="532" spans="1:4" x14ac:dyDescent="0.25">
      <c r="A532" s="277">
        <v>44432</v>
      </c>
      <c r="B532" s="118">
        <v>8080</v>
      </c>
    </row>
    <row r="533" spans="1:4" x14ac:dyDescent="0.25">
      <c r="A533" s="277">
        <v>44433</v>
      </c>
      <c r="B533" s="118">
        <v>8085</v>
      </c>
    </row>
    <row r="534" spans="1:4" x14ac:dyDescent="0.25">
      <c r="A534" s="277">
        <v>44434</v>
      </c>
      <c r="B534" s="118">
        <v>8099</v>
      </c>
    </row>
    <row r="535" spans="1:4" x14ac:dyDescent="0.25">
      <c r="A535" s="277">
        <v>44435</v>
      </c>
      <c r="B535" s="118">
        <v>8103</v>
      </c>
    </row>
    <row r="536" spans="1:4" s="363" customFormat="1" x14ac:dyDescent="0.25">
      <c r="A536" s="277">
        <v>44436</v>
      </c>
      <c r="B536" s="118">
        <v>8111</v>
      </c>
      <c r="C536" s="333"/>
    </row>
    <row r="537" spans="1:4" x14ac:dyDescent="0.25">
      <c r="A537" s="277">
        <v>44437</v>
      </c>
      <c r="B537" s="118">
        <v>8111</v>
      </c>
    </row>
    <row r="538" spans="1:4" x14ac:dyDescent="0.25">
      <c r="A538" s="277">
        <v>44438</v>
      </c>
      <c r="B538" s="118">
        <v>8111</v>
      </c>
    </row>
    <row r="539" spans="1:4" x14ac:dyDescent="0.25">
      <c r="A539" s="277">
        <v>44439</v>
      </c>
      <c r="B539" s="118">
        <v>8118</v>
      </c>
    </row>
    <row r="540" spans="1:4" x14ac:dyDescent="0.25">
      <c r="A540" s="277">
        <v>44440</v>
      </c>
      <c r="B540" s="118">
        <v>8127</v>
      </c>
    </row>
    <row r="541" spans="1:4" x14ac:dyDescent="0.25">
      <c r="A541" s="277">
        <v>44441</v>
      </c>
      <c r="B541" s="118">
        <v>8144</v>
      </c>
    </row>
    <row r="542" spans="1:4" s="363" customFormat="1" x14ac:dyDescent="0.25">
      <c r="A542" s="277">
        <v>44442</v>
      </c>
      <c r="B542" s="118">
        <v>8154</v>
      </c>
    </row>
    <row r="543" spans="1:4" x14ac:dyDescent="0.25">
      <c r="A543" s="277">
        <v>44443</v>
      </c>
      <c r="B543" s="118">
        <v>8165</v>
      </c>
      <c r="D543" s="333"/>
    </row>
    <row r="544" spans="1:4" x14ac:dyDescent="0.25">
      <c r="A544" s="277">
        <v>44444</v>
      </c>
      <c r="B544" s="118">
        <v>8165</v>
      </c>
    </row>
    <row r="545" spans="1:3" s="363" customFormat="1" x14ac:dyDescent="0.25">
      <c r="A545" s="277">
        <v>44445</v>
      </c>
      <c r="B545" s="118">
        <v>8165</v>
      </c>
    </row>
    <row r="546" spans="1:3" x14ac:dyDescent="0.25">
      <c r="A546" s="277">
        <v>44446</v>
      </c>
      <c r="B546" s="118">
        <v>8181</v>
      </c>
    </row>
    <row r="547" spans="1:3" x14ac:dyDescent="0.25">
      <c r="A547" s="277">
        <v>44447</v>
      </c>
      <c r="B547" s="118">
        <v>8198</v>
      </c>
    </row>
    <row r="548" spans="1:3" x14ac:dyDescent="0.25">
      <c r="A548" s="277">
        <v>44448</v>
      </c>
      <c r="B548" s="118">
        <v>8210</v>
      </c>
    </row>
    <row r="549" spans="1:3" x14ac:dyDescent="0.25">
      <c r="A549" s="277">
        <v>44449</v>
      </c>
      <c r="B549" s="118">
        <v>8232</v>
      </c>
    </row>
    <row r="550" spans="1:3" x14ac:dyDescent="0.25">
      <c r="A550" s="277">
        <v>44450</v>
      </c>
      <c r="B550" s="118">
        <v>8242</v>
      </c>
    </row>
    <row r="551" spans="1:3" x14ac:dyDescent="0.25">
      <c r="A551" s="277">
        <v>44451</v>
      </c>
      <c r="B551" s="118">
        <v>8242</v>
      </c>
    </row>
    <row r="552" spans="1:3" x14ac:dyDescent="0.25">
      <c r="A552" s="277">
        <v>44452</v>
      </c>
      <c r="B552" s="118">
        <v>8242</v>
      </c>
    </row>
    <row r="553" spans="1:3" x14ac:dyDescent="0.25">
      <c r="A553" s="277">
        <v>44453</v>
      </c>
      <c r="B553" s="118">
        <v>8263</v>
      </c>
    </row>
    <row r="554" spans="1:3" x14ac:dyDescent="0.25">
      <c r="A554" s="277">
        <v>44454</v>
      </c>
      <c r="B554" s="118">
        <v>8293</v>
      </c>
    </row>
    <row r="555" spans="1:3" x14ac:dyDescent="0.25">
      <c r="A555" s="277">
        <v>44455</v>
      </c>
      <c r="B555" s="118">
        <v>8319</v>
      </c>
    </row>
    <row r="556" spans="1:3" x14ac:dyDescent="0.25">
      <c r="A556" s="277">
        <v>44456</v>
      </c>
      <c r="B556" s="118">
        <v>8349</v>
      </c>
    </row>
    <row r="557" spans="1:3" x14ac:dyDescent="0.25">
      <c r="A557" s="277">
        <v>44457</v>
      </c>
      <c r="B557" s="118">
        <v>8376</v>
      </c>
      <c r="C557" s="333"/>
    </row>
    <row r="558" spans="1:3" x14ac:dyDescent="0.25">
      <c r="A558" s="277">
        <v>44458</v>
      </c>
      <c r="B558" s="118">
        <v>8378</v>
      </c>
    </row>
    <row r="559" spans="1:3" s="363" customFormat="1" x14ac:dyDescent="0.25">
      <c r="A559" s="277">
        <v>44459</v>
      </c>
      <c r="B559" s="118">
        <v>8378</v>
      </c>
    </row>
    <row r="560" spans="1:3" x14ac:dyDescent="0.25">
      <c r="A560" s="277">
        <v>44460</v>
      </c>
      <c r="B560" s="118">
        <v>8396</v>
      </c>
    </row>
    <row r="561" spans="1:5" x14ac:dyDescent="0.25">
      <c r="A561" s="277">
        <v>44461</v>
      </c>
      <c r="B561" s="118">
        <v>8427</v>
      </c>
      <c r="E561" s="333"/>
    </row>
    <row r="562" spans="1:5" x14ac:dyDescent="0.25">
      <c r="A562" s="277">
        <v>44462</v>
      </c>
      <c r="B562" s="118">
        <v>8464</v>
      </c>
    </row>
    <row r="563" spans="1:5" s="363" customFormat="1" x14ac:dyDescent="0.25">
      <c r="A563" s="277">
        <v>44463</v>
      </c>
      <c r="B563" s="118">
        <v>8514</v>
      </c>
    </row>
    <row r="564" spans="1:5" x14ac:dyDescent="0.25">
      <c r="A564" s="277">
        <v>44464</v>
      </c>
      <c r="B564" s="118">
        <v>8532</v>
      </c>
    </row>
    <row r="565" spans="1:5" x14ac:dyDescent="0.25">
      <c r="A565" s="277">
        <v>44465</v>
      </c>
      <c r="B565" s="118">
        <v>8534</v>
      </c>
    </row>
    <row r="566" spans="1:5" x14ac:dyDescent="0.25">
      <c r="A566" s="277">
        <v>44466</v>
      </c>
      <c r="B566" s="118">
        <v>8535</v>
      </c>
    </row>
    <row r="567" spans="1:5" x14ac:dyDescent="0.25">
      <c r="A567" s="277">
        <v>44467</v>
      </c>
      <c r="B567" s="118">
        <v>8551</v>
      </c>
    </row>
    <row r="568" spans="1:5" x14ac:dyDescent="0.25">
      <c r="A568" s="277">
        <v>44468</v>
      </c>
      <c r="B568" s="118">
        <v>8579</v>
      </c>
      <c r="D568" s="333"/>
    </row>
    <row r="569" spans="1:5" x14ac:dyDescent="0.25">
      <c r="A569" s="277">
        <v>44469</v>
      </c>
      <c r="B569" s="118">
        <v>8614</v>
      </c>
    </row>
    <row r="570" spans="1:5" x14ac:dyDescent="0.25">
      <c r="A570" s="277">
        <v>44470</v>
      </c>
      <c r="B570" s="118">
        <v>8648</v>
      </c>
    </row>
    <row r="571" spans="1:5" x14ac:dyDescent="0.25">
      <c r="A571" s="277">
        <v>44471</v>
      </c>
      <c r="B571" s="118">
        <v>8665</v>
      </c>
      <c r="C571" s="333"/>
    </row>
    <row r="572" spans="1:5" s="363" customFormat="1" x14ac:dyDescent="0.25">
      <c r="A572" s="277">
        <v>44472</v>
      </c>
      <c r="B572" s="118">
        <v>8666</v>
      </c>
    </row>
    <row r="573" spans="1:5" s="363" customFormat="1" x14ac:dyDescent="0.25">
      <c r="A573" s="277">
        <v>44473</v>
      </c>
      <c r="B573" s="118">
        <v>8666</v>
      </c>
    </row>
    <row r="574" spans="1:5" x14ac:dyDescent="0.25">
      <c r="A574" s="277">
        <v>44474</v>
      </c>
      <c r="B574" s="118">
        <v>8687</v>
      </c>
    </row>
    <row r="575" spans="1:5" x14ac:dyDescent="0.25">
      <c r="A575" s="277">
        <v>44475</v>
      </c>
      <c r="B575" s="118">
        <v>8721</v>
      </c>
    </row>
    <row r="576" spans="1:5" x14ac:dyDescent="0.25">
      <c r="A576" s="277">
        <v>44476</v>
      </c>
      <c r="B576" s="118">
        <v>8760</v>
      </c>
    </row>
    <row r="577" spans="1:4" x14ac:dyDescent="0.25">
      <c r="A577" s="277">
        <v>44477</v>
      </c>
      <c r="B577" s="118">
        <v>8773</v>
      </c>
      <c r="C577" s="572"/>
      <c r="D577" s="329" t="s">
        <v>495</v>
      </c>
    </row>
    <row r="578" spans="1:4" x14ac:dyDescent="0.25">
      <c r="A578" s="277">
        <v>44478</v>
      </c>
      <c r="B578" s="118">
        <v>8791</v>
      </c>
    </row>
    <row r="579" spans="1:4" x14ac:dyDescent="0.25">
      <c r="A579" s="277">
        <v>44479</v>
      </c>
      <c r="B579" s="118">
        <v>8792</v>
      </c>
    </row>
    <row r="580" spans="1:4" s="363" customFormat="1" x14ac:dyDescent="0.25">
      <c r="A580" s="277">
        <v>44480</v>
      </c>
      <c r="B580" s="118">
        <v>8792</v>
      </c>
    </row>
    <row r="581" spans="1:4" x14ac:dyDescent="0.25">
      <c r="A581" s="277">
        <v>44481</v>
      </c>
      <c r="B581" s="118">
        <v>8819</v>
      </c>
    </row>
    <row r="582" spans="1:4" x14ac:dyDescent="0.25">
      <c r="A582" s="277">
        <v>44482</v>
      </c>
      <c r="B582" s="118">
        <v>8849</v>
      </c>
    </row>
    <row r="583" spans="1:4" x14ac:dyDescent="0.25">
      <c r="A583" s="277">
        <v>44483</v>
      </c>
      <c r="B583" s="118">
        <v>8878</v>
      </c>
    </row>
    <row r="584" spans="1:4" x14ac:dyDescent="0.25">
      <c r="A584" s="277">
        <v>44484</v>
      </c>
      <c r="B584" s="118">
        <v>8907</v>
      </c>
      <c r="D584" s="329" t="s">
        <v>496</v>
      </c>
    </row>
    <row r="585" spans="1:4" x14ac:dyDescent="0.25">
      <c r="A585" s="277">
        <v>44485</v>
      </c>
      <c r="B585" s="118">
        <v>8928</v>
      </c>
    </row>
    <row r="586" spans="1:4" s="363" customFormat="1" x14ac:dyDescent="0.25">
      <c r="A586" s="277">
        <v>44486</v>
      </c>
      <c r="B586" s="118">
        <v>8930</v>
      </c>
    </row>
    <row r="587" spans="1:4" x14ac:dyDescent="0.25">
      <c r="A587" s="277">
        <v>44487</v>
      </c>
      <c r="B587" s="118">
        <v>8930</v>
      </c>
    </row>
    <row r="588" spans="1:4" x14ac:dyDescent="0.25">
      <c r="A588" s="277">
        <v>44488</v>
      </c>
      <c r="B588" s="118">
        <v>8954</v>
      </c>
    </row>
    <row r="589" spans="1:4" x14ac:dyDescent="0.25">
      <c r="A589" s="277">
        <v>44489</v>
      </c>
      <c r="B589" s="118">
        <v>8980</v>
      </c>
    </row>
    <row r="590" spans="1:4" x14ac:dyDescent="0.25">
      <c r="A590" s="277">
        <v>44490</v>
      </c>
      <c r="B590" s="118">
        <v>9012</v>
      </c>
    </row>
    <row r="591" spans="1:4" x14ac:dyDescent="0.25">
      <c r="A591" s="277">
        <v>44491</v>
      </c>
      <c r="B591" s="118">
        <v>9031</v>
      </c>
    </row>
    <row r="592" spans="1:4" x14ac:dyDescent="0.25">
      <c r="A592" s="277">
        <v>44492</v>
      </c>
      <c r="B592" s="118">
        <v>9051</v>
      </c>
      <c r="D592" s="606" t="s">
        <v>502</v>
      </c>
    </row>
    <row r="593" spans="1:3" x14ac:dyDescent="0.25">
      <c r="A593" s="277">
        <v>44493</v>
      </c>
      <c r="B593" s="118">
        <v>9052</v>
      </c>
    </row>
    <row r="594" spans="1:3" x14ac:dyDescent="0.25">
      <c r="A594" s="277">
        <v>44494</v>
      </c>
      <c r="B594" s="118">
        <v>9052</v>
      </c>
    </row>
    <row r="595" spans="1:3" x14ac:dyDescent="0.25">
      <c r="A595" s="277">
        <v>44495</v>
      </c>
      <c r="B595" s="118">
        <v>9072</v>
      </c>
    </row>
    <row r="596" spans="1:3" x14ac:dyDescent="0.25">
      <c r="A596" s="277">
        <v>44496</v>
      </c>
      <c r="B596" s="118">
        <v>9099</v>
      </c>
    </row>
    <row r="597" spans="1:3" ht="14.65" customHeight="1" x14ac:dyDescent="0.25">
      <c r="A597" s="277">
        <v>44497</v>
      </c>
      <c r="B597" s="118">
        <v>9119</v>
      </c>
    </row>
    <row r="598" spans="1:3" ht="14.65" customHeight="1" x14ac:dyDescent="0.25">
      <c r="A598" s="277">
        <v>44498</v>
      </c>
      <c r="B598" s="118">
        <v>9143</v>
      </c>
      <c r="C598" s="607"/>
    </row>
    <row r="599" spans="1:3" x14ac:dyDescent="0.25">
      <c r="A599" s="277">
        <v>44499</v>
      </c>
      <c r="B599" s="118">
        <v>9163</v>
      </c>
    </row>
    <row r="600" spans="1:3" x14ac:dyDescent="0.25">
      <c r="A600" s="277">
        <v>44500</v>
      </c>
      <c r="B600" s="118">
        <v>9163</v>
      </c>
    </row>
    <row r="601" spans="1:3" s="363" customFormat="1" x14ac:dyDescent="0.25">
      <c r="A601" s="277">
        <v>44501</v>
      </c>
      <c r="B601" s="118">
        <v>9163</v>
      </c>
    </row>
    <row r="602" spans="1:3" x14ac:dyDescent="0.25">
      <c r="A602" s="277">
        <v>44502</v>
      </c>
      <c r="B602" s="118">
        <v>9189</v>
      </c>
    </row>
    <row r="603" spans="1:3" x14ac:dyDescent="0.25">
      <c r="A603" s="277">
        <v>44503</v>
      </c>
      <c r="B603" s="118">
        <v>9209</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5"/>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56"/>
  <sheetViews>
    <sheetView workbookViewId="0">
      <pane xSplit="1" ySplit="3" topLeftCell="B42"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636" t="s">
        <v>452</v>
      </c>
      <c r="B1" s="636"/>
      <c r="C1" s="636"/>
      <c r="D1" s="636"/>
      <c r="E1" s="636"/>
      <c r="F1" s="400"/>
      <c r="G1" s="400"/>
      <c r="H1" s="250"/>
      <c r="O1" s="544" t="s">
        <v>462</v>
      </c>
      <c r="P1" s="130"/>
      <c r="Q1" s="130"/>
      <c r="R1" s="130"/>
      <c r="S1" s="130"/>
    </row>
    <row r="2" spans="1:19" x14ac:dyDescent="0.25">
      <c r="A2" s="401"/>
      <c r="B2" s="400"/>
      <c r="C2" s="399"/>
      <c r="D2" s="399"/>
      <c r="E2" s="399"/>
      <c r="F2" s="400"/>
      <c r="G2" s="400"/>
      <c r="H2" s="429" t="s">
        <v>29</v>
      </c>
      <c r="O2" s="130"/>
      <c r="P2" s="130"/>
      <c r="Q2" s="130"/>
      <c r="R2" s="130"/>
      <c r="S2" s="130"/>
    </row>
    <row r="3" spans="1:19" ht="138" customHeight="1" x14ac:dyDescent="0.25">
      <c r="A3" s="519" t="s">
        <v>0</v>
      </c>
      <c r="B3" s="520" t="s">
        <v>159</v>
      </c>
      <c r="C3" s="520" t="s">
        <v>156</v>
      </c>
      <c r="D3" s="426" t="s">
        <v>162</v>
      </c>
      <c r="E3" s="426" t="s">
        <v>160</v>
      </c>
      <c r="F3" s="403"/>
      <c r="G3" s="403"/>
      <c r="H3" s="250"/>
      <c r="O3" s="545" t="s">
        <v>0</v>
      </c>
      <c r="P3" s="546" t="s">
        <v>159</v>
      </c>
      <c r="Q3" s="546" t="s">
        <v>156</v>
      </c>
      <c r="R3" s="547" t="s">
        <v>162</v>
      </c>
      <c r="S3" s="547" t="s">
        <v>160</v>
      </c>
    </row>
    <row r="4" spans="1:19" x14ac:dyDescent="0.25">
      <c r="A4" s="548">
        <v>44427</v>
      </c>
      <c r="B4" s="549">
        <v>7435</v>
      </c>
      <c r="C4" s="550">
        <v>0.95014312979999993</v>
      </c>
      <c r="D4" s="550">
        <v>3.9636977300000001E-2</v>
      </c>
      <c r="E4" s="550">
        <v>1.02106357E-2</v>
      </c>
      <c r="G4" s="400"/>
      <c r="H4" s="250"/>
      <c r="O4" s="521">
        <v>44427</v>
      </c>
      <c r="P4" s="522">
        <v>6778</v>
      </c>
      <c r="Q4" s="367">
        <v>0.94962583759999997</v>
      </c>
      <c r="R4" s="367">
        <v>4.10515651E-2</v>
      </c>
      <c r="S4" s="367">
        <v>9.3126432999999995E-3</v>
      </c>
    </row>
    <row r="5" spans="1:19" x14ac:dyDescent="0.25">
      <c r="A5" s="548">
        <v>44428</v>
      </c>
      <c r="B5" s="549">
        <v>8397</v>
      </c>
      <c r="C5" s="550">
        <v>0.9408860081</v>
      </c>
      <c r="D5" s="550">
        <v>4.7277320899999996E-2</v>
      </c>
      <c r="E5" s="550">
        <v>1.1830958800000001E-2</v>
      </c>
      <c r="F5" s="400"/>
      <c r="G5" s="400"/>
      <c r="H5" s="250"/>
      <c r="O5" s="521">
        <v>44428</v>
      </c>
      <c r="P5" s="522">
        <v>7886</v>
      </c>
      <c r="Q5" s="367">
        <v>0.94036899000000007</v>
      </c>
      <c r="R5" s="367">
        <v>4.8537039100000005E-2</v>
      </c>
      <c r="S5" s="367">
        <v>1.10890841E-2</v>
      </c>
    </row>
    <row r="6" spans="1:19" x14ac:dyDescent="0.25">
      <c r="A6" s="548">
        <v>44431</v>
      </c>
      <c r="B6" s="549">
        <v>13153</v>
      </c>
      <c r="C6" s="550">
        <v>0.92881683580000007</v>
      </c>
      <c r="D6" s="550">
        <v>5.3141279499999999E-2</v>
      </c>
      <c r="E6" s="550">
        <v>1.8031919900000002E-2</v>
      </c>
      <c r="O6" s="60">
        <v>44431</v>
      </c>
      <c r="P6" s="522">
        <v>11987</v>
      </c>
      <c r="Q6" s="367">
        <v>0.9294313474</v>
      </c>
      <c r="R6" s="367">
        <v>5.4150729500000001E-2</v>
      </c>
      <c r="S6" s="367">
        <v>1.64093981E-2</v>
      </c>
    </row>
    <row r="7" spans="1:19" x14ac:dyDescent="0.25">
      <c r="A7" s="548">
        <v>44432</v>
      </c>
      <c r="B7" s="549">
        <v>16166</v>
      </c>
      <c r="C7" s="550">
        <v>0.92269070510000006</v>
      </c>
      <c r="D7" s="550">
        <v>5.5061872300000002E-2</v>
      </c>
      <c r="E7" s="550">
        <v>2.2238168199999998E-2</v>
      </c>
      <c r="O7" s="60">
        <v>44432</v>
      </c>
      <c r="P7" s="522">
        <v>14914</v>
      </c>
      <c r="Q7" s="367">
        <v>0.9235893503</v>
      </c>
      <c r="R7" s="367">
        <v>5.5885130999999998E-2</v>
      </c>
      <c r="S7" s="367">
        <v>2.0517700700000002E-2</v>
      </c>
    </row>
    <row r="8" spans="1:19" x14ac:dyDescent="0.25">
      <c r="A8" s="548">
        <v>44433</v>
      </c>
      <c r="B8" s="549">
        <v>18526</v>
      </c>
      <c r="C8" s="550">
        <v>0.91718327579999992</v>
      </c>
      <c r="D8" s="550">
        <v>5.7166515599999995E-2</v>
      </c>
      <c r="E8" s="550">
        <v>2.5642376600000003E-2</v>
      </c>
      <c r="O8" s="60">
        <v>44433</v>
      </c>
      <c r="P8" s="522">
        <v>16240</v>
      </c>
      <c r="Q8" s="367">
        <v>0.92569932619999995</v>
      </c>
      <c r="R8" s="367">
        <v>5.1813736700000002E-2</v>
      </c>
      <c r="S8" s="367">
        <v>2.2479826999999997E-2</v>
      </c>
    </row>
    <row r="9" spans="1:19" x14ac:dyDescent="0.25">
      <c r="A9" s="548">
        <v>44434</v>
      </c>
      <c r="B9" s="549">
        <v>21073</v>
      </c>
      <c r="C9" s="550">
        <v>0.90800856699999999</v>
      </c>
      <c r="D9" s="550">
        <v>6.2782762800000003E-2</v>
      </c>
      <c r="E9" s="550">
        <v>2.9201549899999998E-2</v>
      </c>
      <c r="O9" s="60">
        <v>44434</v>
      </c>
      <c r="P9" s="522">
        <v>19578</v>
      </c>
      <c r="Q9" s="367">
        <v>0.90970908579999998</v>
      </c>
      <c r="R9" s="367">
        <v>6.3148739700000012E-2</v>
      </c>
      <c r="S9" s="367">
        <v>2.7135774200000001E-2</v>
      </c>
    </row>
    <row r="10" spans="1:19" x14ac:dyDescent="0.25">
      <c r="A10" s="548">
        <v>44435</v>
      </c>
      <c r="B10" s="549">
        <v>23056</v>
      </c>
      <c r="C10" s="550">
        <v>0.89165700619999999</v>
      </c>
      <c r="D10" s="550">
        <v>7.5767896900000006E-2</v>
      </c>
      <c r="E10" s="550">
        <v>3.2568570499999998E-2</v>
      </c>
      <c r="O10" s="60">
        <v>44435</v>
      </c>
      <c r="P10" s="522">
        <v>21683</v>
      </c>
      <c r="Q10" s="367">
        <v>0.89316677229999997</v>
      </c>
      <c r="R10" s="367">
        <v>7.6310612999999999E-2</v>
      </c>
      <c r="S10" s="367">
        <v>3.0517723699999999E-2</v>
      </c>
    </row>
    <row r="11" spans="1:19" x14ac:dyDescent="0.25">
      <c r="A11" s="548">
        <v>44438</v>
      </c>
      <c r="B11" s="549">
        <v>30808</v>
      </c>
      <c r="C11" s="550">
        <v>0.87479856599999994</v>
      </c>
      <c r="D11" s="550">
        <v>8.2507042599999997E-2</v>
      </c>
      <c r="E11" s="550">
        <v>4.2684439599999999E-2</v>
      </c>
      <c r="O11" s="60">
        <v>44438</v>
      </c>
      <c r="P11" s="522">
        <v>28288</v>
      </c>
      <c r="Q11" s="367">
        <v>0.87765351739999997</v>
      </c>
      <c r="R11" s="367">
        <v>8.3144432800000001E-2</v>
      </c>
      <c r="S11" s="367">
        <v>3.9192814899999998E-2</v>
      </c>
    </row>
    <row r="12" spans="1:19" x14ac:dyDescent="0.25">
      <c r="A12" s="548">
        <v>44439</v>
      </c>
      <c r="B12" s="549">
        <v>35652</v>
      </c>
      <c r="C12" s="550">
        <v>0.87358965259999999</v>
      </c>
      <c r="D12" s="550">
        <v>7.6943419799999996E-2</v>
      </c>
      <c r="E12" s="550">
        <v>4.9455553200000002E-2</v>
      </c>
      <c r="O12" s="60">
        <v>44439</v>
      </c>
      <c r="P12" s="522">
        <v>33171</v>
      </c>
      <c r="Q12" s="367">
        <v>0.87657951789999999</v>
      </c>
      <c r="R12" s="367">
        <v>7.7398153599999991E-2</v>
      </c>
      <c r="S12" s="367">
        <v>4.6013093599999999E-2</v>
      </c>
    </row>
    <row r="13" spans="1:19" x14ac:dyDescent="0.25">
      <c r="A13" s="548">
        <v>44440</v>
      </c>
      <c r="B13" s="549">
        <v>36584</v>
      </c>
      <c r="C13" s="550">
        <v>0.87577403070000004</v>
      </c>
      <c r="D13" s="550">
        <v>7.323414369999999E-2</v>
      </c>
      <c r="E13" s="550">
        <v>5.0979028900000001E-2</v>
      </c>
      <c r="O13" s="60">
        <v>44440</v>
      </c>
      <c r="P13" s="522">
        <v>34072</v>
      </c>
      <c r="Q13" s="367">
        <v>0.87879674890000004</v>
      </c>
      <c r="R13" s="367">
        <v>7.37140503E-2</v>
      </c>
      <c r="S13" s="367">
        <v>4.7477833399999995E-2</v>
      </c>
    </row>
    <row r="14" spans="1:19" x14ac:dyDescent="0.25">
      <c r="A14" s="548">
        <v>44441</v>
      </c>
      <c r="B14" s="549">
        <v>37422</v>
      </c>
      <c r="C14" s="550">
        <v>0.86980174579999991</v>
      </c>
      <c r="D14" s="550">
        <v>7.7980033800000001E-2</v>
      </c>
      <c r="E14" s="550">
        <v>5.2205423399999999E-2</v>
      </c>
      <c r="O14" s="60">
        <v>44441</v>
      </c>
      <c r="P14" s="522">
        <v>35168</v>
      </c>
      <c r="Q14" s="367">
        <v>0.87247298709999999</v>
      </c>
      <c r="R14" s="367">
        <v>7.8471165199999998E-2</v>
      </c>
      <c r="S14" s="367">
        <v>4.9043767699999997E-2</v>
      </c>
    </row>
    <row r="15" spans="1:19" x14ac:dyDescent="0.25">
      <c r="A15" s="548">
        <v>44442</v>
      </c>
      <c r="B15" s="549">
        <v>38120</v>
      </c>
      <c r="C15" s="550">
        <v>0.85103709999999999</v>
      </c>
      <c r="D15" s="550">
        <v>9.4627480799999997E-2</v>
      </c>
      <c r="E15" s="550">
        <v>5.4328086800000001E-2</v>
      </c>
      <c r="O15" s="60">
        <v>44442</v>
      </c>
      <c r="P15" s="522">
        <v>36553</v>
      </c>
      <c r="Q15" s="367">
        <v>0.852439795</v>
      </c>
      <c r="R15" s="367">
        <v>9.5456854999999993E-2</v>
      </c>
      <c r="S15" s="367">
        <v>5.2096836200000003E-2</v>
      </c>
    </row>
    <row r="16" spans="1:19" x14ac:dyDescent="0.25">
      <c r="A16" s="548">
        <v>44445</v>
      </c>
      <c r="B16" s="549">
        <v>36768</v>
      </c>
      <c r="C16" s="550">
        <v>0.86181853800000008</v>
      </c>
      <c r="D16" s="550">
        <v>8.6388085099999998E-2</v>
      </c>
      <c r="E16" s="550">
        <v>5.1778249800000002E-2</v>
      </c>
      <c r="O16" s="60">
        <v>44445</v>
      </c>
      <c r="P16" s="522">
        <v>30196</v>
      </c>
      <c r="Q16" s="367">
        <v>0.8748745617</v>
      </c>
      <c r="R16" s="367">
        <v>8.2676103799999998E-2</v>
      </c>
      <c r="S16" s="367">
        <v>4.2439241700000005E-2</v>
      </c>
    </row>
    <row r="17" spans="1:19" x14ac:dyDescent="0.25">
      <c r="A17" s="548">
        <v>44446</v>
      </c>
      <c r="B17" s="549">
        <v>40818</v>
      </c>
      <c r="C17" s="550">
        <v>0.86196688690000001</v>
      </c>
      <c r="D17" s="550">
        <v>8.11639309E-2</v>
      </c>
      <c r="E17" s="550">
        <v>5.6856391699999995E-2</v>
      </c>
      <c r="O17" s="60">
        <v>44446</v>
      </c>
      <c r="P17" s="522">
        <v>38361</v>
      </c>
      <c r="Q17" s="367">
        <v>0.86505213410000004</v>
      </c>
      <c r="R17" s="367">
        <v>8.1508979600000003E-2</v>
      </c>
      <c r="S17" s="367">
        <v>5.3430367100000001E-2</v>
      </c>
    </row>
    <row r="18" spans="1:19" x14ac:dyDescent="0.25">
      <c r="A18" s="548">
        <v>44447</v>
      </c>
      <c r="B18" s="549">
        <v>40442</v>
      </c>
      <c r="C18" s="550">
        <v>0.86708702420000006</v>
      </c>
      <c r="D18" s="550">
        <v>7.6351616499999997E-2</v>
      </c>
      <c r="E18" s="550">
        <v>5.6541459599999996E-2</v>
      </c>
      <c r="O18" s="60">
        <v>44447</v>
      </c>
      <c r="P18" s="522">
        <v>38153</v>
      </c>
      <c r="Q18" s="367">
        <v>0.87038963340000008</v>
      </c>
      <c r="R18" s="367">
        <v>7.69354753E-2</v>
      </c>
      <c r="S18" s="367">
        <v>5.2661400500000004E-2</v>
      </c>
    </row>
    <row r="19" spans="1:19" x14ac:dyDescent="0.25">
      <c r="A19" s="567">
        <v>44448</v>
      </c>
      <c r="B19" s="549">
        <v>37562</v>
      </c>
      <c r="C19" s="550">
        <v>0.8657313874</v>
      </c>
      <c r="D19" s="550">
        <v>8.1739812600000003E-2</v>
      </c>
      <c r="E19" s="550">
        <v>5.2510323599999999E-2</v>
      </c>
      <c r="O19" s="60">
        <v>44448</v>
      </c>
      <c r="P19" s="522">
        <v>35275</v>
      </c>
      <c r="Q19" s="367">
        <v>0.86926219839999996</v>
      </c>
      <c r="R19" s="367">
        <v>8.1456828600000003E-2</v>
      </c>
      <c r="S19" s="367">
        <v>4.9266061299999997E-2</v>
      </c>
    </row>
    <row r="20" spans="1:19" x14ac:dyDescent="0.25">
      <c r="A20" s="567">
        <v>44449</v>
      </c>
      <c r="B20" s="549">
        <v>36518</v>
      </c>
      <c r="C20" s="550">
        <v>0.84942604909999997</v>
      </c>
      <c r="D20" s="550">
        <v>9.8684692599999999E-2</v>
      </c>
      <c r="E20" s="550">
        <v>5.1882744299999999E-2</v>
      </c>
      <c r="O20" s="60">
        <v>44449</v>
      </c>
      <c r="P20" s="522">
        <v>35029</v>
      </c>
      <c r="Q20" s="367">
        <v>0.85103964529999998</v>
      </c>
      <c r="R20" s="367">
        <v>9.9190821999999998E-2</v>
      </c>
      <c r="S20" s="367">
        <v>4.9764650900000006E-2</v>
      </c>
    </row>
    <row r="21" spans="1:19" x14ac:dyDescent="0.25">
      <c r="A21" s="567">
        <v>44452</v>
      </c>
      <c r="B21" s="549">
        <v>27819</v>
      </c>
      <c r="C21" s="550">
        <v>0.87517760229999997</v>
      </c>
      <c r="D21" s="550">
        <v>8.2858186400000006E-2</v>
      </c>
      <c r="E21" s="550">
        <v>4.1951112800000002E-2</v>
      </c>
      <c r="O21" s="60">
        <v>44452</v>
      </c>
      <c r="P21" s="522">
        <v>25789</v>
      </c>
      <c r="Q21" s="367">
        <v>0.8780280332</v>
      </c>
      <c r="R21" s="367">
        <v>8.3092127300000013E-2</v>
      </c>
      <c r="S21" s="367">
        <v>3.88667527E-2</v>
      </c>
    </row>
    <row r="22" spans="1:19" x14ac:dyDescent="0.25">
      <c r="A22" s="567">
        <v>44453</v>
      </c>
      <c r="B22" s="549">
        <v>29795</v>
      </c>
      <c r="C22" s="550">
        <v>0.87863220149999999</v>
      </c>
      <c r="D22" s="550">
        <v>7.7972906699999997E-2</v>
      </c>
      <c r="E22" s="550">
        <v>4.3382991199999998E-2</v>
      </c>
      <c r="O22" s="60">
        <v>44453</v>
      </c>
      <c r="P22" s="522">
        <v>28051</v>
      </c>
      <c r="Q22" s="367">
        <v>0.88083111860000007</v>
      </c>
      <c r="R22" s="367">
        <v>7.8276060699999997E-2</v>
      </c>
      <c r="S22" s="367">
        <v>4.0882413100000001E-2</v>
      </c>
    </row>
    <row r="23" spans="1:19" x14ac:dyDescent="0.25">
      <c r="A23" s="567">
        <v>44454</v>
      </c>
      <c r="B23" s="549">
        <v>29992</v>
      </c>
      <c r="C23" s="550">
        <v>0.88335305100000006</v>
      </c>
      <c r="D23" s="550">
        <v>7.4632609799999999E-2</v>
      </c>
      <c r="E23" s="550">
        <v>4.1999372800000004E-2</v>
      </c>
      <c r="O23" s="60">
        <v>44454</v>
      </c>
      <c r="P23" s="522">
        <v>28331</v>
      </c>
      <c r="Q23" s="367">
        <v>0.8858393752</v>
      </c>
      <c r="R23" s="367">
        <v>7.4470328200000005E-2</v>
      </c>
      <c r="S23" s="367">
        <v>3.9676049400000003E-2</v>
      </c>
    </row>
    <row r="24" spans="1:19" x14ac:dyDescent="0.25">
      <c r="A24" s="567">
        <v>44455</v>
      </c>
      <c r="B24" s="569">
        <v>27880</v>
      </c>
      <c r="C24" s="570">
        <v>0.88441324639999996</v>
      </c>
      <c r="D24" s="570">
        <v>7.6522524000000008E-2</v>
      </c>
      <c r="E24" s="570">
        <v>3.9051416299999996E-2</v>
      </c>
      <c r="O24" s="60">
        <v>44455</v>
      </c>
      <c r="P24" s="43">
        <v>26503</v>
      </c>
      <c r="Q24" s="568">
        <v>0.88690695600000002</v>
      </c>
      <c r="R24" s="568">
        <v>7.5958014599999998E-2</v>
      </c>
      <c r="S24" s="568">
        <v>3.6999999999999998E-2</v>
      </c>
    </row>
    <row r="25" spans="1:19" x14ac:dyDescent="0.25">
      <c r="A25" s="567">
        <v>44456</v>
      </c>
      <c r="B25" s="569">
        <v>23801</v>
      </c>
      <c r="C25" s="570">
        <v>0.87299290750000003</v>
      </c>
      <c r="D25" s="570">
        <v>9.0838151800000003E-2</v>
      </c>
      <c r="E25" s="570">
        <v>3.61628581E-2</v>
      </c>
      <c r="F25" s="2" t="s">
        <v>479</v>
      </c>
      <c r="O25" s="60">
        <v>44456</v>
      </c>
      <c r="P25" s="43">
        <v>23801</v>
      </c>
      <c r="Q25" s="568">
        <v>0.87299290750000003</v>
      </c>
      <c r="R25" s="568">
        <v>9.0838151800000003E-2</v>
      </c>
      <c r="S25" s="568">
        <v>3.61628581E-2</v>
      </c>
    </row>
    <row r="26" spans="1:19" x14ac:dyDescent="0.25">
      <c r="A26" s="567">
        <v>44459</v>
      </c>
      <c r="B26" s="569">
        <v>16102</v>
      </c>
      <c r="C26" s="570">
        <v>0.89255252969999999</v>
      </c>
      <c r="D26" s="570">
        <v>7.8481609100000002E-2</v>
      </c>
      <c r="E26" s="570">
        <v>2.8965861199999998E-2</v>
      </c>
      <c r="F26" s="2" t="s">
        <v>480</v>
      </c>
      <c r="O26" s="60">
        <v>44459</v>
      </c>
      <c r="P26" s="43">
        <v>16102</v>
      </c>
      <c r="Q26" s="568">
        <v>0.89255252969999999</v>
      </c>
      <c r="R26" s="568">
        <v>7.8481609100000002E-2</v>
      </c>
      <c r="S26" s="568">
        <v>2.8965861200000002E-2</v>
      </c>
    </row>
    <row r="27" spans="1:19" x14ac:dyDescent="0.25">
      <c r="A27" s="567">
        <v>44460</v>
      </c>
      <c r="B27" s="569">
        <v>22177</v>
      </c>
      <c r="C27" s="570">
        <v>0.89254644909999992</v>
      </c>
      <c r="D27" s="570">
        <v>7.5335047400000008E-2</v>
      </c>
      <c r="E27" s="570">
        <v>3.2108139100000002E-2</v>
      </c>
      <c r="O27" s="60">
        <v>44460</v>
      </c>
      <c r="P27" s="43">
        <v>20928</v>
      </c>
      <c r="Q27" s="568">
        <v>0.89481450669999996</v>
      </c>
      <c r="R27" s="568">
        <v>7.4851493599999999E-2</v>
      </c>
      <c r="S27" s="568">
        <v>3.0324379200000001E-2</v>
      </c>
    </row>
    <row r="28" spans="1:19" x14ac:dyDescent="0.25">
      <c r="A28" s="567">
        <v>44461</v>
      </c>
      <c r="B28" s="569">
        <v>22365</v>
      </c>
      <c r="C28" s="570">
        <v>0.89234007329999998</v>
      </c>
      <c r="D28" s="570">
        <v>7.644135769999999E-2</v>
      </c>
      <c r="E28" s="570">
        <v>3.1201497700000004E-2</v>
      </c>
      <c r="O28" s="60">
        <v>44461</v>
      </c>
      <c r="P28" s="43">
        <v>21302</v>
      </c>
      <c r="Q28" s="568">
        <v>0.89456383549999996</v>
      </c>
      <c r="R28" s="568">
        <v>7.5706273399999996E-2</v>
      </c>
      <c r="S28" s="568">
        <v>2.9717803599999999E-2</v>
      </c>
    </row>
    <row r="29" spans="1:19" x14ac:dyDescent="0.25">
      <c r="A29" s="567">
        <v>44462</v>
      </c>
      <c r="B29" s="569">
        <v>21401</v>
      </c>
      <c r="C29" s="570">
        <v>0.88243472550000002</v>
      </c>
      <c r="D29" s="570">
        <v>8.771329700000001E-2</v>
      </c>
      <c r="E29" s="570">
        <v>2.9834909600000001E-2</v>
      </c>
      <c r="O29" s="60">
        <v>44462</v>
      </c>
      <c r="P29" s="43">
        <v>20506</v>
      </c>
      <c r="Q29" s="568">
        <v>0.88382395290000004</v>
      </c>
      <c r="R29" s="568">
        <v>8.7565719099999995E-2</v>
      </c>
      <c r="S29" s="568">
        <v>2.8594687099999998E-2</v>
      </c>
    </row>
    <row r="30" spans="1:19" x14ac:dyDescent="0.25">
      <c r="A30" s="567">
        <v>44463</v>
      </c>
      <c r="B30" s="569">
        <v>13155</v>
      </c>
      <c r="C30" s="570">
        <v>0.87583233259999993</v>
      </c>
      <c r="D30" s="570">
        <v>9.31117157E-2</v>
      </c>
      <c r="E30" s="570">
        <v>3.10449977E-2</v>
      </c>
      <c r="F30" s="2" t="s">
        <v>484</v>
      </c>
      <c r="O30" s="60">
        <v>44463</v>
      </c>
      <c r="P30" s="43">
        <v>12711</v>
      </c>
      <c r="Q30" s="568">
        <v>0.87652713839999996</v>
      </c>
      <c r="R30" s="568">
        <v>9.3467372399999998E-2</v>
      </c>
      <c r="S30" s="568">
        <v>2.99959071E-2</v>
      </c>
    </row>
    <row r="31" spans="1:19" x14ac:dyDescent="0.25">
      <c r="A31" s="567">
        <v>44466</v>
      </c>
      <c r="B31" s="569">
        <v>11608</v>
      </c>
      <c r="C31" s="570">
        <v>0.88703028179999999</v>
      </c>
      <c r="D31" s="570">
        <v>8.7194274299999999E-2</v>
      </c>
      <c r="E31" s="570">
        <v>2.5752730100000003E-2</v>
      </c>
      <c r="F31" s="2" t="s">
        <v>484</v>
      </c>
      <c r="O31" s="60">
        <v>44466</v>
      </c>
      <c r="P31" s="43">
        <v>10900</v>
      </c>
      <c r="Q31" s="568">
        <v>0.88823333189999998</v>
      </c>
      <c r="R31" s="568">
        <v>8.7548249600000003E-2</v>
      </c>
      <c r="S31" s="568">
        <v>2.4195726099999999E-2</v>
      </c>
    </row>
    <row r="32" spans="1:19" x14ac:dyDescent="0.25">
      <c r="A32" s="567">
        <v>44467</v>
      </c>
      <c r="B32" s="569">
        <v>18034</v>
      </c>
      <c r="C32" s="570">
        <v>0.89912186130000005</v>
      </c>
      <c r="D32" s="570">
        <v>7.5825465199999997E-2</v>
      </c>
      <c r="E32" s="570">
        <v>2.5042711500000002E-2</v>
      </c>
      <c r="O32" s="60">
        <v>44467</v>
      </c>
      <c r="P32" s="43">
        <v>16976</v>
      </c>
      <c r="Q32" s="568">
        <v>0.90124759210000005</v>
      </c>
      <c r="R32" s="568">
        <v>7.5150026800000005E-2</v>
      </c>
      <c r="S32" s="568">
        <v>2.3592421899999997E-2</v>
      </c>
    </row>
    <row r="33" spans="1:20" x14ac:dyDescent="0.25">
      <c r="A33" s="567">
        <v>44468</v>
      </c>
      <c r="B33" s="569">
        <v>17655</v>
      </c>
      <c r="C33" s="570">
        <v>0.90155643569999999</v>
      </c>
      <c r="D33" s="570">
        <v>7.3794068300000001E-2</v>
      </c>
      <c r="E33" s="570">
        <v>2.4638821799999999E-2</v>
      </c>
      <c r="O33" s="60">
        <v>44468</v>
      </c>
      <c r="P33" s="43">
        <v>16787</v>
      </c>
      <c r="Q33" s="568">
        <v>0.90330619550000002</v>
      </c>
      <c r="R33" s="568">
        <v>7.3247233999999994E-2</v>
      </c>
      <c r="S33" s="568">
        <v>2.3435899400000001E-2</v>
      </c>
    </row>
    <row r="34" spans="1:20" x14ac:dyDescent="0.25">
      <c r="A34" s="567">
        <v>44469</v>
      </c>
      <c r="B34" s="569">
        <v>16821</v>
      </c>
      <c r="C34" s="570">
        <v>0.8922301467</v>
      </c>
      <c r="D34" s="570">
        <v>8.4277100899999999E-2</v>
      </c>
      <c r="E34" s="570">
        <v>2.3482792399999997E-2</v>
      </c>
      <c r="O34" s="60">
        <v>44469</v>
      </c>
      <c r="P34" s="43">
        <v>16060</v>
      </c>
      <c r="Q34" s="568">
        <v>0.89409076870000004</v>
      </c>
      <c r="R34" s="568">
        <v>8.3453185200000002E-2</v>
      </c>
      <c r="S34" s="568">
        <v>2.2446087999999999E-2</v>
      </c>
    </row>
    <row r="35" spans="1:20" x14ac:dyDescent="0.25">
      <c r="A35" s="567">
        <v>44470</v>
      </c>
      <c r="B35" s="569">
        <v>15903</v>
      </c>
      <c r="C35" s="570">
        <v>0.8774680466</v>
      </c>
      <c r="D35" s="570">
        <v>9.9586737999999994E-2</v>
      </c>
      <c r="E35" s="570">
        <v>2.2937871999999998E-2</v>
      </c>
      <c r="O35" s="60">
        <v>44470</v>
      </c>
      <c r="P35" s="43">
        <v>15423</v>
      </c>
      <c r="Q35" s="568">
        <v>0.87821088899999999</v>
      </c>
      <c r="R35" s="568">
        <v>9.9541843300000002E-2</v>
      </c>
      <c r="S35" s="568">
        <v>2.2241559100000002E-2</v>
      </c>
    </row>
    <row r="36" spans="1:20" x14ac:dyDescent="0.25">
      <c r="A36" s="567">
        <v>44473</v>
      </c>
      <c r="B36" s="569">
        <v>14261</v>
      </c>
      <c r="C36" s="570">
        <v>0.89310627310000001</v>
      </c>
      <c r="D36" s="570">
        <v>8.6639029899999997E-2</v>
      </c>
      <c r="E36" s="570">
        <v>2.0243056299999999E-2</v>
      </c>
      <c r="O36" s="60">
        <v>44473</v>
      </c>
      <c r="P36" s="43">
        <v>13337</v>
      </c>
      <c r="Q36" s="568">
        <v>0.89496648639999998</v>
      </c>
      <c r="R36" s="568">
        <v>8.6090002999999998E-2</v>
      </c>
      <c r="S36" s="568">
        <v>1.8933326299999997E-2</v>
      </c>
    </row>
    <row r="37" spans="1:20" x14ac:dyDescent="0.25">
      <c r="A37" s="567">
        <v>44474</v>
      </c>
      <c r="B37" s="569">
        <v>15155</v>
      </c>
      <c r="C37" s="570">
        <v>0.89528876950000003</v>
      </c>
      <c r="D37" s="570">
        <v>8.3087532300000003E-2</v>
      </c>
      <c r="E37" s="570">
        <v>2.1612056900000003E-2</v>
      </c>
      <c r="O37" s="60">
        <v>44474</v>
      </c>
      <c r="P37" s="43">
        <v>14414</v>
      </c>
      <c r="Q37" s="568">
        <v>0.8971386791</v>
      </c>
      <c r="R37" s="568">
        <v>8.2278434999999997E-2</v>
      </c>
      <c r="S37" s="568">
        <v>2.0572700699999998E-2</v>
      </c>
    </row>
    <row r="38" spans="1:20" x14ac:dyDescent="0.25">
      <c r="A38" s="567">
        <v>44475</v>
      </c>
      <c r="B38" s="569">
        <v>15044</v>
      </c>
      <c r="C38" s="570">
        <v>0.89444098029999997</v>
      </c>
      <c r="D38" s="570">
        <v>8.4137261700000007E-2</v>
      </c>
      <c r="E38" s="570">
        <v>2.1409389000000001E-2</v>
      </c>
      <c r="O38" s="60">
        <v>44475</v>
      </c>
      <c r="P38" s="43">
        <v>14230</v>
      </c>
      <c r="Q38" s="568">
        <v>0.89647357049999998</v>
      </c>
      <c r="R38" s="568">
        <v>8.3236017699999998E-2</v>
      </c>
      <c r="S38" s="568">
        <v>2.0279497899999999E-2</v>
      </c>
    </row>
    <row r="39" spans="1:20" x14ac:dyDescent="0.25">
      <c r="A39" s="567">
        <v>44476</v>
      </c>
      <c r="B39" s="569">
        <v>15027</v>
      </c>
      <c r="C39" s="570">
        <v>0.88041458709999998</v>
      </c>
      <c r="D39" s="570">
        <v>9.7977842999999995E-2</v>
      </c>
      <c r="E39" s="570">
        <v>2.15980718E-2</v>
      </c>
      <c r="O39" s="60">
        <v>44476</v>
      </c>
      <c r="P39" s="43">
        <v>14637</v>
      </c>
      <c r="Q39" s="568">
        <v>0.88210922680000003</v>
      </c>
      <c r="R39" s="568">
        <v>9.6839710499999995E-2</v>
      </c>
      <c r="S39" s="568">
        <v>2.1042295700000001E-2</v>
      </c>
    </row>
    <row r="40" spans="1:20" x14ac:dyDescent="0.25">
      <c r="A40" s="567">
        <v>44477</v>
      </c>
      <c r="B40" s="569">
        <v>13123</v>
      </c>
      <c r="C40" s="570">
        <v>0.84148742850000002</v>
      </c>
      <c r="D40" s="570">
        <v>0.1351401998</v>
      </c>
      <c r="E40" s="570">
        <v>2.3365281200000001E-2</v>
      </c>
      <c r="O40" s="60">
        <v>44477</v>
      </c>
      <c r="P40" s="43">
        <v>13026</v>
      </c>
      <c r="Q40" s="568">
        <v>0.8417700427</v>
      </c>
      <c r="R40" s="568">
        <v>0.1350089592</v>
      </c>
      <c r="S40" s="568">
        <v>2.3214920699999999E-2</v>
      </c>
    </row>
    <row r="41" spans="1:20" x14ac:dyDescent="0.25">
      <c r="A41" s="567">
        <v>44480</v>
      </c>
      <c r="B41" s="569">
        <v>2358</v>
      </c>
      <c r="C41" s="570">
        <v>0.89920951969999996</v>
      </c>
      <c r="D41" s="570">
        <v>8.1142973500000007E-2</v>
      </c>
      <c r="E41" s="570">
        <v>1.95669321E-2</v>
      </c>
      <c r="O41" s="637" t="s">
        <v>503</v>
      </c>
      <c r="P41" s="637"/>
      <c r="Q41" s="637"/>
      <c r="R41" s="637"/>
      <c r="S41" s="637"/>
    </row>
    <row r="42" spans="1:20" x14ac:dyDescent="0.25">
      <c r="A42" s="567">
        <v>44481</v>
      </c>
      <c r="B42" s="569">
        <v>2478</v>
      </c>
      <c r="C42" s="570">
        <v>0.89921106960000008</v>
      </c>
      <c r="D42" s="570">
        <v>8.036406950000001E-2</v>
      </c>
      <c r="E42" s="570">
        <v>2.0344314500000002E-2</v>
      </c>
      <c r="O42" s="637"/>
      <c r="P42" s="637"/>
      <c r="Q42" s="637"/>
      <c r="R42" s="637"/>
      <c r="S42" s="637"/>
    </row>
    <row r="43" spans="1:20" x14ac:dyDescent="0.25">
      <c r="A43" s="567">
        <v>44482</v>
      </c>
      <c r="B43" s="569">
        <v>2516</v>
      </c>
      <c r="C43" s="570">
        <v>0.89773623300000005</v>
      </c>
      <c r="D43" s="570">
        <v>8.1313324100000001E-2</v>
      </c>
      <c r="E43" s="570">
        <v>2.0874136299999999E-2</v>
      </c>
      <c r="O43" s="637"/>
      <c r="P43" s="637"/>
      <c r="Q43" s="637"/>
      <c r="R43" s="637"/>
      <c r="S43" s="637"/>
    </row>
    <row r="44" spans="1:20" x14ac:dyDescent="0.25">
      <c r="A44" s="567">
        <v>44483</v>
      </c>
      <c r="B44" s="569">
        <v>2534</v>
      </c>
      <c r="C44" s="570">
        <v>0.90259106430000002</v>
      </c>
      <c r="D44" s="570">
        <v>7.2437404799999994E-2</v>
      </c>
      <c r="E44" s="570">
        <v>2.4971530800000002E-2</v>
      </c>
      <c r="O44" s="637"/>
      <c r="P44" s="637"/>
      <c r="Q44" s="637"/>
      <c r="R44" s="637"/>
      <c r="S44" s="637"/>
    </row>
    <row r="45" spans="1:20" x14ac:dyDescent="0.25">
      <c r="A45" s="567">
        <v>44484</v>
      </c>
      <c r="B45" s="569">
        <v>2469</v>
      </c>
      <c r="C45" s="570">
        <v>0.84597662470000001</v>
      </c>
      <c r="D45" s="570">
        <v>0.13074513660000001</v>
      </c>
      <c r="E45" s="570">
        <v>2.32199945E-2</v>
      </c>
      <c r="O45" s="637"/>
      <c r="P45" s="637"/>
      <c r="Q45" s="637"/>
      <c r="R45" s="637"/>
      <c r="S45" s="637"/>
    </row>
    <row r="46" spans="1:20" x14ac:dyDescent="0.25">
      <c r="A46" s="567">
        <v>44487</v>
      </c>
      <c r="B46" s="569">
        <v>3748</v>
      </c>
      <c r="C46" s="570">
        <v>0.89495548599999997</v>
      </c>
      <c r="D46" s="570">
        <v>9.0113528800000009E-2</v>
      </c>
      <c r="E46" s="570">
        <v>1.49309851E-2</v>
      </c>
      <c r="O46" s="637"/>
      <c r="P46" s="637"/>
      <c r="Q46" s="637"/>
      <c r="R46" s="637"/>
      <c r="S46" s="637"/>
    </row>
    <row r="47" spans="1:20" x14ac:dyDescent="0.25">
      <c r="A47" s="567">
        <v>44488</v>
      </c>
      <c r="B47" s="569">
        <v>6499</v>
      </c>
      <c r="C47" s="570">
        <v>0.90072884109999996</v>
      </c>
      <c r="D47" s="570">
        <v>8.2981140799999992E-2</v>
      </c>
      <c r="E47" s="570">
        <v>1.6290018099999998E-2</v>
      </c>
      <c r="O47" s="60">
        <v>44488</v>
      </c>
      <c r="P47" s="43">
        <v>6111</v>
      </c>
      <c r="Q47" s="568">
        <v>0.90273080130000005</v>
      </c>
      <c r="R47" s="568">
        <v>8.19393224E-2</v>
      </c>
      <c r="S47" s="568">
        <v>1.53298763E-2</v>
      </c>
      <c r="T47" s="60"/>
    </row>
    <row r="48" spans="1:20" x14ac:dyDescent="0.25">
      <c r="A48" s="567">
        <v>44489</v>
      </c>
      <c r="B48" s="569">
        <v>6205</v>
      </c>
      <c r="C48" s="570">
        <v>0.90771153020000006</v>
      </c>
      <c r="D48" s="570">
        <v>7.6674614300000013E-2</v>
      </c>
      <c r="E48" s="570">
        <v>1.56138554E-2</v>
      </c>
      <c r="O48" s="60">
        <v>44489</v>
      </c>
      <c r="P48" s="43">
        <v>5871</v>
      </c>
      <c r="Q48" s="568">
        <v>0.909656091</v>
      </c>
      <c r="R48" s="568">
        <v>7.5559109899999991E-2</v>
      </c>
      <c r="S48" s="568">
        <v>1.4784799000000001E-2</v>
      </c>
    </row>
    <row r="49" spans="1:19" x14ac:dyDescent="0.25">
      <c r="A49" s="567">
        <v>44490</v>
      </c>
      <c r="B49" s="569">
        <v>5724</v>
      </c>
      <c r="C49" s="570">
        <v>0.9090553348</v>
      </c>
      <c r="D49" s="570">
        <v>7.6683043100000001E-2</v>
      </c>
      <c r="E49" s="570">
        <v>1.4261622100000001E-2</v>
      </c>
      <c r="O49" s="60">
        <v>44490</v>
      </c>
      <c r="P49" s="43">
        <v>6020</v>
      </c>
      <c r="Q49" s="568">
        <v>0.90687090010000004</v>
      </c>
      <c r="R49" s="568">
        <v>7.8127388300000003E-2</v>
      </c>
      <c r="S49" s="568">
        <v>1.5001711599999999E-2</v>
      </c>
    </row>
    <row r="50" spans="1:19" x14ac:dyDescent="0.25">
      <c r="A50" s="567">
        <v>44491</v>
      </c>
      <c r="B50" s="569">
        <v>5914</v>
      </c>
      <c r="C50" s="570">
        <v>0.89189861150000005</v>
      </c>
      <c r="D50" s="570">
        <v>9.3408966800000007E-2</v>
      </c>
      <c r="E50" s="570">
        <v>1.4692421700000001E-2</v>
      </c>
      <c r="O50" s="60">
        <v>44491</v>
      </c>
      <c r="P50" s="43">
        <v>5757</v>
      </c>
      <c r="Q50" s="568">
        <v>0.89335227570000009</v>
      </c>
      <c r="R50" s="568">
        <v>9.2342389299999994E-2</v>
      </c>
      <c r="S50" s="568">
        <v>1.4305335099999998E-2</v>
      </c>
    </row>
    <row r="51" spans="1:19" x14ac:dyDescent="0.25">
      <c r="A51" s="567">
        <v>44494</v>
      </c>
      <c r="B51" s="569">
        <v>8324</v>
      </c>
      <c r="C51" s="570">
        <v>0.9116644263</v>
      </c>
      <c r="D51" s="570">
        <v>7.4351617699999997E-2</v>
      </c>
      <c r="E51" s="570">
        <v>1.3983955899999999E-2</v>
      </c>
      <c r="O51" s="60">
        <v>44494</v>
      </c>
      <c r="P51" s="43">
        <v>7694</v>
      </c>
      <c r="Q51" s="568">
        <v>0.91320177180000006</v>
      </c>
      <c r="R51" s="568">
        <v>7.38706311E-2</v>
      </c>
      <c r="S51" s="568">
        <v>1.2927597000000001E-2</v>
      </c>
    </row>
    <row r="52" spans="1:19" x14ac:dyDescent="0.25">
      <c r="A52" s="60">
        <v>44495</v>
      </c>
      <c r="B52" s="43">
        <v>8906</v>
      </c>
      <c r="C52" s="568">
        <v>0.91412524120000005</v>
      </c>
      <c r="D52" s="568">
        <v>7.2646189299999997E-2</v>
      </c>
      <c r="E52" s="568">
        <v>1.32164941E-2</v>
      </c>
    </row>
    <row r="53" spans="1:19" x14ac:dyDescent="0.25">
      <c r="A53" s="60">
        <v>44496</v>
      </c>
      <c r="B53" s="43">
        <v>8762</v>
      </c>
      <c r="C53" s="568">
        <v>0.91652236079999994</v>
      </c>
      <c r="D53" s="568">
        <v>7.0473588699999992E-2</v>
      </c>
      <c r="E53" s="568">
        <v>1.29935374E-2</v>
      </c>
    </row>
    <row r="54" spans="1:19" x14ac:dyDescent="0.25">
      <c r="A54" s="60">
        <v>44497</v>
      </c>
      <c r="B54" s="43">
        <v>8953</v>
      </c>
      <c r="C54" s="568">
        <v>0.9132675361</v>
      </c>
      <c r="D54" s="568">
        <v>7.3429330599999995E-2</v>
      </c>
      <c r="E54" s="568">
        <v>1.3292619299999999E-2</v>
      </c>
    </row>
    <row r="55" spans="1:19" x14ac:dyDescent="0.25">
      <c r="A55" s="60">
        <v>44498</v>
      </c>
      <c r="B55" s="43">
        <v>8271</v>
      </c>
      <c r="C55" s="568">
        <v>0.90380704869999995</v>
      </c>
      <c r="D55" s="568">
        <v>8.3875952499999989E-2</v>
      </c>
      <c r="E55" s="568">
        <v>1.2311796E-2</v>
      </c>
    </row>
    <row r="56" spans="1:19" x14ac:dyDescent="0.25">
      <c r="A56" s="60">
        <v>44501</v>
      </c>
      <c r="B56" s="43">
        <v>9749</v>
      </c>
      <c r="C56" s="568">
        <v>0.90133442230000005</v>
      </c>
      <c r="D56" s="568">
        <v>8.5058624999999999E-2</v>
      </c>
      <c r="E56" s="568">
        <v>1.35955296E-2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A30" sqref="A30"/>
    </sheetView>
  </sheetViews>
  <sheetFormatPr defaultRowHeight="15" x14ac:dyDescent="0.25"/>
  <cols>
    <col min="2" max="2" width="14.42578125" customWidth="1"/>
  </cols>
  <sheetData>
    <row r="1" spans="3:19" x14ac:dyDescent="0.25">
      <c r="S1" s="429"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8" t="s">
        <v>40</v>
      </c>
    </row>
    <row r="6" spans="2:13" x14ac:dyDescent="0.25">
      <c r="B6" s="22" t="s">
        <v>41</v>
      </c>
    </row>
    <row r="10" spans="2:13" x14ac:dyDescent="0.25">
      <c r="L10" s="22"/>
    </row>
    <row r="15" spans="2:13" ht="20.25" x14ac:dyDescent="0.3">
      <c r="B15" s="39"/>
    </row>
    <row r="16" spans="2:13" x14ac:dyDescent="0.25">
      <c r="B16" s="38"/>
    </row>
    <row r="17" spans="2:2" x14ac:dyDescent="0.25">
      <c r="B17" s="22"/>
    </row>
    <row r="18" spans="2:2" x14ac:dyDescent="0.2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301"/>
  <sheetViews>
    <sheetView zoomScaleNormal="100" workbookViewId="0">
      <pane xSplit="1" ySplit="3" topLeftCell="B286"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63" customWidth="1"/>
    <col min="2" max="2" width="22.5703125" style="363" customWidth="1"/>
    <col min="3" max="3" width="20.5703125" style="363" customWidth="1"/>
    <col min="4" max="4" width="8.5703125" style="363" bestFit="1" customWidth="1"/>
    <col min="5" max="5" width="13.5703125" style="363" customWidth="1"/>
    <col min="6" max="6" width="13" style="363" customWidth="1"/>
    <col min="7" max="7" width="15.42578125" style="363" customWidth="1"/>
    <col min="8" max="13" width="8.5703125" style="363"/>
    <col min="14" max="14" width="35.42578125" style="363" customWidth="1"/>
    <col min="15" max="15" width="11.42578125" style="363" customWidth="1"/>
    <col min="16" max="16" width="9.5703125" style="363" customWidth="1"/>
    <col min="17" max="16384" width="8.5703125" style="363"/>
  </cols>
  <sheetData>
    <row r="1" spans="1:14" x14ac:dyDescent="0.25">
      <c r="A1" s="377" t="s">
        <v>239</v>
      </c>
      <c r="E1" s="57" t="s">
        <v>29</v>
      </c>
    </row>
    <row r="3" spans="1:14" ht="59.1" customHeight="1" x14ac:dyDescent="0.25">
      <c r="A3" s="53" t="s">
        <v>0</v>
      </c>
      <c r="B3" s="59" t="s">
        <v>222</v>
      </c>
      <c r="C3" s="59" t="s">
        <v>223</v>
      </c>
    </row>
    <row r="4" spans="1:14" x14ac:dyDescent="0.25">
      <c r="A4" s="25">
        <v>44207</v>
      </c>
      <c r="B4" s="378">
        <v>163377</v>
      </c>
      <c r="C4" s="378">
        <v>2758</v>
      </c>
      <c r="E4" s="462" t="s">
        <v>350</v>
      </c>
    </row>
    <row r="5" spans="1:14" x14ac:dyDescent="0.25">
      <c r="A5" s="25">
        <v>44208</v>
      </c>
      <c r="B5" s="54">
        <v>175942</v>
      </c>
      <c r="C5" s="54">
        <v>2857</v>
      </c>
      <c r="E5" s="57" t="s">
        <v>349</v>
      </c>
      <c r="M5" s="333"/>
      <c r="N5" s="333"/>
    </row>
    <row r="6" spans="1:14" x14ac:dyDescent="0.25">
      <c r="A6" s="25">
        <v>44209</v>
      </c>
      <c r="B6" s="54">
        <v>191965</v>
      </c>
      <c r="C6" s="54">
        <v>2990</v>
      </c>
      <c r="M6" s="333"/>
      <c r="N6" s="333"/>
    </row>
    <row r="7" spans="1:14" x14ac:dyDescent="0.25">
      <c r="A7" s="25">
        <v>44210</v>
      </c>
      <c r="B7" s="54">
        <v>208207</v>
      </c>
      <c r="C7" s="54">
        <v>3190</v>
      </c>
      <c r="M7" s="333"/>
      <c r="N7" s="333"/>
    </row>
    <row r="8" spans="1:14" x14ac:dyDescent="0.25">
      <c r="A8" s="25">
        <v>44211</v>
      </c>
      <c r="B8" s="54">
        <v>224840</v>
      </c>
      <c r="C8" s="54">
        <v>3331</v>
      </c>
      <c r="M8" s="333"/>
      <c r="N8" s="333"/>
    </row>
    <row r="9" spans="1:14" x14ac:dyDescent="0.25">
      <c r="A9" s="25">
        <v>44212</v>
      </c>
      <c r="B9" s="54">
        <v>241924</v>
      </c>
      <c r="C9" s="54">
        <v>3512</v>
      </c>
      <c r="M9" s="333"/>
      <c r="N9" s="333"/>
    </row>
    <row r="10" spans="1:14" x14ac:dyDescent="0.25">
      <c r="A10" s="25">
        <v>44213</v>
      </c>
      <c r="B10" s="54">
        <v>260140</v>
      </c>
      <c r="C10" s="54">
        <v>3657</v>
      </c>
      <c r="M10" s="333"/>
      <c r="N10" s="333"/>
    </row>
    <row r="11" spans="1:14" x14ac:dyDescent="0.25">
      <c r="A11" s="25">
        <v>44214</v>
      </c>
      <c r="B11" s="54">
        <v>264991</v>
      </c>
      <c r="C11" s="54">
        <v>3698</v>
      </c>
      <c r="M11" s="333"/>
      <c r="N11" s="333"/>
    </row>
    <row r="12" spans="1:14" x14ac:dyDescent="0.25">
      <c r="A12" s="25">
        <v>44215</v>
      </c>
      <c r="B12" s="54">
        <v>284582</v>
      </c>
      <c r="C12" s="54">
        <v>3886</v>
      </c>
      <c r="M12" s="333"/>
      <c r="N12" s="333"/>
    </row>
    <row r="13" spans="1:14" x14ac:dyDescent="0.25">
      <c r="A13" s="25">
        <v>44216</v>
      </c>
      <c r="B13" s="54">
        <v>309909</v>
      </c>
      <c r="C13" s="54">
        <v>4170</v>
      </c>
      <c r="M13" s="333"/>
      <c r="N13" s="333"/>
    </row>
    <row r="14" spans="1:14" x14ac:dyDescent="0.25">
      <c r="A14" s="25">
        <v>44217</v>
      </c>
      <c r="B14" s="54">
        <v>334871</v>
      </c>
      <c r="C14" s="54">
        <v>4466</v>
      </c>
      <c r="M14" s="333"/>
      <c r="N14" s="333"/>
    </row>
    <row r="15" spans="1:14" x14ac:dyDescent="0.25">
      <c r="A15" s="25">
        <v>44218</v>
      </c>
      <c r="B15" s="54">
        <v>358454</v>
      </c>
      <c r="C15" s="54">
        <v>4689</v>
      </c>
      <c r="M15" s="333"/>
      <c r="N15" s="333"/>
    </row>
    <row r="16" spans="1:14" x14ac:dyDescent="0.25">
      <c r="A16" s="25">
        <v>44219</v>
      </c>
      <c r="B16" s="54">
        <v>380667</v>
      </c>
      <c r="C16" s="54">
        <v>5188</v>
      </c>
      <c r="M16" s="333"/>
      <c r="N16" s="333"/>
    </row>
    <row r="17" spans="1:14" x14ac:dyDescent="0.25">
      <c r="A17" s="25">
        <v>44220</v>
      </c>
      <c r="B17" s="54">
        <v>404038</v>
      </c>
      <c r="C17" s="54">
        <v>5383</v>
      </c>
      <c r="D17" s="333"/>
      <c r="M17" s="333"/>
      <c r="N17" s="333"/>
    </row>
    <row r="18" spans="1:14" x14ac:dyDescent="0.25">
      <c r="A18" s="25">
        <v>44221</v>
      </c>
      <c r="B18" s="54">
        <v>415402</v>
      </c>
      <c r="C18" s="54">
        <v>5538</v>
      </c>
      <c r="D18" s="333"/>
      <c r="M18" s="333"/>
      <c r="N18" s="333"/>
    </row>
    <row r="19" spans="1:14" x14ac:dyDescent="0.25">
      <c r="A19" s="25">
        <v>44222</v>
      </c>
      <c r="B19" s="58">
        <v>437900</v>
      </c>
      <c r="C19" s="58">
        <v>6060</v>
      </c>
      <c r="D19" s="333"/>
      <c r="M19" s="333"/>
      <c r="N19" s="333"/>
    </row>
    <row r="20" spans="1:14" x14ac:dyDescent="0.25">
      <c r="A20" s="25">
        <v>44223</v>
      </c>
      <c r="B20" s="54">
        <v>462092</v>
      </c>
      <c r="C20" s="54">
        <v>6596</v>
      </c>
      <c r="D20" s="333"/>
      <c r="M20" s="333"/>
      <c r="N20" s="333"/>
    </row>
    <row r="21" spans="1:14" x14ac:dyDescent="0.25">
      <c r="A21" s="25">
        <v>44224</v>
      </c>
      <c r="B21" s="54">
        <v>491658</v>
      </c>
      <c r="C21" s="54">
        <v>6783</v>
      </c>
      <c r="D21" s="333"/>
      <c r="M21" s="333"/>
      <c r="N21" s="333"/>
    </row>
    <row r="22" spans="1:14" x14ac:dyDescent="0.25">
      <c r="A22" s="25">
        <v>44225</v>
      </c>
      <c r="B22" s="54">
        <v>515855</v>
      </c>
      <c r="C22" s="54">
        <v>7095</v>
      </c>
      <c r="D22" s="333"/>
      <c r="M22" s="333"/>
      <c r="N22" s="333"/>
    </row>
    <row r="23" spans="1:14" x14ac:dyDescent="0.25">
      <c r="A23" s="25">
        <v>44226</v>
      </c>
      <c r="B23" s="58">
        <v>543370</v>
      </c>
      <c r="C23" s="58">
        <v>7638</v>
      </c>
      <c r="D23" s="333"/>
      <c r="M23" s="333"/>
      <c r="N23" s="333"/>
    </row>
    <row r="24" spans="1:14" x14ac:dyDescent="0.25">
      <c r="A24" s="25">
        <v>44227</v>
      </c>
      <c r="B24" s="58">
        <v>566269</v>
      </c>
      <c r="C24" s="58">
        <v>7794</v>
      </c>
      <c r="D24" s="333"/>
      <c r="M24" s="333"/>
      <c r="N24" s="333"/>
    </row>
    <row r="25" spans="1:14" x14ac:dyDescent="0.25">
      <c r="A25" s="25">
        <v>44228</v>
      </c>
      <c r="B25" s="58">
        <v>575897</v>
      </c>
      <c r="C25" s="58">
        <v>7849</v>
      </c>
      <c r="D25" s="333"/>
      <c r="M25" s="333"/>
      <c r="N25" s="333"/>
    </row>
    <row r="26" spans="1:14" x14ac:dyDescent="0.25">
      <c r="A26" s="25">
        <v>44229</v>
      </c>
      <c r="B26" s="58">
        <v>610778</v>
      </c>
      <c r="C26" s="58">
        <v>8345</v>
      </c>
      <c r="D26" s="333"/>
      <c r="M26" s="333"/>
      <c r="N26" s="333"/>
    </row>
    <row r="27" spans="1:14" x14ac:dyDescent="0.25">
      <c r="A27" s="25">
        <v>44230</v>
      </c>
      <c r="B27" s="58">
        <v>649262</v>
      </c>
      <c r="C27" s="58">
        <v>8758</v>
      </c>
      <c r="D27" s="333"/>
      <c r="M27" s="333"/>
      <c r="N27" s="333"/>
    </row>
    <row r="28" spans="1:14" x14ac:dyDescent="0.25">
      <c r="A28" s="25">
        <v>44231</v>
      </c>
      <c r="B28" s="58">
        <v>694347</v>
      </c>
      <c r="C28" s="58">
        <v>9031</v>
      </c>
      <c r="D28" s="333"/>
      <c r="M28" s="333"/>
      <c r="N28" s="333"/>
    </row>
    <row r="29" spans="1:14" x14ac:dyDescent="0.25">
      <c r="A29" s="25">
        <v>44232</v>
      </c>
      <c r="B29" s="58">
        <v>742512</v>
      </c>
      <c r="C29" s="58">
        <v>9529</v>
      </c>
      <c r="D29" s="333"/>
      <c r="M29" s="333"/>
      <c r="N29" s="333"/>
    </row>
    <row r="30" spans="1:14" x14ac:dyDescent="0.25">
      <c r="A30" s="25">
        <v>44233</v>
      </c>
      <c r="B30" s="58">
        <v>786427</v>
      </c>
      <c r="C30" s="58">
        <v>10332</v>
      </c>
      <c r="D30" s="333"/>
      <c r="M30" s="333"/>
      <c r="N30" s="333"/>
    </row>
    <row r="31" spans="1:14" x14ac:dyDescent="0.25">
      <c r="A31" s="25">
        <v>44234</v>
      </c>
      <c r="B31" s="58">
        <v>839266</v>
      </c>
      <c r="C31" s="58">
        <v>10582</v>
      </c>
      <c r="D31" s="333"/>
      <c r="M31" s="333"/>
      <c r="N31" s="333"/>
    </row>
    <row r="32" spans="1:14" x14ac:dyDescent="0.25">
      <c r="A32" s="25">
        <v>44235</v>
      </c>
      <c r="B32" s="58">
        <v>866823</v>
      </c>
      <c r="C32" s="58">
        <v>10690</v>
      </c>
      <c r="D32" s="333"/>
      <c r="M32" s="333"/>
      <c r="N32" s="333"/>
    </row>
    <row r="33" spans="1:14" x14ac:dyDescent="0.25">
      <c r="A33" s="25">
        <v>44236</v>
      </c>
      <c r="B33" s="58">
        <v>928122</v>
      </c>
      <c r="C33" s="58">
        <v>12257</v>
      </c>
      <c r="D33" s="333"/>
      <c r="M33" s="333"/>
      <c r="N33" s="333"/>
    </row>
    <row r="34" spans="1:14" x14ac:dyDescent="0.25">
      <c r="A34" s="25">
        <v>44237</v>
      </c>
      <c r="B34" s="58">
        <v>985569</v>
      </c>
      <c r="C34" s="58">
        <v>12866</v>
      </c>
      <c r="D34" s="333"/>
      <c r="M34" s="333"/>
      <c r="N34" s="333"/>
    </row>
    <row r="35" spans="1:14" x14ac:dyDescent="0.25">
      <c r="A35" s="25">
        <v>44238</v>
      </c>
      <c r="B35" s="58">
        <v>1048747</v>
      </c>
      <c r="C35" s="58">
        <v>13195</v>
      </c>
      <c r="D35" s="333"/>
      <c r="M35" s="333"/>
      <c r="N35" s="333"/>
    </row>
    <row r="36" spans="1:14" x14ac:dyDescent="0.25">
      <c r="A36" s="25">
        <v>44239</v>
      </c>
      <c r="B36" s="58">
        <v>1113625</v>
      </c>
      <c r="C36" s="58">
        <v>13566</v>
      </c>
      <c r="D36" s="333"/>
      <c r="M36" s="333"/>
      <c r="N36" s="333"/>
    </row>
    <row r="37" spans="1:14" x14ac:dyDescent="0.25">
      <c r="A37" s="25">
        <v>44240</v>
      </c>
      <c r="B37" s="58">
        <v>1173445</v>
      </c>
      <c r="C37" s="58">
        <v>14009</v>
      </c>
      <c r="D37" s="333"/>
      <c r="M37" s="333"/>
      <c r="N37" s="333"/>
    </row>
    <row r="38" spans="1:14" x14ac:dyDescent="0.25">
      <c r="A38" s="25">
        <v>44241</v>
      </c>
      <c r="B38" s="58">
        <v>1223774</v>
      </c>
      <c r="C38" s="58">
        <v>14281</v>
      </c>
      <c r="D38" s="333"/>
      <c r="M38" s="333"/>
      <c r="N38" s="333"/>
    </row>
    <row r="39" spans="1:14" x14ac:dyDescent="0.25">
      <c r="A39" s="25">
        <v>44242</v>
      </c>
      <c r="B39" s="58">
        <f>967188+288002</f>
        <v>1255190</v>
      </c>
      <c r="C39" s="58">
        <v>14501</v>
      </c>
      <c r="D39" s="333"/>
      <c r="M39" s="333"/>
      <c r="N39" s="333"/>
    </row>
    <row r="40" spans="1:14" x14ac:dyDescent="0.25">
      <c r="A40" s="25">
        <v>44243</v>
      </c>
      <c r="B40" s="58">
        <v>1288004</v>
      </c>
      <c r="C40" s="58">
        <v>17137</v>
      </c>
      <c r="D40" s="333"/>
      <c r="M40" s="333"/>
      <c r="N40" s="333"/>
    </row>
    <row r="41" spans="1:14" x14ac:dyDescent="0.25">
      <c r="A41" s="25">
        <v>44244</v>
      </c>
      <c r="B41" s="58">
        <v>1320074</v>
      </c>
      <c r="C41" s="58">
        <v>20409</v>
      </c>
      <c r="D41" s="333"/>
      <c r="M41" s="333"/>
      <c r="N41" s="333"/>
    </row>
    <row r="42" spans="1:14" x14ac:dyDescent="0.25">
      <c r="A42" s="25">
        <v>44245</v>
      </c>
      <c r="B42" s="58">
        <v>1354966</v>
      </c>
      <c r="C42" s="58">
        <v>24169</v>
      </c>
      <c r="D42" s="333"/>
      <c r="M42" s="333"/>
      <c r="N42" s="333"/>
    </row>
    <row r="43" spans="1:14" x14ac:dyDescent="0.25">
      <c r="A43" s="25">
        <v>44246</v>
      </c>
      <c r="B43" s="58">
        <v>1386152</v>
      </c>
      <c r="C43" s="58">
        <v>29015</v>
      </c>
      <c r="D43" s="333"/>
      <c r="M43" s="333"/>
      <c r="N43" s="333"/>
    </row>
    <row r="44" spans="1:14" x14ac:dyDescent="0.25">
      <c r="A44" s="25">
        <v>44247</v>
      </c>
      <c r="B44" s="58">
        <v>1412643</v>
      </c>
      <c r="C44" s="58">
        <v>33473</v>
      </c>
      <c r="D44" s="333"/>
      <c r="M44" s="333"/>
      <c r="N44" s="333"/>
    </row>
    <row r="45" spans="1:14" x14ac:dyDescent="0.25">
      <c r="A45" s="25">
        <v>44248</v>
      </c>
      <c r="B45" s="58">
        <v>1431942</v>
      </c>
      <c r="C45" s="58">
        <v>35479</v>
      </c>
      <c r="D45" s="333"/>
      <c r="M45" s="333"/>
      <c r="N45" s="333"/>
    </row>
    <row r="46" spans="1:14" x14ac:dyDescent="0.25">
      <c r="A46" s="25">
        <v>44249</v>
      </c>
      <c r="B46" s="58">
        <v>1445488</v>
      </c>
      <c r="C46" s="58">
        <v>37342</v>
      </c>
      <c r="D46" s="333"/>
      <c r="M46" s="333"/>
      <c r="N46" s="333"/>
    </row>
    <row r="47" spans="1:14" x14ac:dyDescent="0.25">
      <c r="A47" s="25">
        <v>44250</v>
      </c>
      <c r="B47" s="58">
        <v>1465241</v>
      </c>
      <c r="C47" s="58">
        <v>43203</v>
      </c>
      <c r="D47" s="333"/>
      <c r="M47" s="333"/>
      <c r="N47" s="333"/>
    </row>
    <row r="48" spans="1:14" x14ac:dyDescent="0.25">
      <c r="A48" s="25">
        <v>44251</v>
      </c>
      <c r="B48" s="58">
        <v>1488077</v>
      </c>
      <c r="C48" s="58">
        <v>50121</v>
      </c>
      <c r="D48" s="333"/>
      <c r="M48" s="333"/>
      <c r="N48" s="333"/>
    </row>
    <row r="49" spans="1:14" x14ac:dyDescent="0.25">
      <c r="A49" s="25">
        <v>44252</v>
      </c>
      <c r="B49" s="58">
        <v>1515980</v>
      </c>
      <c r="C49" s="58">
        <v>56661</v>
      </c>
      <c r="D49" s="333"/>
      <c r="M49" s="333"/>
      <c r="N49" s="333"/>
    </row>
    <row r="50" spans="1:14" x14ac:dyDescent="0.25">
      <c r="A50" s="25">
        <v>44253</v>
      </c>
      <c r="B50" s="58">
        <v>1542929</v>
      </c>
      <c r="C50" s="58">
        <v>65340</v>
      </c>
      <c r="D50" s="333"/>
      <c r="M50" s="333"/>
      <c r="N50" s="333"/>
    </row>
    <row r="51" spans="1:14" x14ac:dyDescent="0.25">
      <c r="A51" s="25">
        <v>44254</v>
      </c>
      <c r="B51" s="58">
        <v>1570153</v>
      </c>
      <c r="C51" s="58">
        <v>72178</v>
      </c>
      <c r="D51" s="333"/>
      <c r="M51" s="333"/>
      <c r="N51" s="333"/>
    </row>
    <row r="52" spans="1:14" x14ac:dyDescent="0.25">
      <c r="A52" s="25">
        <v>44255</v>
      </c>
      <c r="B52" s="58">
        <v>1593695</v>
      </c>
      <c r="C52" s="58">
        <v>76512</v>
      </c>
      <c r="D52" s="333"/>
      <c r="M52" s="333"/>
      <c r="N52" s="333"/>
    </row>
    <row r="53" spans="1:14" x14ac:dyDescent="0.25">
      <c r="A53" s="25">
        <v>44256</v>
      </c>
      <c r="B53" s="58">
        <v>1611578</v>
      </c>
      <c r="C53" s="58">
        <v>78865</v>
      </c>
      <c r="D53" s="333"/>
      <c r="M53" s="333"/>
      <c r="N53" s="333"/>
    </row>
    <row r="54" spans="1:14" x14ac:dyDescent="0.25">
      <c r="A54" s="25">
        <v>44257</v>
      </c>
      <c r="B54" s="58">
        <v>1634361</v>
      </c>
      <c r="C54" s="58">
        <v>84445</v>
      </c>
      <c r="D54" s="333"/>
      <c r="M54" s="333"/>
      <c r="N54" s="333"/>
    </row>
    <row r="55" spans="1:14" x14ac:dyDescent="0.25">
      <c r="A55" s="25">
        <v>44258</v>
      </c>
      <c r="B55" s="58">
        <v>1661879</v>
      </c>
      <c r="C55" s="58">
        <v>92550</v>
      </c>
      <c r="D55" s="333"/>
      <c r="M55" s="333"/>
      <c r="N55" s="333"/>
    </row>
    <row r="56" spans="1:14" x14ac:dyDescent="0.25">
      <c r="A56" s="25">
        <v>44259</v>
      </c>
      <c r="B56" s="58">
        <v>1688608</v>
      </c>
      <c r="C56" s="58">
        <v>100058</v>
      </c>
      <c r="D56" s="333"/>
      <c r="M56" s="333"/>
      <c r="N56" s="333"/>
    </row>
    <row r="57" spans="1:14" x14ac:dyDescent="0.25">
      <c r="A57" s="25">
        <v>44260</v>
      </c>
      <c r="B57" s="58">
        <v>1717672</v>
      </c>
      <c r="C57" s="58">
        <v>108197</v>
      </c>
      <c r="D57" s="333"/>
      <c r="M57" s="333"/>
      <c r="N57" s="333"/>
    </row>
    <row r="58" spans="1:14" x14ac:dyDescent="0.25">
      <c r="A58" s="25">
        <v>44261</v>
      </c>
      <c r="B58" s="58">
        <v>1743869</v>
      </c>
      <c r="C58" s="58">
        <v>114081</v>
      </c>
      <c r="D58" s="333"/>
      <c r="M58" s="333"/>
      <c r="N58" s="333"/>
    </row>
    <row r="59" spans="1:14" x14ac:dyDescent="0.25">
      <c r="A59" s="25">
        <v>44262</v>
      </c>
      <c r="B59" s="58">
        <v>1759750</v>
      </c>
      <c r="C59" s="58">
        <v>115930</v>
      </c>
      <c r="D59" s="333"/>
      <c r="M59" s="333"/>
      <c r="N59" s="333"/>
    </row>
    <row r="60" spans="1:14" x14ac:dyDescent="0.25">
      <c r="A60" s="25">
        <v>44263</v>
      </c>
      <c r="B60" s="58">
        <v>1774659</v>
      </c>
      <c r="C60" s="58">
        <v>118732</v>
      </c>
      <c r="D60" s="333"/>
      <c r="N60" s="333"/>
    </row>
    <row r="61" spans="1:14" x14ac:dyDescent="0.25">
      <c r="A61" s="25">
        <v>44264</v>
      </c>
      <c r="B61" s="58">
        <v>1789377</v>
      </c>
      <c r="C61" s="58">
        <v>123686</v>
      </c>
      <c r="D61" s="333"/>
      <c r="N61" s="333"/>
    </row>
    <row r="62" spans="1:14" x14ac:dyDescent="0.25">
      <c r="A62" s="25">
        <v>44265</v>
      </c>
      <c r="B62" s="58">
        <v>1809158</v>
      </c>
      <c r="C62" s="58">
        <v>132760</v>
      </c>
      <c r="D62" s="333"/>
      <c r="N62" s="333"/>
    </row>
    <row r="63" spans="1:14" x14ac:dyDescent="0.25">
      <c r="A63" s="25">
        <v>44266</v>
      </c>
      <c r="B63" s="58">
        <v>1825800</v>
      </c>
      <c r="C63" s="58">
        <v>141433</v>
      </c>
      <c r="D63" s="333"/>
      <c r="N63" s="333"/>
    </row>
    <row r="64" spans="1:14" x14ac:dyDescent="0.25">
      <c r="A64" s="25">
        <v>44267</v>
      </c>
      <c r="B64" s="58">
        <v>1844636</v>
      </c>
      <c r="C64" s="58">
        <v>149409</v>
      </c>
      <c r="D64" s="333"/>
      <c r="N64" s="333"/>
    </row>
    <row r="65" spans="1:20" x14ac:dyDescent="0.25">
      <c r="A65" s="25">
        <v>44268</v>
      </c>
      <c r="B65" s="58">
        <v>1867123</v>
      </c>
      <c r="C65" s="58">
        <v>156250</v>
      </c>
      <c r="D65" s="333"/>
      <c r="E65" s="333"/>
      <c r="N65" s="333"/>
    </row>
    <row r="66" spans="1:20" x14ac:dyDescent="0.25">
      <c r="A66" s="25">
        <v>44269</v>
      </c>
      <c r="B66" s="58">
        <v>1888697</v>
      </c>
      <c r="C66" s="58">
        <v>160038</v>
      </c>
      <c r="D66" s="333"/>
      <c r="E66" s="333"/>
      <c r="N66" s="333"/>
    </row>
    <row r="67" spans="1:20" x14ac:dyDescent="0.25">
      <c r="A67" s="25">
        <v>44270</v>
      </c>
      <c r="B67" s="58">
        <v>1908991</v>
      </c>
      <c r="C67" s="58">
        <v>161945</v>
      </c>
      <c r="D67" s="333"/>
      <c r="N67" s="333"/>
    </row>
    <row r="68" spans="1:20" x14ac:dyDescent="0.25">
      <c r="A68" s="25">
        <v>44271</v>
      </c>
      <c r="B68" s="58">
        <v>1943507</v>
      </c>
      <c r="C68" s="58">
        <v>170892</v>
      </c>
      <c r="D68" s="333"/>
      <c r="N68" s="333"/>
    </row>
    <row r="69" spans="1:20" x14ac:dyDescent="0.25">
      <c r="A69" s="25">
        <v>44272</v>
      </c>
      <c r="B69" s="58">
        <v>1981818</v>
      </c>
      <c r="C69" s="58">
        <v>181879</v>
      </c>
      <c r="D69" s="333"/>
      <c r="E69" s="333"/>
      <c r="F69" s="333"/>
      <c r="N69" s="333"/>
    </row>
    <row r="70" spans="1:20" x14ac:dyDescent="0.25">
      <c r="A70" s="25">
        <v>44273</v>
      </c>
      <c r="B70" s="58">
        <v>2023002</v>
      </c>
      <c r="C70" s="58">
        <v>192100</v>
      </c>
      <c r="D70" s="333"/>
      <c r="E70" s="333"/>
      <c r="F70" s="333"/>
      <c r="N70" s="333"/>
    </row>
    <row r="71" spans="1:20" x14ac:dyDescent="0.25">
      <c r="A71" s="25">
        <v>44274</v>
      </c>
      <c r="B71" s="58">
        <v>2066460</v>
      </c>
      <c r="C71" s="58">
        <v>201435</v>
      </c>
      <c r="D71" s="333"/>
      <c r="E71" s="333"/>
      <c r="F71" s="333"/>
      <c r="N71" s="333"/>
    </row>
    <row r="72" spans="1:20" x14ac:dyDescent="0.25">
      <c r="A72" s="25">
        <v>44275</v>
      </c>
      <c r="B72" s="58">
        <v>2110780</v>
      </c>
      <c r="C72" s="58">
        <v>211272</v>
      </c>
      <c r="D72" s="333"/>
      <c r="F72" s="333"/>
      <c r="N72" s="333"/>
    </row>
    <row r="73" spans="1:20" x14ac:dyDescent="0.25">
      <c r="A73" s="25">
        <v>44276</v>
      </c>
      <c r="B73" s="58">
        <v>2144940</v>
      </c>
      <c r="C73" s="58">
        <v>220188</v>
      </c>
      <c r="D73" s="333"/>
      <c r="E73" s="333"/>
      <c r="F73" s="333"/>
      <c r="N73" s="333"/>
    </row>
    <row r="74" spans="1:20" x14ac:dyDescent="0.25">
      <c r="A74" s="25">
        <v>44277</v>
      </c>
      <c r="B74" s="58">
        <v>2182400</v>
      </c>
      <c r="C74" s="58">
        <v>225096</v>
      </c>
      <c r="D74" s="333"/>
      <c r="E74" s="396"/>
    </row>
    <row r="75" spans="1:20" x14ac:dyDescent="0.25">
      <c r="A75" s="25">
        <v>44278</v>
      </c>
      <c r="B75" s="58">
        <v>2214672</v>
      </c>
      <c r="C75" s="58">
        <v>235671</v>
      </c>
      <c r="D75" s="333"/>
    </row>
    <row r="76" spans="1:20" x14ac:dyDescent="0.25">
      <c r="A76" s="25">
        <v>44279</v>
      </c>
      <c r="B76" s="58">
        <v>2249612</v>
      </c>
      <c r="C76" s="58">
        <v>249252</v>
      </c>
      <c r="D76" s="333"/>
    </row>
    <row r="77" spans="1:20" x14ac:dyDescent="0.25">
      <c r="A77" s="25">
        <v>44280</v>
      </c>
      <c r="B77" s="58">
        <v>2285711</v>
      </c>
      <c r="C77" s="58">
        <v>263236</v>
      </c>
      <c r="D77" s="333"/>
      <c r="E77" s="422"/>
      <c r="O77" s="55" t="s">
        <v>321</v>
      </c>
    </row>
    <row r="78" spans="1:20" x14ac:dyDescent="0.25">
      <c r="A78" s="25">
        <v>44281</v>
      </c>
      <c r="B78" s="58">
        <v>2322832</v>
      </c>
      <c r="C78" s="58">
        <v>279814</v>
      </c>
      <c r="D78" s="333"/>
    </row>
    <row r="79" spans="1:20" x14ac:dyDescent="0.25">
      <c r="A79" s="25">
        <v>44282</v>
      </c>
      <c r="B79" s="58">
        <v>2358807</v>
      </c>
      <c r="C79" s="58">
        <v>294714</v>
      </c>
      <c r="D79" s="333"/>
      <c r="O79" s="424"/>
      <c r="P79" s="425" t="s">
        <v>319</v>
      </c>
      <c r="Q79" s="425" t="s">
        <v>320</v>
      </c>
    </row>
    <row r="80" spans="1:20" x14ac:dyDescent="0.25">
      <c r="A80" s="25">
        <v>44283</v>
      </c>
      <c r="B80" s="58">
        <v>2386158</v>
      </c>
      <c r="C80" s="58">
        <v>317217</v>
      </c>
      <c r="D80" s="333"/>
      <c r="E80" s="423" t="s">
        <v>314</v>
      </c>
      <c r="O80" s="25">
        <v>44283</v>
      </c>
      <c r="P80" s="58">
        <v>2385709</v>
      </c>
      <c r="Q80" s="58">
        <v>312320</v>
      </c>
      <c r="S80" s="333"/>
      <c r="T80" s="333"/>
    </row>
    <row r="81" spans="1:20" x14ac:dyDescent="0.25">
      <c r="A81" s="25">
        <v>44284</v>
      </c>
      <c r="B81" s="58">
        <v>2410281</v>
      </c>
      <c r="C81" s="58">
        <v>331969</v>
      </c>
      <c r="D81" s="333"/>
      <c r="E81" s="423" t="s">
        <v>318</v>
      </c>
      <c r="O81" s="25">
        <v>44284</v>
      </c>
      <c r="P81" s="58">
        <v>2409826</v>
      </c>
      <c r="Q81" s="58">
        <v>326263</v>
      </c>
      <c r="S81" s="333"/>
      <c r="T81" s="333"/>
    </row>
    <row r="82" spans="1:20" x14ac:dyDescent="0.25">
      <c r="A82" s="25">
        <v>44285</v>
      </c>
      <c r="B82" s="58">
        <v>2437543</v>
      </c>
      <c r="C82" s="58">
        <v>348635</v>
      </c>
      <c r="D82" s="333"/>
      <c r="E82" s="423" t="s">
        <v>322</v>
      </c>
      <c r="O82" s="25">
        <v>44285</v>
      </c>
      <c r="P82" s="58">
        <v>2436398</v>
      </c>
      <c r="Q82" s="58">
        <v>338443</v>
      </c>
      <c r="S82" s="333"/>
      <c r="T82" s="333"/>
    </row>
    <row r="83" spans="1:20" x14ac:dyDescent="0.25">
      <c r="A83" s="25">
        <v>44286</v>
      </c>
      <c r="B83" s="58">
        <v>2465541</v>
      </c>
      <c r="C83" s="58">
        <v>372104</v>
      </c>
      <c r="D83" s="333"/>
      <c r="O83" s="25">
        <v>44286</v>
      </c>
      <c r="P83" s="58">
        <v>2463069</v>
      </c>
      <c r="Q83" s="58">
        <v>354756</v>
      </c>
      <c r="S83" s="333"/>
      <c r="T83" s="333"/>
    </row>
    <row r="84" spans="1:20" x14ac:dyDescent="0.25">
      <c r="A84" s="25">
        <v>44287</v>
      </c>
      <c r="B84" s="58">
        <v>2493327</v>
      </c>
      <c r="C84" s="58">
        <v>399062</v>
      </c>
      <c r="D84" s="333"/>
      <c r="E84" s="333"/>
      <c r="F84" s="333"/>
    </row>
    <row r="85" spans="1:20" x14ac:dyDescent="0.25">
      <c r="A85" s="25">
        <v>44288</v>
      </c>
      <c r="B85" s="58">
        <v>2515748</v>
      </c>
      <c r="C85" s="58">
        <v>414540</v>
      </c>
    </row>
    <row r="86" spans="1:20" x14ac:dyDescent="0.25">
      <c r="A86" s="25">
        <v>44289</v>
      </c>
      <c r="B86" s="58">
        <v>2535889</v>
      </c>
      <c r="C86" s="58">
        <v>434941</v>
      </c>
    </row>
    <row r="87" spans="1:20" x14ac:dyDescent="0.25">
      <c r="A87" s="25">
        <v>44290</v>
      </c>
      <c r="B87" s="58">
        <v>2553837</v>
      </c>
      <c r="C87" s="58">
        <v>451057</v>
      </c>
    </row>
    <row r="88" spans="1:20" x14ac:dyDescent="0.25">
      <c r="A88" s="25">
        <v>44291</v>
      </c>
      <c r="B88" s="58">
        <v>2565280</v>
      </c>
      <c r="C88" s="58">
        <v>456374</v>
      </c>
    </row>
    <row r="89" spans="1:20" x14ac:dyDescent="0.25">
      <c r="A89" s="25">
        <v>44292</v>
      </c>
      <c r="B89" s="58">
        <v>2577816</v>
      </c>
      <c r="C89" s="58">
        <v>463780</v>
      </c>
    </row>
    <row r="90" spans="1:20" x14ac:dyDescent="0.25">
      <c r="A90" s="25">
        <v>44293</v>
      </c>
      <c r="B90" s="58">
        <v>2593932</v>
      </c>
      <c r="C90" s="58">
        <v>479239</v>
      </c>
    </row>
    <row r="91" spans="1:20" x14ac:dyDescent="0.25">
      <c r="A91" s="25">
        <v>44294</v>
      </c>
      <c r="B91" s="58">
        <v>2608831</v>
      </c>
      <c r="C91" s="58">
        <v>500376</v>
      </c>
    </row>
    <row r="92" spans="1:20" x14ac:dyDescent="0.25">
      <c r="A92" s="25">
        <v>44295</v>
      </c>
      <c r="B92" s="58">
        <v>2625577</v>
      </c>
      <c r="C92" s="58">
        <v>524812</v>
      </c>
    </row>
    <row r="93" spans="1:20" x14ac:dyDescent="0.25">
      <c r="A93" s="25">
        <v>44296</v>
      </c>
      <c r="B93" s="58">
        <v>2643524</v>
      </c>
      <c r="C93" s="58">
        <v>551699</v>
      </c>
    </row>
    <row r="94" spans="1:20" x14ac:dyDescent="0.25">
      <c r="A94" s="25">
        <v>44297</v>
      </c>
      <c r="B94" s="58">
        <v>2657578</v>
      </c>
      <c r="C94" s="58">
        <v>568875</v>
      </c>
    </row>
    <row r="95" spans="1:20" x14ac:dyDescent="0.25">
      <c r="A95" s="25">
        <v>44298</v>
      </c>
      <c r="B95" s="58">
        <v>2668723</v>
      </c>
      <c r="C95" s="58">
        <v>590174</v>
      </c>
    </row>
    <row r="96" spans="1:20" x14ac:dyDescent="0.25">
      <c r="A96" s="25">
        <v>44299</v>
      </c>
      <c r="B96" s="58">
        <v>2682706</v>
      </c>
      <c r="C96" s="58">
        <v>605126</v>
      </c>
    </row>
    <row r="97" spans="1:5" x14ac:dyDescent="0.25">
      <c r="A97" s="25">
        <v>44300</v>
      </c>
      <c r="B97" s="58">
        <v>2694971</v>
      </c>
      <c r="C97" s="58">
        <v>634422</v>
      </c>
      <c r="E97" s="423" t="s">
        <v>326</v>
      </c>
    </row>
    <row r="98" spans="1:5" x14ac:dyDescent="0.25">
      <c r="A98" s="25">
        <v>44301</v>
      </c>
      <c r="B98" s="58">
        <v>2708691</v>
      </c>
      <c r="C98" s="58">
        <v>661975</v>
      </c>
    </row>
    <row r="99" spans="1:5" x14ac:dyDescent="0.25">
      <c r="A99" s="25">
        <v>44302</v>
      </c>
      <c r="B99" s="58">
        <v>2722084</v>
      </c>
      <c r="C99" s="58">
        <v>688761</v>
      </c>
    </row>
    <row r="100" spans="1:5" x14ac:dyDescent="0.25">
      <c r="A100" s="25">
        <v>44303</v>
      </c>
      <c r="B100" s="58">
        <v>2733387</v>
      </c>
      <c r="C100" s="58">
        <v>715714</v>
      </c>
    </row>
    <row r="101" spans="1:5" x14ac:dyDescent="0.25">
      <c r="A101" s="25">
        <v>44304</v>
      </c>
      <c r="B101" s="58">
        <v>2744231</v>
      </c>
      <c r="C101" s="58">
        <v>738420</v>
      </c>
    </row>
    <row r="102" spans="1:5" x14ac:dyDescent="0.25">
      <c r="A102" s="25">
        <v>44305</v>
      </c>
      <c r="B102" s="58">
        <v>2747694</v>
      </c>
      <c r="C102" s="58">
        <v>757115</v>
      </c>
    </row>
    <row r="103" spans="1:5" x14ac:dyDescent="0.25">
      <c r="A103" s="25">
        <v>44306</v>
      </c>
      <c r="B103" s="58">
        <v>2750052</v>
      </c>
      <c r="C103" s="58">
        <v>797267</v>
      </c>
    </row>
    <row r="104" spans="1:5" x14ac:dyDescent="0.25">
      <c r="A104" s="25">
        <v>44307</v>
      </c>
      <c r="B104" s="58">
        <v>2752575</v>
      </c>
      <c r="C104" s="58">
        <v>847655</v>
      </c>
    </row>
    <row r="105" spans="1:5" x14ac:dyDescent="0.25">
      <c r="A105" s="25">
        <v>44308</v>
      </c>
      <c r="B105" s="58">
        <v>2755175</v>
      </c>
      <c r="C105" s="58">
        <v>898231</v>
      </c>
    </row>
    <row r="106" spans="1:5" x14ac:dyDescent="0.25">
      <c r="A106" s="25">
        <v>44309</v>
      </c>
      <c r="B106" s="58">
        <v>2758381</v>
      </c>
      <c r="C106" s="58">
        <v>949228</v>
      </c>
    </row>
    <row r="107" spans="1:5" x14ac:dyDescent="0.25">
      <c r="A107" s="25">
        <v>44310</v>
      </c>
      <c r="B107" s="58">
        <v>2764607</v>
      </c>
      <c r="C107" s="58">
        <v>993180</v>
      </c>
    </row>
    <row r="108" spans="1:5" x14ac:dyDescent="0.25">
      <c r="A108" s="25">
        <v>44311</v>
      </c>
      <c r="B108" s="58">
        <v>2771159</v>
      </c>
      <c r="C108" s="58">
        <v>1042386</v>
      </c>
      <c r="E108" s="423" t="s">
        <v>344</v>
      </c>
    </row>
    <row r="109" spans="1:5" x14ac:dyDescent="0.25">
      <c r="A109" s="25">
        <v>44312</v>
      </c>
      <c r="B109" s="58">
        <v>2773770</v>
      </c>
      <c r="C109" s="58">
        <v>1068704</v>
      </c>
    </row>
    <row r="110" spans="1:5" x14ac:dyDescent="0.25">
      <c r="A110" s="25">
        <v>44313</v>
      </c>
      <c r="B110" s="58">
        <v>2782162</v>
      </c>
      <c r="C110" s="58">
        <v>1102690</v>
      </c>
    </row>
    <row r="111" spans="1:5" x14ac:dyDescent="0.25">
      <c r="A111" s="25">
        <v>44314</v>
      </c>
      <c r="B111" s="58">
        <v>2789978</v>
      </c>
      <c r="C111" s="58">
        <v>1142947</v>
      </c>
    </row>
    <row r="112" spans="1:5" x14ac:dyDescent="0.25">
      <c r="A112" s="25">
        <v>44315</v>
      </c>
      <c r="B112" s="58">
        <v>2796810</v>
      </c>
      <c r="C112" s="58">
        <v>1184629</v>
      </c>
    </row>
    <row r="113" spans="1:5" x14ac:dyDescent="0.25">
      <c r="A113" s="25">
        <v>44316</v>
      </c>
      <c r="B113" s="58">
        <v>2802152</v>
      </c>
      <c r="C113" s="58">
        <v>1224861</v>
      </c>
    </row>
    <row r="114" spans="1:5" x14ac:dyDescent="0.25">
      <c r="A114" s="25">
        <v>44317</v>
      </c>
      <c r="B114" s="58">
        <v>2811343</v>
      </c>
      <c r="C114" s="58">
        <v>1263862</v>
      </c>
    </row>
    <row r="115" spans="1:5" x14ac:dyDescent="0.25">
      <c r="A115" s="25">
        <v>44318</v>
      </c>
      <c r="B115" s="58">
        <v>2817752</v>
      </c>
      <c r="C115" s="58">
        <v>1297664</v>
      </c>
    </row>
    <row r="116" spans="1:5" x14ac:dyDescent="0.25">
      <c r="A116" s="25">
        <v>44319</v>
      </c>
      <c r="B116" s="58">
        <v>2824955</v>
      </c>
      <c r="C116" s="58">
        <v>1326599</v>
      </c>
    </row>
    <row r="117" spans="1:5" x14ac:dyDescent="0.25">
      <c r="A117" s="25">
        <v>44320</v>
      </c>
      <c r="B117" s="58">
        <v>2833761</v>
      </c>
      <c r="C117" s="58">
        <v>1348050</v>
      </c>
    </row>
    <row r="118" spans="1:5" x14ac:dyDescent="0.25">
      <c r="A118" s="25">
        <v>44321</v>
      </c>
      <c r="B118" s="58">
        <v>2846834</v>
      </c>
      <c r="C118" s="58">
        <v>1373882</v>
      </c>
    </row>
    <row r="119" spans="1:5" x14ac:dyDescent="0.25">
      <c r="A119" s="25">
        <v>44322</v>
      </c>
      <c r="B119" s="58">
        <v>2860635</v>
      </c>
      <c r="C119" s="58">
        <v>1400296</v>
      </c>
    </row>
    <row r="120" spans="1:5" x14ac:dyDescent="0.25">
      <c r="A120" s="25">
        <v>44323</v>
      </c>
      <c r="B120" s="58">
        <v>2876633</v>
      </c>
      <c r="C120" s="58">
        <v>1424208</v>
      </c>
    </row>
    <row r="121" spans="1:5" x14ac:dyDescent="0.25">
      <c r="A121" s="25">
        <v>44324</v>
      </c>
      <c r="B121" s="58">
        <v>2883384</v>
      </c>
      <c r="C121" s="58">
        <v>1450798</v>
      </c>
    </row>
    <row r="122" spans="1:5" x14ac:dyDescent="0.25">
      <c r="A122" s="25">
        <v>44325</v>
      </c>
      <c r="B122" s="58">
        <v>2897975</v>
      </c>
      <c r="C122" s="58">
        <v>1468296</v>
      </c>
    </row>
    <row r="123" spans="1:5" x14ac:dyDescent="0.25">
      <c r="A123" s="25">
        <v>44326</v>
      </c>
      <c r="B123" s="58">
        <v>2909156</v>
      </c>
      <c r="C123" s="58">
        <v>1485296</v>
      </c>
    </row>
    <row r="124" spans="1:5" x14ac:dyDescent="0.25">
      <c r="A124" s="25">
        <v>44327</v>
      </c>
      <c r="B124" s="58">
        <v>2928963</v>
      </c>
      <c r="C124" s="58">
        <v>1506613</v>
      </c>
      <c r="E124" s="423" t="s">
        <v>377</v>
      </c>
    </row>
    <row r="125" spans="1:5" x14ac:dyDescent="0.25">
      <c r="A125" s="25">
        <v>44328</v>
      </c>
      <c r="B125" s="58">
        <v>2948604</v>
      </c>
      <c r="C125" s="58">
        <v>1526889</v>
      </c>
    </row>
    <row r="126" spans="1:5" x14ac:dyDescent="0.25">
      <c r="A126" s="25">
        <v>44329</v>
      </c>
      <c r="B126" s="58">
        <v>2968169</v>
      </c>
      <c r="C126" s="58">
        <v>1551339</v>
      </c>
    </row>
    <row r="127" spans="1:5" x14ac:dyDescent="0.25">
      <c r="A127" s="25">
        <v>44330</v>
      </c>
      <c r="B127" s="58">
        <v>2985557</v>
      </c>
      <c r="C127" s="58">
        <v>1575765</v>
      </c>
    </row>
    <row r="128" spans="1:5" x14ac:dyDescent="0.25">
      <c r="A128" s="25">
        <v>44331</v>
      </c>
      <c r="B128" s="58">
        <v>3003339</v>
      </c>
      <c r="C128" s="58">
        <v>1599519</v>
      </c>
    </row>
    <row r="129" spans="1:3" x14ac:dyDescent="0.25">
      <c r="A129" s="25">
        <v>44332</v>
      </c>
      <c r="B129" s="58">
        <v>3020335</v>
      </c>
      <c r="C129" s="58">
        <v>1621031</v>
      </c>
    </row>
    <row r="130" spans="1:3" x14ac:dyDescent="0.25">
      <c r="A130" s="25">
        <v>44333</v>
      </c>
      <c r="B130" s="58">
        <v>3035790</v>
      </c>
      <c r="C130" s="58">
        <v>1638536</v>
      </c>
    </row>
    <row r="131" spans="1:3" x14ac:dyDescent="0.25">
      <c r="A131" s="25">
        <v>44334</v>
      </c>
      <c r="B131" s="58">
        <v>3045152</v>
      </c>
      <c r="C131" s="58">
        <v>1669469</v>
      </c>
    </row>
    <row r="132" spans="1:3" x14ac:dyDescent="0.25">
      <c r="A132" s="25">
        <v>44335</v>
      </c>
      <c r="B132" s="58">
        <v>3051383</v>
      </c>
      <c r="C132" s="58">
        <v>1704388</v>
      </c>
    </row>
    <row r="133" spans="1:3" x14ac:dyDescent="0.25">
      <c r="A133" s="25">
        <v>44336</v>
      </c>
      <c r="B133" s="58">
        <v>3063648</v>
      </c>
      <c r="C133" s="58">
        <v>1742072</v>
      </c>
    </row>
    <row r="134" spans="1:3" ht="15.75" customHeight="1" x14ac:dyDescent="0.25">
      <c r="A134" s="25">
        <v>44337</v>
      </c>
      <c r="B134" s="58">
        <v>3082251</v>
      </c>
      <c r="C134" s="58">
        <v>1769040</v>
      </c>
    </row>
    <row r="135" spans="1:3" ht="15.75" customHeight="1" x14ac:dyDescent="0.25">
      <c r="A135" s="25">
        <v>44338</v>
      </c>
      <c r="B135" s="58">
        <v>3096341</v>
      </c>
      <c r="C135" s="58">
        <v>1799956</v>
      </c>
    </row>
    <row r="136" spans="1:3" ht="15.75" customHeight="1" x14ac:dyDescent="0.25">
      <c r="A136" s="25">
        <v>44339</v>
      </c>
      <c r="B136" s="58">
        <v>3108819</v>
      </c>
      <c r="C136" s="58">
        <v>1828930</v>
      </c>
    </row>
    <row r="137" spans="1:3" ht="15.75" customHeight="1" x14ac:dyDescent="0.25">
      <c r="A137" s="25">
        <v>44340</v>
      </c>
      <c r="B137" s="58">
        <v>3121945</v>
      </c>
      <c r="C137" s="58">
        <v>1852179</v>
      </c>
    </row>
    <row r="138" spans="1:3" x14ac:dyDescent="0.25">
      <c r="A138" s="25">
        <v>44341</v>
      </c>
      <c r="B138" s="58">
        <v>3138366</v>
      </c>
      <c r="C138" s="58">
        <v>1881214</v>
      </c>
    </row>
    <row r="139" spans="1:3" x14ac:dyDescent="0.25">
      <c r="A139" s="25">
        <v>44342</v>
      </c>
      <c r="B139" s="58">
        <v>3155733</v>
      </c>
      <c r="C139" s="58">
        <v>1913809</v>
      </c>
    </row>
    <row r="140" spans="1:3" x14ac:dyDescent="0.25">
      <c r="A140" s="25">
        <v>44343</v>
      </c>
      <c r="B140" s="58">
        <v>3174807</v>
      </c>
      <c r="C140" s="58">
        <v>1942285</v>
      </c>
    </row>
    <row r="141" spans="1:3" x14ac:dyDescent="0.25">
      <c r="A141" s="25">
        <v>44344</v>
      </c>
      <c r="B141" s="58">
        <v>3196051</v>
      </c>
      <c r="C141" s="58">
        <v>1971006</v>
      </c>
    </row>
    <row r="142" spans="1:3" x14ac:dyDescent="0.25">
      <c r="A142" s="25">
        <v>44345</v>
      </c>
      <c r="B142" s="58">
        <v>3215770</v>
      </c>
      <c r="C142" s="58">
        <v>1998409</v>
      </c>
    </row>
    <row r="143" spans="1:3" x14ac:dyDescent="0.25">
      <c r="A143" s="25">
        <v>44346</v>
      </c>
      <c r="B143" s="58">
        <v>3234311</v>
      </c>
      <c r="C143" s="58">
        <v>2022728</v>
      </c>
    </row>
    <row r="144" spans="1:3" x14ac:dyDescent="0.25">
      <c r="A144" s="25">
        <v>44347</v>
      </c>
      <c r="B144" s="58">
        <v>3251138</v>
      </c>
      <c r="C144" s="58">
        <v>2044253</v>
      </c>
    </row>
    <row r="145" spans="1:5" x14ac:dyDescent="0.25">
      <c r="A145" s="25">
        <v>44348</v>
      </c>
      <c r="B145" s="58">
        <v>3267290</v>
      </c>
      <c r="C145" s="58">
        <v>2075231</v>
      </c>
    </row>
    <row r="146" spans="1:5" x14ac:dyDescent="0.25">
      <c r="A146" s="25">
        <v>44349</v>
      </c>
      <c r="B146" s="58">
        <v>3286261</v>
      </c>
      <c r="C146" s="58">
        <v>2106177</v>
      </c>
    </row>
    <row r="147" spans="1:5" x14ac:dyDescent="0.25">
      <c r="A147" s="25">
        <v>44350</v>
      </c>
      <c r="B147" s="58">
        <v>3305812</v>
      </c>
      <c r="C147" s="58">
        <v>2137618</v>
      </c>
    </row>
    <row r="148" spans="1:5" x14ac:dyDescent="0.25">
      <c r="A148" s="25">
        <v>44351</v>
      </c>
      <c r="B148" s="58">
        <v>3326005</v>
      </c>
      <c r="C148" s="58">
        <v>2170570</v>
      </c>
    </row>
    <row r="149" spans="1:5" x14ac:dyDescent="0.25">
      <c r="A149" s="25">
        <v>44352</v>
      </c>
      <c r="B149" s="58">
        <v>3345842</v>
      </c>
      <c r="C149" s="58">
        <v>2202547</v>
      </c>
    </row>
    <row r="150" spans="1:5" x14ac:dyDescent="0.25">
      <c r="A150" s="25">
        <v>44353</v>
      </c>
      <c r="B150" s="58">
        <v>3365779</v>
      </c>
      <c r="C150" s="58">
        <v>2227493</v>
      </c>
    </row>
    <row r="151" spans="1:5" x14ac:dyDescent="0.25">
      <c r="A151" s="25">
        <v>44354</v>
      </c>
      <c r="B151" s="58">
        <v>3386321</v>
      </c>
      <c r="C151" s="58">
        <v>2251259</v>
      </c>
    </row>
    <row r="152" spans="1:5" x14ac:dyDescent="0.25">
      <c r="A152" s="25">
        <v>44355</v>
      </c>
      <c r="B152" s="58">
        <v>3403866</v>
      </c>
      <c r="C152" s="58">
        <v>2282203</v>
      </c>
    </row>
    <row r="153" spans="1:5" x14ac:dyDescent="0.25">
      <c r="A153" s="25">
        <v>44356</v>
      </c>
      <c r="B153" s="58">
        <v>3422431</v>
      </c>
      <c r="C153" s="58">
        <v>2313695</v>
      </c>
      <c r="D153" s="333"/>
    </row>
    <row r="154" spans="1:5" x14ac:dyDescent="0.25">
      <c r="A154" s="25">
        <v>44357</v>
      </c>
      <c r="B154" s="58">
        <v>3441217</v>
      </c>
      <c r="C154" s="58">
        <v>2345181</v>
      </c>
    </row>
    <row r="155" spans="1:5" x14ac:dyDescent="0.25">
      <c r="A155" s="25">
        <v>44358</v>
      </c>
      <c r="B155" s="58">
        <v>3459063</v>
      </c>
      <c r="C155" s="58">
        <v>2375246</v>
      </c>
    </row>
    <row r="156" spans="1:5" x14ac:dyDescent="0.25">
      <c r="A156" s="25">
        <v>44359</v>
      </c>
      <c r="B156" s="58">
        <v>3477378</v>
      </c>
      <c r="C156" s="58">
        <v>2402700</v>
      </c>
    </row>
    <row r="157" spans="1:5" x14ac:dyDescent="0.25">
      <c r="A157" s="25">
        <v>44360</v>
      </c>
      <c r="B157" s="58">
        <v>3497287</v>
      </c>
      <c r="C157" s="58">
        <v>2425825</v>
      </c>
    </row>
    <row r="158" spans="1:5" x14ac:dyDescent="0.25">
      <c r="A158" s="25">
        <v>44361</v>
      </c>
      <c r="B158" s="58">
        <v>3517668</v>
      </c>
      <c r="C158" s="58">
        <v>2446834</v>
      </c>
    </row>
    <row r="159" spans="1:5" x14ac:dyDescent="0.25">
      <c r="A159" s="25">
        <v>44362</v>
      </c>
      <c r="B159" s="58">
        <v>3531461</v>
      </c>
      <c r="C159" s="58">
        <v>2470181</v>
      </c>
      <c r="E159" s="423" t="s">
        <v>399</v>
      </c>
    </row>
    <row r="160" spans="1:5" x14ac:dyDescent="0.25">
      <c r="A160" s="25">
        <v>44363</v>
      </c>
      <c r="B160" s="58">
        <v>3551739</v>
      </c>
      <c r="C160" s="58">
        <v>2493358</v>
      </c>
      <c r="E160" s="423" t="s">
        <v>402</v>
      </c>
    </row>
    <row r="161" spans="1:3" x14ac:dyDescent="0.25">
      <c r="A161" s="25">
        <v>44364</v>
      </c>
      <c r="B161" s="58">
        <v>3571726</v>
      </c>
      <c r="C161" s="58">
        <v>2516066</v>
      </c>
    </row>
    <row r="162" spans="1:3" x14ac:dyDescent="0.25">
      <c r="A162" s="25">
        <v>44365</v>
      </c>
      <c r="B162" s="58">
        <v>3591638</v>
      </c>
      <c r="C162" s="58">
        <v>2535803</v>
      </c>
    </row>
    <row r="163" spans="1:3" x14ac:dyDescent="0.25">
      <c r="A163" s="25">
        <v>44366</v>
      </c>
      <c r="B163" s="58">
        <v>3611266</v>
      </c>
      <c r="C163" s="58">
        <v>2555308</v>
      </c>
    </row>
    <row r="164" spans="1:3" x14ac:dyDescent="0.25">
      <c r="A164" s="25">
        <v>44367</v>
      </c>
      <c r="B164" s="58">
        <v>3630589</v>
      </c>
      <c r="C164" s="93">
        <v>2571637</v>
      </c>
    </row>
    <row r="165" spans="1:3" x14ac:dyDescent="0.25">
      <c r="A165" s="25">
        <v>44368</v>
      </c>
      <c r="B165" s="58">
        <v>3647437</v>
      </c>
      <c r="C165" s="58">
        <v>2586970</v>
      </c>
    </row>
    <row r="166" spans="1:3" x14ac:dyDescent="0.25">
      <c r="A166" s="25">
        <v>44369</v>
      </c>
      <c r="B166" s="58">
        <v>3664571</v>
      </c>
      <c r="C166" s="58">
        <v>2602753</v>
      </c>
    </row>
    <row r="167" spans="1:3" x14ac:dyDescent="0.25">
      <c r="A167" s="25">
        <v>44370</v>
      </c>
      <c r="B167" s="58">
        <v>3681620</v>
      </c>
      <c r="C167" s="58">
        <v>2617450</v>
      </c>
    </row>
    <row r="168" spans="1:3" x14ac:dyDescent="0.25">
      <c r="A168" s="25">
        <v>44371</v>
      </c>
      <c r="B168" s="58">
        <v>3695303</v>
      </c>
      <c r="C168" s="58">
        <v>2631533</v>
      </c>
    </row>
    <row r="169" spans="1:3" x14ac:dyDescent="0.25">
      <c r="A169" s="25">
        <v>44372</v>
      </c>
      <c r="B169" s="58">
        <v>3709801</v>
      </c>
      <c r="C169" s="58">
        <v>2647397</v>
      </c>
    </row>
    <row r="170" spans="1:3" x14ac:dyDescent="0.25">
      <c r="A170" s="25">
        <v>44373</v>
      </c>
      <c r="B170" s="58">
        <v>3730101</v>
      </c>
      <c r="C170" s="58">
        <v>2666827</v>
      </c>
    </row>
    <row r="171" spans="1:3" x14ac:dyDescent="0.25">
      <c r="A171" s="25">
        <v>44374</v>
      </c>
      <c r="B171" s="58">
        <v>3747510</v>
      </c>
      <c r="C171" s="58">
        <v>2679357</v>
      </c>
    </row>
    <row r="172" spans="1:3" x14ac:dyDescent="0.25">
      <c r="A172" s="25">
        <v>44375</v>
      </c>
      <c r="B172" s="58">
        <v>3765379</v>
      </c>
      <c r="C172" s="58">
        <v>2691775</v>
      </c>
    </row>
    <row r="173" spans="1:3" x14ac:dyDescent="0.25">
      <c r="A173" s="25">
        <v>44376</v>
      </c>
      <c r="B173" s="58">
        <v>3781887</v>
      </c>
      <c r="C173" s="58">
        <v>2701195</v>
      </c>
    </row>
    <row r="174" spans="1:3" x14ac:dyDescent="0.25">
      <c r="A174" s="25">
        <v>44377</v>
      </c>
      <c r="B174" s="58">
        <v>3799467</v>
      </c>
      <c r="C174" s="58">
        <v>2712237</v>
      </c>
    </row>
    <row r="175" spans="1:3" x14ac:dyDescent="0.25">
      <c r="A175" s="25">
        <v>44378</v>
      </c>
      <c r="B175" s="58">
        <v>3816251</v>
      </c>
      <c r="C175" s="58">
        <v>2722725</v>
      </c>
    </row>
    <row r="176" spans="1:3" x14ac:dyDescent="0.25">
      <c r="A176" s="25">
        <v>44379</v>
      </c>
      <c r="B176" s="58">
        <v>3831770</v>
      </c>
      <c r="C176" s="58">
        <v>2737347</v>
      </c>
    </row>
    <row r="177" spans="1:3" x14ac:dyDescent="0.25">
      <c r="A177" s="25">
        <v>44380</v>
      </c>
      <c r="B177" s="58">
        <v>3844371</v>
      </c>
      <c r="C177" s="58">
        <v>2749373</v>
      </c>
    </row>
    <row r="178" spans="1:3" x14ac:dyDescent="0.25">
      <c r="A178" s="25">
        <v>44381</v>
      </c>
      <c r="B178" s="58">
        <v>3857584</v>
      </c>
      <c r="C178" s="58">
        <v>2762156</v>
      </c>
    </row>
    <row r="179" spans="1:3" x14ac:dyDescent="0.25">
      <c r="A179" s="25">
        <v>44382</v>
      </c>
      <c r="B179" s="58">
        <v>3869223</v>
      </c>
      <c r="C179" s="58">
        <v>2774136</v>
      </c>
    </row>
    <row r="180" spans="1:3" x14ac:dyDescent="0.25">
      <c r="A180" s="25">
        <v>44383</v>
      </c>
      <c r="B180" s="58">
        <v>3879458</v>
      </c>
      <c r="C180" s="58">
        <v>2791071</v>
      </c>
    </row>
    <row r="181" spans="1:3" x14ac:dyDescent="0.25">
      <c r="A181" s="25">
        <v>44384</v>
      </c>
      <c r="B181" s="58">
        <v>3890176</v>
      </c>
      <c r="C181" s="58">
        <v>2808902</v>
      </c>
    </row>
    <row r="182" spans="1:3" x14ac:dyDescent="0.25">
      <c r="A182" s="25">
        <v>44385</v>
      </c>
      <c r="B182" s="58">
        <v>3900864</v>
      </c>
      <c r="C182" s="58">
        <v>2825886</v>
      </c>
    </row>
    <row r="183" spans="1:3" x14ac:dyDescent="0.25">
      <c r="A183" s="25">
        <v>44386</v>
      </c>
      <c r="B183" s="58">
        <v>3911189</v>
      </c>
      <c r="C183" s="58">
        <v>2843938</v>
      </c>
    </row>
    <row r="184" spans="1:3" x14ac:dyDescent="0.25">
      <c r="A184" s="25">
        <v>44387</v>
      </c>
      <c r="B184" s="58">
        <v>3920145</v>
      </c>
      <c r="C184" s="58">
        <v>2861110</v>
      </c>
    </row>
    <row r="185" spans="1:3" x14ac:dyDescent="0.25">
      <c r="A185" s="25">
        <v>44388</v>
      </c>
      <c r="B185" s="58">
        <v>3928409</v>
      </c>
      <c r="C185" s="58">
        <v>2877326</v>
      </c>
    </row>
    <row r="186" spans="1:3" x14ac:dyDescent="0.25">
      <c r="A186" s="25">
        <v>44389</v>
      </c>
      <c r="B186" s="58">
        <v>3934408</v>
      </c>
      <c r="C186" s="58">
        <v>2893271</v>
      </c>
    </row>
    <row r="187" spans="1:3" x14ac:dyDescent="0.25">
      <c r="A187" s="25">
        <v>44390</v>
      </c>
      <c r="B187" s="58">
        <v>3941571</v>
      </c>
      <c r="C187" s="58">
        <v>2903557</v>
      </c>
    </row>
    <row r="188" spans="1:3" x14ac:dyDescent="0.25">
      <c r="A188" s="25">
        <v>44391</v>
      </c>
      <c r="B188" s="58">
        <v>3948446</v>
      </c>
      <c r="C188" s="58">
        <v>2914904</v>
      </c>
    </row>
    <row r="189" spans="1:3" x14ac:dyDescent="0.25">
      <c r="A189" s="25">
        <v>44392</v>
      </c>
      <c r="B189" s="58">
        <v>3956549</v>
      </c>
      <c r="C189" s="58">
        <v>2927130</v>
      </c>
    </row>
    <row r="190" spans="1:3" x14ac:dyDescent="0.25">
      <c r="A190" s="25">
        <v>44393</v>
      </c>
      <c r="B190" s="58">
        <v>3963502</v>
      </c>
      <c r="C190" s="58">
        <v>2940202</v>
      </c>
    </row>
    <row r="191" spans="1:3" x14ac:dyDescent="0.25">
      <c r="A191" s="25">
        <v>44394</v>
      </c>
      <c r="B191" s="58">
        <v>3970026</v>
      </c>
      <c r="C191" s="58">
        <v>2954776</v>
      </c>
    </row>
    <row r="192" spans="1:3" x14ac:dyDescent="0.25">
      <c r="A192" s="25">
        <v>44395</v>
      </c>
      <c r="B192" s="58">
        <v>3976022</v>
      </c>
      <c r="C192" s="58">
        <v>2966054</v>
      </c>
    </row>
    <row r="193" spans="1:3" x14ac:dyDescent="0.25">
      <c r="A193" s="25">
        <v>44396</v>
      </c>
      <c r="B193" s="58">
        <v>3981950</v>
      </c>
      <c r="C193" s="58">
        <v>2978746</v>
      </c>
    </row>
    <row r="194" spans="1:3" x14ac:dyDescent="0.25">
      <c r="A194" s="25">
        <v>44397</v>
      </c>
      <c r="B194" s="58">
        <v>3984433</v>
      </c>
      <c r="C194" s="58">
        <v>2995086</v>
      </c>
    </row>
    <row r="195" spans="1:3" x14ac:dyDescent="0.25">
      <c r="A195" s="25">
        <v>44398</v>
      </c>
      <c r="B195" s="58">
        <v>3987074</v>
      </c>
      <c r="C195" s="58">
        <v>3010505</v>
      </c>
    </row>
    <row r="196" spans="1:3" x14ac:dyDescent="0.25">
      <c r="A196" s="25">
        <v>44399</v>
      </c>
      <c r="B196" s="58">
        <v>3989927</v>
      </c>
      <c r="C196" s="58">
        <v>3028271</v>
      </c>
    </row>
    <row r="197" spans="1:3" x14ac:dyDescent="0.25">
      <c r="A197" s="25">
        <v>44400</v>
      </c>
      <c r="B197" s="58">
        <v>3992327</v>
      </c>
      <c r="C197" s="58">
        <v>3044803</v>
      </c>
    </row>
    <row r="198" spans="1:3" x14ac:dyDescent="0.25">
      <c r="A198" s="25">
        <v>44401</v>
      </c>
      <c r="B198" s="58">
        <v>3994883</v>
      </c>
      <c r="C198" s="58">
        <v>3064441</v>
      </c>
    </row>
    <row r="199" spans="1:3" x14ac:dyDescent="0.25">
      <c r="A199" s="25">
        <v>44402</v>
      </c>
      <c r="B199" s="58">
        <v>3997105</v>
      </c>
      <c r="C199" s="58">
        <v>3079492</v>
      </c>
    </row>
    <row r="200" spans="1:3" x14ac:dyDescent="0.25">
      <c r="A200" s="25">
        <v>44403</v>
      </c>
      <c r="B200" s="58">
        <v>3998627</v>
      </c>
      <c r="C200" s="58">
        <v>3092102</v>
      </c>
    </row>
    <row r="201" spans="1:3" x14ac:dyDescent="0.25">
      <c r="A201" s="25">
        <v>44404</v>
      </c>
      <c r="B201" s="58">
        <v>4000658</v>
      </c>
      <c r="C201" s="58">
        <v>3108928</v>
      </c>
    </row>
    <row r="202" spans="1:3" x14ac:dyDescent="0.25">
      <c r="A202" s="25">
        <v>44405</v>
      </c>
      <c r="B202" s="58">
        <v>4002903</v>
      </c>
      <c r="C202" s="58">
        <v>3125690</v>
      </c>
    </row>
    <row r="203" spans="1:3" x14ac:dyDescent="0.25">
      <c r="A203" s="25">
        <v>44406</v>
      </c>
      <c r="B203" s="58">
        <v>4005421</v>
      </c>
      <c r="C203" s="58">
        <v>3145017</v>
      </c>
    </row>
    <row r="204" spans="1:3" x14ac:dyDescent="0.25">
      <c r="A204" s="25">
        <v>44407</v>
      </c>
      <c r="B204" s="58">
        <v>4007577</v>
      </c>
      <c r="C204" s="58">
        <v>3162662</v>
      </c>
    </row>
    <row r="205" spans="1:3" x14ac:dyDescent="0.25">
      <c r="A205" s="25">
        <v>44408</v>
      </c>
      <c r="B205" s="58">
        <v>4009611</v>
      </c>
      <c r="C205" s="58">
        <v>3180160</v>
      </c>
    </row>
    <row r="206" spans="1:3" x14ac:dyDescent="0.25">
      <c r="A206" s="25">
        <v>44409</v>
      </c>
      <c r="B206" s="58">
        <v>4011060</v>
      </c>
      <c r="C206" s="58">
        <v>3197899</v>
      </c>
    </row>
    <row r="207" spans="1:3" x14ac:dyDescent="0.25">
      <c r="A207" s="25">
        <v>44410</v>
      </c>
      <c r="B207" s="58">
        <v>4012496</v>
      </c>
      <c r="C207" s="58">
        <v>3214801</v>
      </c>
    </row>
    <row r="208" spans="1:3" x14ac:dyDescent="0.25">
      <c r="A208" s="25">
        <v>44411</v>
      </c>
      <c r="B208" s="58">
        <v>4014212</v>
      </c>
      <c r="C208" s="58">
        <v>3231331</v>
      </c>
    </row>
    <row r="209" spans="1:8" x14ac:dyDescent="0.25">
      <c r="A209" s="25">
        <v>44412</v>
      </c>
      <c r="B209" s="58">
        <v>4016326</v>
      </c>
      <c r="C209" s="58">
        <v>3249622</v>
      </c>
    </row>
    <row r="210" spans="1:8" x14ac:dyDescent="0.25">
      <c r="A210" s="25">
        <v>44413</v>
      </c>
      <c r="B210" s="58">
        <v>4018503</v>
      </c>
      <c r="C210" s="58">
        <v>3268887</v>
      </c>
    </row>
    <row r="211" spans="1:8" x14ac:dyDescent="0.25">
      <c r="A211" s="25">
        <v>44414</v>
      </c>
      <c r="B211" s="58">
        <v>4020712</v>
      </c>
      <c r="C211" s="58">
        <v>3286153</v>
      </c>
    </row>
    <row r="212" spans="1:8" x14ac:dyDescent="0.25">
      <c r="A212" s="25">
        <v>44415</v>
      </c>
      <c r="B212" s="58">
        <v>4022914</v>
      </c>
      <c r="C212" s="58">
        <v>3305325</v>
      </c>
    </row>
    <row r="213" spans="1:8" x14ac:dyDescent="0.25">
      <c r="A213" s="25">
        <v>44416</v>
      </c>
      <c r="B213" s="58">
        <v>4024852</v>
      </c>
      <c r="C213" s="58">
        <v>3323466</v>
      </c>
    </row>
    <row r="214" spans="1:8" x14ac:dyDescent="0.25">
      <c r="A214" s="25">
        <v>44417</v>
      </c>
      <c r="B214" s="58">
        <v>4026827</v>
      </c>
      <c r="C214" s="58">
        <v>3342056</v>
      </c>
    </row>
    <row r="215" spans="1:8" x14ac:dyDescent="0.25">
      <c r="A215" s="25">
        <v>44418</v>
      </c>
      <c r="B215" s="58">
        <v>4029479</v>
      </c>
      <c r="C215" s="58">
        <v>3357803</v>
      </c>
    </row>
    <row r="216" spans="1:8" x14ac:dyDescent="0.25">
      <c r="A216" s="25">
        <v>44419</v>
      </c>
      <c r="B216" s="58">
        <v>4034420</v>
      </c>
      <c r="C216" s="58">
        <v>3375524</v>
      </c>
    </row>
    <row r="217" spans="1:8" x14ac:dyDescent="0.25">
      <c r="A217" s="25">
        <v>44420</v>
      </c>
      <c r="B217" s="58">
        <v>4039226</v>
      </c>
      <c r="C217" s="58">
        <v>3393900</v>
      </c>
    </row>
    <row r="218" spans="1:8" x14ac:dyDescent="0.25">
      <c r="A218" s="25">
        <v>44421</v>
      </c>
      <c r="B218" s="58">
        <v>4044950</v>
      </c>
      <c r="C218" s="58">
        <v>3412051</v>
      </c>
    </row>
    <row r="219" spans="1:8" ht="14.85" customHeight="1" x14ac:dyDescent="0.3">
      <c r="A219" s="25">
        <v>44422</v>
      </c>
      <c r="B219" s="58">
        <v>4050011</v>
      </c>
      <c r="C219" s="58">
        <v>3431062</v>
      </c>
      <c r="D219" s="516"/>
      <c r="E219" s="517"/>
      <c r="F219" s="517"/>
      <c r="G219" s="516"/>
      <c r="H219" s="516"/>
    </row>
    <row r="220" spans="1:8" x14ac:dyDescent="0.25">
      <c r="A220" s="25">
        <v>44423</v>
      </c>
      <c r="B220" s="58">
        <v>4054842</v>
      </c>
      <c r="C220" s="58">
        <v>3449901</v>
      </c>
      <c r="D220" s="516"/>
      <c r="E220" s="516"/>
      <c r="F220" s="516"/>
      <c r="G220" s="516"/>
      <c r="H220" s="516"/>
    </row>
    <row r="221" spans="1:8" x14ac:dyDescent="0.25">
      <c r="A221" s="25">
        <v>44424</v>
      </c>
      <c r="B221" s="58">
        <v>4058482</v>
      </c>
      <c r="C221" s="58">
        <v>3467817</v>
      </c>
      <c r="D221" s="516"/>
      <c r="E221" s="516"/>
      <c r="F221" s="516"/>
      <c r="G221" s="516"/>
      <c r="H221" s="516"/>
    </row>
    <row r="222" spans="1:8" x14ac:dyDescent="0.25">
      <c r="A222" s="25">
        <v>44425</v>
      </c>
      <c r="B222" s="58">
        <v>4061687</v>
      </c>
      <c r="C222" s="58">
        <v>3482188</v>
      </c>
      <c r="D222" s="516"/>
      <c r="E222" s="518"/>
      <c r="F222" s="518"/>
      <c r="G222" s="518"/>
      <c r="H222" s="516"/>
    </row>
    <row r="223" spans="1:8" x14ac:dyDescent="0.25">
      <c r="A223" s="25">
        <v>44426</v>
      </c>
      <c r="B223" s="58">
        <v>4065970</v>
      </c>
      <c r="C223" s="58">
        <v>3498257</v>
      </c>
    </row>
    <row r="224" spans="1:8" x14ac:dyDescent="0.25">
      <c r="A224" s="25">
        <v>44427</v>
      </c>
      <c r="B224" s="58">
        <v>4068806</v>
      </c>
      <c r="C224" s="58">
        <v>3512673</v>
      </c>
    </row>
    <row r="225" spans="1:3" x14ac:dyDescent="0.25">
      <c r="A225" s="25">
        <v>44428</v>
      </c>
      <c r="B225" s="58">
        <v>4071537</v>
      </c>
      <c r="C225" s="58">
        <v>3526754</v>
      </c>
    </row>
    <row r="226" spans="1:3" x14ac:dyDescent="0.25">
      <c r="A226" s="25">
        <v>44429</v>
      </c>
      <c r="B226" s="58">
        <v>4075555</v>
      </c>
      <c r="C226" s="58">
        <v>3541708</v>
      </c>
    </row>
    <row r="227" spans="1:3" x14ac:dyDescent="0.25">
      <c r="A227" s="25">
        <v>44430</v>
      </c>
      <c r="B227" s="58">
        <v>4079496</v>
      </c>
      <c r="C227" s="58">
        <v>3556947</v>
      </c>
    </row>
    <row r="228" spans="1:3" x14ac:dyDescent="0.25">
      <c r="A228" s="25">
        <v>44431</v>
      </c>
      <c r="B228" s="58">
        <v>4082698</v>
      </c>
      <c r="C228" s="58">
        <v>3572042</v>
      </c>
    </row>
    <row r="229" spans="1:3" x14ac:dyDescent="0.25">
      <c r="A229" s="25">
        <v>44432</v>
      </c>
      <c r="B229" s="58">
        <v>4085552</v>
      </c>
      <c r="C229" s="58">
        <v>3587145</v>
      </c>
    </row>
    <row r="230" spans="1:3" x14ac:dyDescent="0.25">
      <c r="A230" s="25">
        <v>44433</v>
      </c>
      <c r="B230" s="58">
        <v>4088894</v>
      </c>
      <c r="C230" s="58">
        <v>3603429</v>
      </c>
    </row>
    <row r="231" spans="1:3" x14ac:dyDescent="0.25">
      <c r="A231" s="25">
        <v>44434</v>
      </c>
      <c r="B231" s="58">
        <v>4092295</v>
      </c>
      <c r="C231" s="58">
        <v>3617687</v>
      </c>
    </row>
    <row r="232" spans="1:3" x14ac:dyDescent="0.25">
      <c r="A232" s="25">
        <v>44435</v>
      </c>
      <c r="B232" s="58">
        <v>4095463</v>
      </c>
      <c r="C232" s="58">
        <v>3629482</v>
      </c>
    </row>
    <row r="233" spans="1:3" x14ac:dyDescent="0.25">
      <c r="A233" s="25">
        <v>44436</v>
      </c>
      <c r="B233" s="58">
        <v>4098078</v>
      </c>
      <c r="C233" s="58">
        <v>3640865</v>
      </c>
    </row>
    <row r="234" spans="1:3" x14ac:dyDescent="0.25">
      <c r="A234" s="25">
        <v>44437</v>
      </c>
      <c r="B234" s="58">
        <v>4101311</v>
      </c>
      <c r="C234" s="58">
        <v>3655287</v>
      </c>
    </row>
    <row r="235" spans="1:3" x14ac:dyDescent="0.25">
      <c r="A235" s="25">
        <v>44438</v>
      </c>
      <c r="B235" s="58">
        <v>4103687</v>
      </c>
      <c r="C235" s="58">
        <v>3668041</v>
      </c>
    </row>
    <row r="236" spans="1:3" x14ac:dyDescent="0.25">
      <c r="A236" s="25">
        <v>44439</v>
      </c>
      <c r="B236" s="58">
        <v>4106408</v>
      </c>
      <c r="C236" s="58">
        <v>3680761</v>
      </c>
    </row>
    <row r="237" spans="1:3" x14ac:dyDescent="0.25">
      <c r="A237" s="25">
        <v>44440</v>
      </c>
      <c r="B237" s="58">
        <v>4108804</v>
      </c>
      <c r="C237" s="58">
        <v>3691066</v>
      </c>
    </row>
    <row r="238" spans="1:3" x14ac:dyDescent="0.25">
      <c r="A238" s="25">
        <v>44441</v>
      </c>
      <c r="B238" s="58">
        <v>4111513</v>
      </c>
      <c r="C238" s="58">
        <v>3699250</v>
      </c>
    </row>
    <row r="239" spans="1:3" x14ac:dyDescent="0.25">
      <c r="A239" s="25">
        <v>44442</v>
      </c>
      <c r="B239" s="58">
        <v>4114552</v>
      </c>
      <c r="C239" s="58">
        <v>3709328</v>
      </c>
    </row>
    <row r="240" spans="1:3" x14ac:dyDescent="0.25">
      <c r="A240" s="25">
        <v>44443</v>
      </c>
      <c r="B240" s="93">
        <v>4117147</v>
      </c>
      <c r="C240" s="58">
        <v>3717587</v>
      </c>
    </row>
    <row r="241" spans="1:5" x14ac:dyDescent="0.25">
      <c r="A241" s="25">
        <v>44444</v>
      </c>
      <c r="B241" s="93">
        <v>4121962</v>
      </c>
      <c r="C241" s="58">
        <v>3726769</v>
      </c>
    </row>
    <row r="242" spans="1:5" x14ac:dyDescent="0.25">
      <c r="A242" s="25">
        <v>44445</v>
      </c>
      <c r="B242" s="93">
        <v>4126263</v>
      </c>
      <c r="C242" s="58">
        <v>3736762</v>
      </c>
    </row>
    <row r="243" spans="1:5" x14ac:dyDescent="0.25">
      <c r="A243" s="25">
        <v>44446</v>
      </c>
      <c r="B243" s="93">
        <v>4128492</v>
      </c>
      <c r="C243" s="58">
        <v>3743036</v>
      </c>
      <c r="E243" s="423" t="s">
        <v>467</v>
      </c>
    </row>
    <row r="244" spans="1:5" x14ac:dyDescent="0.25">
      <c r="A244" s="25">
        <v>44447</v>
      </c>
      <c r="B244" s="93">
        <v>4130841</v>
      </c>
      <c r="C244" s="58">
        <v>3749767</v>
      </c>
    </row>
    <row r="245" spans="1:5" x14ac:dyDescent="0.25">
      <c r="A245" s="25">
        <v>44448</v>
      </c>
      <c r="B245" s="93">
        <v>4133606</v>
      </c>
      <c r="C245" s="58">
        <v>3757337</v>
      </c>
    </row>
    <row r="246" spans="1:5" x14ac:dyDescent="0.25">
      <c r="A246" s="25">
        <v>44449</v>
      </c>
      <c r="B246" s="93">
        <v>4135329</v>
      </c>
      <c r="C246" s="93">
        <v>3762367</v>
      </c>
    </row>
    <row r="247" spans="1:5" x14ac:dyDescent="0.25">
      <c r="A247" s="25">
        <v>44450</v>
      </c>
      <c r="B247" s="93">
        <v>4137710</v>
      </c>
      <c r="C247" s="93">
        <v>3769320</v>
      </c>
    </row>
    <row r="248" spans="1:5" x14ac:dyDescent="0.25">
      <c r="A248" s="25">
        <v>44451</v>
      </c>
      <c r="B248" s="93">
        <v>4140616</v>
      </c>
      <c r="C248" s="93">
        <v>3777461</v>
      </c>
    </row>
    <row r="249" spans="1:5" x14ac:dyDescent="0.25">
      <c r="A249" s="25">
        <v>44452</v>
      </c>
      <c r="B249" s="93">
        <v>4142783</v>
      </c>
      <c r="C249" s="93">
        <v>3785214</v>
      </c>
    </row>
    <row r="250" spans="1:5" x14ac:dyDescent="0.25">
      <c r="A250" s="25">
        <v>44453</v>
      </c>
      <c r="B250" s="93">
        <v>4144904</v>
      </c>
      <c r="C250" s="93">
        <v>3788551</v>
      </c>
    </row>
    <row r="251" spans="1:5" x14ac:dyDescent="0.25">
      <c r="A251" s="25">
        <v>44454</v>
      </c>
      <c r="B251" s="93">
        <v>4146847</v>
      </c>
      <c r="C251" s="93">
        <v>3791597</v>
      </c>
    </row>
    <row r="252" spans="1:5" x14ac:dyDescent="0.25">
      <c r="A252" s="25">
        <v>44455</v>
      </c>
      <c r="B252" s="93">
        <v>4148734</v>
      </c>
      <c r="C252" s="93">
        <v>3795897</v>
      </c>
      <c r="E252" s="423" t="s">
        <v>473</v>
      </c>
    </row>
    <row r="253" spans="1:5" x14ac:dyDescent="0.25">
      <c r="A253" s="25">
        <v>44456</v>
      </c>
      <c r="B253" s="93">
        <v>4150157</v>
      </c>
      <c r="C253" s="93">
        <v>3798938</v>
      </c>
    </row>
    <row r="254" spans="1:5" x14ac:dyDescent="0.25">
      <c r="A254" s="25">
        <v>44457</v>
      </c>
      <c r="B254" s="93">
        <v>4151735</v>
      </c>
      <c r="C254" s="93">
        <v>3802183</v>
      </c>
    </row>
    <row r="255" spans="1:5" x14ac:dyDescent="0.25">
      <c r="A255" s="25">
        <v>44458</v>
      </c>
      <c r="B255" s="93">
        <v>4155048</v>
      </c>
      <c r="C255" s="93">
        <v>3806980</v>
      </c>
    </row>
    <row r="256" spans="1:5" x14ac:dyDescent="0.25">
      <c r="A256" s="25">
        <v>44459</v>
      </c>
      <c r="B256" s="93">
        <v>4157613</v>
      </c>
      <c r="C256" s="93">
        <v>3810775</v>
      </c>
    </row>
    <row r="257" spans="1:3" x14ac:dyDescent="0.25">
      <c r="A257" s="25">
        <v>44460</v>
      </c>
      <c r="B257" s="93">
        <v>4160835</v>
      </c>
      <c r="C257" s="93">
        <v>3813547</v>
      </c>
    </row>
    <row r="258" spans="1:3" x14ac:dyDescent="0.25">
      <c r="A258" s="25">
        <v>44461</v>
      </c>
      <c r="B258" s="93">
        <v>4163235</v>
      </c>
      <c r="C258" s="93">
        <v>3815907</v>
      </c>
    </row>
    <row r="259" spans="1:3" x14ac:dyDescent="0.25">
      <c r="A259" s="25">
        <v>44462</v>
      </c>
      <c r="B259" s="93">
        <v>4166056</v>
      </c>
      <c r="C259" s="93">
        <v>3818428</v>
      </c>
    </row>
    <row r="260" spans="1:3" x14ac:dyDescent="0.25">
      <c r="A260" s="25">
        <v>44463</v>
      </c>
      <c r="B260" s="93">
        <v>4168278</v>
      </c>
      <c r="C260" s="93">
        <v>3820182</v>
      </c>
    </row>
    <row r="261" spans="1:3" x14ac:dyDescent="0.25">
      <c r="A261" s="25">
        <v>44464</v>
      </c>
      <c r="B261" s="93">
        <v>4172573</v>
      </c>
      <c r="C261" s="93">
        <v>3824074</v>
      </c>
    </row>
    <row r="262" spans="1:3" x14ac:dyDescent="0.25">
      <c r="A262" s="25">
        <v>44465</v>
      </c>
      <c r="B262" s="93">
        <v>4176832</v>
      </c>
      <c r="C262" s="93">
        <v>3827110</v>
      </c>
    </row>
    <row r="263" spans="1:3" x14ac:dyDescent="0.25">
      <c r="A263" s="25">
        <v>44466</v>
      </c>
      <c r="B263" s="93">
        <v>4181617</v>
      </c>
      <c r="C263" s="93">
        <v>3829881</v>
      </c>
    </row>
    <row r="264" spans="1:3" x14ac:dyDescent="0.25">
      <c r="A264" s="25">
        <v>44467</v>
      </c>
      <c r="B264" s="93">
        <v>4184574</v>
      </c>
      <c r="C264" s="93">
        <v>3832498</v>
      </c>
    </row>
    <row r="265" spans="1:3" x14ac:dyDescent="0.25">
      <c r="A265" s="25">
        <v>44468</v>
      </c>
      <c r="B265" s="93">
        <v>4186743</v>
      </c>
      <c r="C265" s="93">
        <v>3835013</v>
      </c>
    </row>
    <row r="266" spans="1:3" x14ac:dyDescent="0.25">
      <c r="A266" s="25">
        <v>44469</v>
      </c>
      <c r="B266" s="93">
        <v>4189701</v>
      </c>
      <c r="C266" s="93">
        <v>3837689</v>
      </c>
    </row>
    <row r="267" spans="1:3" x14ac:dyDescent="0.25">
      <c r="A267" s="25">
        <v>44470</v>
      </c>
      <c r="B267" s="93">
        <v>4194212</v>
      </c>
      <c r="C267" s="93">
        <v>3840251</v>
      </c>
    </row>
    <row r="268" spans="1:3" x14ac:dyDescent="0.25">
      <c r="A268" s="25">
        <v>44471</v>
      </c>
      <c r="B268" s="93">
        <v>4199724</v>
      </c>
      <c r="C268" s="93">
        <v>3843000</v>
      </c>
    </row>
    <row r="269" spans="1:3" x14ac:dyDescent="0.25">
      <c r="A269" s="25">
        <v>44472</v>
      </c>
      <c r="B269" s="93">
        <v>4208546</v>
      </c>
      <c r="C269" s="93">
        <v>3845180</v>
      </c>
    </row>
    <row r="270" spans="1:3" x14ac:dyDescent="0.25">
      <c r="A270" s="25">
        <v>44473</v>
      </c>
      <c r="B270" s="93">
        <v>4217940</v>
      </c>
      <c r="C270" s="93">
        <v>3847118</v>
      </c>
    </row>
    <row r="271" spans="1:3" s="516" customFormat="1" x14ac:dyDescent="0.25">
      <c r="A271" s="25">
        <v>44474</v>
      </c>
      <c r="B271" s="93">
        <v>4223719</v>
      </c>
      <c r="C271" s="93">
        <v>3849656</v>
      </c>
    </row>
    <row r="272" spans="1:3" x14ac:dyDescent="0.25">
      <c r="A272" s="25">
        <v>44475</v>
      </c>
      <c r="B272" s="93">
        <v>4229178</v>
      </c>
      <c r="C272" s="93">
        <v>3852067</v>
      </c>
    </row>
    <row r="273" spans="1:3" x14ac:dyDescent="0.25">
      <c r="A273" s="25">
        <v>44476</v>
      </c>
      <c r="B273" s="93">
        <v>4235075</v>
      </c>
      <c r="C273" s="93">
        <v>3854847</v>
      </c>
    </row>
    <row r="274" spans="1:3" x14ac:dyDescent="0.25">
      <c r="A274" s="25">
        <v>44477</v>
      </c>
      <c r="B274" s="93">
        <v>4240984</v>
      </c>
      <c r="C274" s="93">
        <v>3857442</v>
      </c>
    </row>
    <row r="275" spans="1:3" x14ac:dyDescent="0.25">
      <c r="A275" s="25">
        <v>44478</v>
      </c>
      <c r="B275" s="93">
        <v>4246101</v>
      </c>
      <c r="C275" s="93">
        <v>3859839</v>
      </c>
    </row>
    <row r="276" spans="1:3" x14ac:dyDescent="0.25">
      <c r="A276" s="25">
        <v>44479</v>
      </c>
      <c r="B276" s="93">
        <v>4253765</v>
      </c>
      <c r="C276" s="93">
        <v>3861899</v>
      </c>
    </row>
    <row r="277" spans="1:3" x14ac:dyDescent="0.25">
      <c r="A277" s="25">
        <v>44480</v>
      </c>
      <c r="B277" s="93">
        <v>4261124</v>
      </c>
      <c r="C277" s="93">
        <v>3864670</v>
      </c>
    </row>
    <row r="278" spans="1:3" x14ac:dyDescent="0.25">
      <c r="A278" s="25">
        <v>44481</v>
      </c>
      <c r="B278" s="93">
        <v>4265755</v>
      </c>
      <c r="C278" s="93">
        <v>3866372</v>
      </c>
    </row>
    <row r="279" spans="1:3" x14ac:dyDescent="0.25">
      <c r="A279" s="25">
        <v>44482</v>
      </c>
      <c r="B279" s="93">
        <v>4270126</v>
      </c>
      <c r="C279" s="93">
        <v>3868656</v>
      </c>
    </row>
    <row r="280" spans="1:3" x14ac:dyDescent="0.25">
      <c r="A280" s="25">
        <v>44483</v>
      </c>
      <c r="B280" s="93">
        <v>4275208</v>
      </c>
      <c r="C280" s="93">
        <v>3871406</v>
      </c>
    </row>
    <row r="281" spans="1:3" x14ac:dyDescent="0.25">
      <c r="A281" s="25">
        <v>44484</v>
      </c>
      <c r="B281" s="93">
        <v>4278937</v>
      </c>
      <c r="C281" s="93">
        <v>3873790</v>
      </c>
    </row>
    <row r="282" spans="1:3" x14ac:dyDescent="0.25">
      <c r="A282" s="25">
        <v>44485</v>
      </c>
      <c r="B282" s="93">
        <v>4282132</v>
      </c>
      <c r="C282" s="93">
        <v>3875966</v>
      </c>
    </row>
    <row r="283" spans="1:3" x14ac:dyDescent="0.25">
      <c r="A283" s="25">
        <v>44486</v>
      </c>
      <c r="B283" s="93">
        <v>4286044</v>
      </c>
      <c r="C283" s="93">
        <v>3877849</v>
      </c>
    </row>
    <row r="284" spans="1:3" x14ac:dyDescent="0.25">
      <c r="A284" s="25">
        <v>44487</v>
      </c>
      <c r="B284" s="93">
        <v>4289119</v>
      </c>
      <c r="C284" s="93">
        <v>3879942</v>
      </c>
    </row>
    <row r="285" spans="1:3" x14ac:dyDescent="0.25">
      <c r="A285" s="25">
        <v>44488</v>
      </c>
      <c r="B285" s="93">
        <v>4291650</v>
      </c>
      <c r="C285" s="93">
        <v>3881744</v>
      </c>
    </row>
    <row r="286" spans="1:3" x14ac:dyDescent="0.25">
      <c r="A286" s="25">
        <v>44489</v>
      </c>
      <c r="B286" s="93">
        <v>4294116</v>
      </c>
      <c r="C286" s="93">
        <v>3883886</v>
      </c>
    </row>
    <row r="287" spans="1:3" x14ac:dyDescent="0.25">
      <c r="A287" s="25">
        <v>44490</v>
      </c>
      <c r="B287" s="93">
        <v>4297028</v>
      </c>
      <c r="C287" s="93">
        <v>3886176</v>
      </c>
    </row>
    <row r="288" spans="1:3" x14ac:dyDescent="0.25">
      <c r="A288" s="25">
        <v>44491</v>
      </c>
      <c r="B288" s="93">
        <v>4299649</v>
      </c>
      <c r="C288" s="93">
        <v>3888408</v>
      </c>
    </row>
    <row r="289" spans="1:3" x14ac:dyDescent="0.25">
      <c r="A289" s="25">
        <v>44492</v>
      </c>
      <c r="B289" s="93">
        <v>4302382</v>
      </c>
      <c r="C289" s="93">
        <v>3890477</v>
      </c>
    </row>
    <row r="290" spans="1:3" x14ac:dyDescent="0.25">
      <c r="A290" s="25">
        <v>44493</v>
      </c>
      <c r="B290" s="93">
        <v>4305582</v>
      </c>
      <c r="C290" s="93">
        <v>3892224</v>
      </c>
    </row>
    <row r="291" spans="1:3" x14ac:dyDescent="0.25">
      <c r="A291" s="25">
        <v>44494</v>
      </c>
      <c r="B291" s="93">
        <v>4308371</v>
      </c>
      <c r="C291" s="93">
        <v>3895239</v>
      </c>
    </row>
    <row r="292" spans="1:3" x14ac:dyDescent="0.25">
      <c r="A292" s="25">
        <v>44495</v>
      </c>
      <c r="B292" s="93">
        <v>4309932</v>
      </c>
      <c r="C292" s="93">
        <v>3897133</v>
      </c>
    </row>
    <row r="293" spans="1:3" x14ac:dyDescent="0.25">
      <c r="A293" s="25">
        <v>44496</v>
      </c>
      <c r="B293" s="93">
        <v>4311339</v>
      </c>
      <c r="C293" s="93">
        <v>3899153</v>
      </c>
    </row>
    <row r="294" spans="1:3" x14ac:dyDescent="0.25">
      <c r="A294" s="25">
        <v>44497</v>
      </c>
      <c r="B294" s="93">
        <v>4312204</v>
      </c>
      <c r="C294" s="609">
        <v>3900427</v>
      </c>
    </row>
    <row r="295" spans="1:3" x14ac:dyDescent="0.25">
      <c r="A295" s="25">
        <v>44498</v>
      </c>
      <c r="B295" s="93">
        <v>4314144</v>
      </c>
      <c r="C295" s="609">
        <v>3903299</v>
      </c>
    </row>
    <row r="296" spans="1:3" x14ac:dyDescent="0.25">
      <c r="A296" s="25">
        <v>44499</v>
      </c>
      <c r="B296" s="93">
        <v>4315802</v>
      </c>
      <c r="C296" s="609">
        <v>3905177</v>
      </c>
    </row>
    <row r="297" spans="1:3" x14ac:dyDescent="0.25">
      <c r="A297" s="25">
        <v>44500</v>
      </c>
      <c r="B297" s="93">
        <v>4317601</v>
      </c>
      <c r="C297" s="609">
        <v>3907056</v>
      </c>
    </row>
    <row r="298" spans="1:3" x14ac:dyDescent="0.25">
      <c r="A298" s="25">
        <v>44501</v>
      </c>
      <c r="B298" s="93">
        <v>4318783</v>
      </c>
      <c r="C298" s="609">
        <v>3908244</v>
      </c>
    </row>
    <row r="299" spans="1:3" x14ac:dyDescent="0.25">
      <c r="A299" s="25">
        <v>44502</v>
      </c>
      <c r="B299" s="93">
        <v>4320370</v>
      </c>
      <c r="C299" s="609">
        <v>3910253</v>
      </c>
    </row>
    <row r="300" spans="1:3" x14ac:dyDescent="0.25">
      <c r="A300" s="25">
        <v>44503</v>
      </c>
      <c r="B300" s="93">
        <v>4321770</v>
      </c>
      <c r="C300" s="609">
        <v>3911823</v>
      </c>
    </row>
    <row r="301" spans="1:3" x14ac:dyDescent="0.25">
      <c r="B301" s="333"/>
      <c r="C301" s="333"/>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1"/>
  <sheetViews>
    <sheetView workbookViewId="0">
      <pane xSplit="1" ySplit="3" topLeftCell="B30" activePane="bottomRight" state="frozen"/>
      <selection pane="topRight" activeCell="B1" sqref="B1"/>
      <selection pane="bottomLeft" activeCell="A4" sqref="A4"/>
      <selection pane="bottomRight"/>
    </sheetView>
  </sheetViews>
  <sheetFormatPr defaultColWidth="8.5703125" defaultRowHeight="15" x14ac:dyDescent="0.25"/>
  <cols>
    <col min="1" max="1" width="11.42578125" style="363" customWidth="1"/>
    <col min="2" max="3" width="26.5703125" style="363" customWidth="1"/>
    <col min="4" max="5" width="11.42578125" style="363" customWidth="1"/>
    <col min="6" max="16384" width="8.5703125" style="363"/>
  </cols>
  <sheetData>
    <row r="1" spans="1:17" x14ac:dyDescent="0.25">
      <c r="A1" s="377" t="s">
        <v>297</v>
      </c>
      <c r="G1" s="57" t="s">
        <v>29</v>
      </c>
    </row>
    <row r="3" spans="1:17" ht="69.599999999999994" customHeight="1" x14ac:dyDescent="0.25">
      <c r="A3" s="53" t="s">
        <v>0</v>
      </c>
      <c r="B3" s="59" t="s">
        <v>268</v>
      </c>
      <c r="C3" s="59" t="s">
        <v>270</v>
      </c>
      <c r="D3" s="463"/>
      <c r="E3" s="463"/>
    </row>
    <row r="4" spans="1:17" x14ac:dyDescent="0.25">
      <c r="A4" s="25">
        <v>44242</v>
      </c>
      <c r="B4" s="54">
        <v>1618320</v>
      </c>
      <c r="C4" s="54">
        <v>1520690</v>
      </c>
      <c r="D4" s="27"/>
      <c r="E4" s="27"/>
    </row>
    <row r="5" spans="1:17" x14ac:dyDescent="0.25">
      <c r="A5" s="25">
        <v>44249</v>
      </c>
      <c r="B5" s="54">
        <v>1763400</v>
      </c>
      <c r="C5" s="54">
        <v>1643450</v>
      </c>
      <c r="D5" s="27"/>
      <c r="E5" s="27"/>
      <c r="P5" s="333"/>
      <c r="Q5" s="333"/>
    </row>
    <row r="6" spans="1:17" x14ac:dyDescent="0.25">
      <c r="A6" s="25">
        <v>44256</v>
      </c>
      <c r="B6" s="54">
        <v>2138450</v>
      </c>
      <c r="C6" s="54">
        <v>1886160</v>
      </c>
      <c r="D6" s="27"/>
      <c r="E6" s="27"/>
      <c r="P6" s="333"/>
      <c r="Q6" s="333"/>
    </row>
    <row r="7" spans="1:17" x14ac:dyDescent="0.25">
      <c r="A7" s="25">
        <v>44263</v>
      </c>
      <c r="B7" s="54">
        <v>2882440</v>
      </c>
      <c r="C7" s="54">
        <v>2189030</v>
      </c>
      <c r="D7" s="27"/>
      <c r="E7" s="27"/>
      <c r="P7" s="333"/>
      <c r="Q7" s="333"/>
    </row>
    <row r="8" spans="1:17" x14ac:dyDescent="0.25">
      <c r="A8" s="25">
        <v>44270</v>
      </c>
      <c r="B8" s="54">
        <v>3209170</v>
      </c>
      <c r="C8" s="54">
        <v>2673640</v>
      </c>
      <c r="D8" s="27"/>
      <c r="E8" s="27"/>
      <c r="P8" s="333"/>
      <c r="Q8" s="333"/>
    </row>
    <row r="9" spans="1:17" x14ac:dyDescent="0.25">
      <c r="A9" s="25">
        <v>44277</v>
      </c>
      <c r="B9" s="54">
        <v>3473250</v>
      </c>
      <c r="C9" s="54">
        <v>3054390</v>
      </c>
      <c r="D9" s="27"/>
      <c r="E9" s="27"/>
      <c r="P9" s="333"/>
      <c r="Q9" s="333"/>
    </row>
    <row r="10" spans="1:17" x14ac:dyDescent="0.25">
      <c r="A10" s="25">
        <v>44284</v>
      </c>
      <c r="B10" s="54">
        <v>3744260</v>
      </c>
      <c r="C10" s="54">
        <v>3257390</v>
      </c>
      <c r="D10" s="27"/>
      <c r="E10" s="27"/>
    </row>
    <row r="11" spans="1:17" x14ac:dyDescent="0.25">
      <c r="A11" s="25">
        <v>44291</v>
      </c>
      <c r="B11" s="54">
        <v>3814460</v>
      </c>
      <c r="C11" s="54">
        <v>3528790</v>
      </c>
      <c r="D11" s="27"/>
      <c r="E11" s="27"/>
    </row>
    <row r="12" spans="1:17" x14ac:dyDescent="0.25">
      <c r="A12" s="25">
        <v>44298</v>
      </c>
      <c r="B12" s="54">
        <v>4127540</v>
      </c>
      <c r="C12" s="54">
        <v>3720170</v>
      </c>
      <c r="D12" s="27"/>
      <c r="E12" s="27"/>
    </row>
    <row r="13" spans="1:17" x14ac:dyDescent="0.25">
      <c r="A13" s="25">
        <v>44305</v>
      </c>
      <c r="B13" s="54">
        <v>4429780</v>
      </c>
      <c r="C13" s="54">
        <v>3935850</v>
      </c>
      <c r="D13" s="27"/>
      <c r="E13" s="27"/>
    </row>
    <row r="14" spans="1:17" x14ac:dyDescent="0.25">
      <c r="A14" s="25">
        <v>44312</v>
      </c>
      <c r="B14" s="54">
        <v>4718140</v>
      </c>
      <c r="C14" s="54">
        <v>4216470</v>
      </c>
      <c r="D14" s="27"/>
      <c r="E14" s="27"/>
    </row>
    <row r="15" spans="1:17" x14ac:dyDescent="0.25">
      <c r="A15" s="25">
        <v>44320</v>
      </c>
      <c r="B15" s="54">
        <v>5015190</v>
      </c>
      <c r="C15" s="54">
        <v>4601370</v>
      </c>
      <c r="D15" s="27"/>
      <c r="E15" s="464" t="s">
        <v>370</v>
      </c>
    </row>
    <row r="16" spans="1:17" x14ac:dyDescent="0.25">
      <c r="A16" s="25">
        <v>44326</v>
      </c>
      <c r="B16" s="54">
        <v>5333050</v>
      </c>
      <c r="C16" s="54">
        <v>4837850</v>
      </c>
      <c r="D16" s="27"/>
      <c r="E16" s="333"/>
    </row>
    <row r="17" spans="1:5" x14ac:dyDescent="0.25">
      <c r="A17" s="25">
        <v>44333</v>
      </c>
      <c r="B17" s="54">
        <v>5644630</v>
      </c>
      <c r="C17" s="54">
        <v>5142230</v>
      </c>
      <c r="D17" s="27"/>
    </row>
    <row r="18" spans="1:5" x14ac:dyDescent="0.25">
      <c r="A18" s="25">
        <v>44340</v>
      </c>
      <c r="B18" s="54">
        <v>5956040</v>
      </c>
      <c r="C18" s="54">
        <v>5499130</v>
      </c>
      <c r="D18" s="27"/>
    </row>
    <row r="19" spans="1:5" x14ac:dyDescent="0.25">
      <c r="A19" s="25">
        <v>44348</v>
      </c>
      <c r="B19" s="54">
        <v>6371720</v>
      </c>
      <c r="C19" s="54">
        <v>5791490</v>
      </c>
      <c r="D19" s="27"/>
      <c r="E19" s="464" t="s">
        <v>391</v>
      </c>
    </row>
    <row r="20" spans="1:5" x14ac:dyDescent="0.25">
      <c r="A20" s="25">
        <v>44354</v>
      </c>
      <c r="B20" s="54">
        <v>6552070</v>
      </c>
      <c r="C20" s="54">
        <v>6062250</v>
      </c>
      <c r="D20" s="27"/>
    </row>
    <row r="21" spans="1:5" x14ac:dyDescent="0.25">
      <c r="A21" s="25">
        <v>44361</v>
      </c>
      <c r="B21" s="54">
        <v>6858240</v>
      </c>
      <c r="C21" s="54">
        <v>6262640</v>
      </c>
      <c r="D21" s="27"/>
    </row>
    <row r="22" spans="1:5" x14ac:dyDescent="0.25">
      <c r="A22" s="25">
        <v>44368</v>
      </c>
      <c r="B22" s="54">
        <v>6974790</v>
      </c>
      <c r="C22" s="54">
        <v>6445570</v>
      </c>
      <c r="D22" s="27"/>
    </row>
    <row r="23" spans="1:5" x14ac:dyDescent="0.25">
      <c r="A23" s="25">
        <v>44375</v>
      </c>
      <c r="B23" s="54">
        <v>7257460</v>
      </c>
      <c r="C23" s="54">
        <v>6636390</v>
      </c>
      <c r="D23" s="27"/>
    </row>
    <row r="24" spans="1:5" x14ac:dyDescent="0.25">
      <c r="A24" s="25">
        <v>44382</v>
      </c>
      <c r="B24" s="54">
        <v>7437240</v>
      </c>
      <c r="C24" s="54">
        <v>6833570</v>
      </c>
      <c r="D24" s="27"/>
    </row>
    <row r="25" spans="1:5" x14ac:dyDescent="0.25">
      <c r="A25" s="25">
        <v>44389</v>
      </c>
      <c r="B25" s="54">
        <v>7720270</v>
      </c>
      <c r="C25" s="54">
        <v>6953510</v>
      </c>
      <c r="D25" s="27"/>
    </row>
    <row r="26" spans="1:5" x14ac:dyDescent="0.25">
      <c r="A26" s="25">
        <v>44396</v>
      </c>
      <c r="B26" s="54">
        <v>7941400</v>
      </c>
      <c r="C26" s="54">
        <v>7010410</v>
      </c>
      <c r="D26" s="27"/>
    </row>
    <row r="27" spans="1:5" x14ac:dyDescent="0.25">
      <c r="A27" s="25">
        <v>44403</v>
      </c>
      <c r="B27" s="54">
        <v>7952530</v>
      </c>
      <c r="C27" s="54">
        <v>7060640</v>
      </c>
      <c r="D27" s="27"/>
      <c r="E27" s="423" t="s">
        <v>435</v>
      </c>
    </row>
    <row r="28" spans="1:5" x14ac:dyDescent="0.25">
      <c r="A28" s="25">
        <v>44410</v>
      </c>
      <c r="B28" s="54">
        <v>7952530</v>
      </c>
      <c r="C28" s="54">
        <v>7170900</v>
      </c>
      <c r="D28" s="27"/>
    </row>
    <row r="29" spans="1:5" x14ac:dyDescent="0.25">
      <c r="A29" s="25">
        <v>44417</v>
      </c>
      <c r="B29" s="54">
        <v>7952530</v>
      </c>
      <c r="C29" s="54">
        <v>7317690</v>
      </c>
      <c r="D29" s="27"/>
    </row>
    <row r="30" spans="1:5" x14ac:dyDescent="0.25">
      <c r="A30" s="25">
        <v>44424</v>
      </c>
      <c r="B30" s="54">
        <v>7900450</v>
      </c>
      <c r="C30" s="54">
        <v>7464510</v>
      </c>
      <c r="D30" s="27"/>
    </row>
    <row r="31" spans="1:5" x14ac:dyDescent="0.25">
      <c r="A31" s="25">
        <v>44431</v>
      </c>
      <c r="B31" s="54">
        <v>7900290</v>
      </c>
      <c r="C31" s="54">
        <v>7567740</v>
      </c>
      <c r="D31" s="27"/>
    </row>
    <row r="32" spans="1:5" x14ac:dyDescent="0.25">
      <c r="A32" s="25">
        <v>44439</v>
      </c>
      <c r="B32" s="54">
        <v>8050130</v>
      </c>
      <c r="C32" s="54">
        <v>7698730</v>
      </c>
      <c r="D32" s="27"/>
      <c r="E32" s="464" t="s">
        <v>463</v>
      </c>
    </row>
    <row r="33" spans="1:5" x14ac:dyDescent="0.25">
      <c r="A33" s="25">
        <v>44445</v>
      </c>
      <c r="B33" s="54">
        <v>8050130</v>
      </c>
      <c r="C33" s="54">
        <v>7767680</v>
      </c>
      <c r="D33" s="27"/>
    </row>
    <row r="34" spans="1:5" x14ac:dyDescent="0.25">
      <c r="A34" s="25">
        <v>44452</v>
      </c>
      <c r="B34" s="54">
        <v>8050130</v>
      </c>
      <c r="C34" s="54">
        <v>7808380</v>
      </c>
      <c r="D34" s="27"/>
    </row>
    <row r="35" spans="1:5" x14ac:dyDescent="0.25">
      <c r="A35" s="25">
        <v>44459</v>
      </c>
      <c r="B35" s="54">
        <v>8285920</v>
      </c>
      <c r="C35" s="54">
        <v>7882110</v>
      </c>
      <c r="D35" s="27"/>
      <c r="E35" s="464" t="s">
        <v>482</v>
      </c>
    </row>
    <row r="36" spans="1:5" x14ac:dyDescent="0.25">
      <c r="A36" s="25">
        <v>44466</v>
      </c>
      <c r="B36" s="54">
        <v>8521740</v>
      </c>
      <c r="C36" s="54">
        <v>8031800</v>
      </c>
      <c r="D36" s="27"/>
    </row>
    <row r="37" spans="1:5" x14ac:dyDescent="0.25">
      <c r="A37" s="25">
        <v>44473</v>
      </c>
      <c r="B37" s="54">
        <v>9680220</v>
      </c>
      <c r="C37" s="54">
        <v>8233140</v>
      </c>
      <c r="D37" s="27"/>
      <c r="E37" s="464" t="s">
        <v>488</v>
      </c>
    </row>
    <row r="38" spans="1:5" x14ac:dyDescent="0.25">
      <c r="A38" s="25">
        <v>44480</v>
      </c>
      <c r="B38" s="54">
        <v>9893160</v>
      </c>
      <c r="C38" s="54">
        <v>8439610</v>
      </c>
      <c r="D38" s="27"/>
    </row>
    <row r="39" spans="1:5" x14ac:dyDescent="0.25">
      <c r="A39" s="25">
        <v>44487</v>
      </c>
      <c r="B39" s="54">
        <v>10218310</v>
      </c>
      <c r="C39" s="54">
        <v>8643200</v>
      </c>
      <c r="D39" s="27"/>
    </row>
    <row r="40" spans="1:5" x14ac:dyDescent="0.25">
      <c r="A40" s="25">
        <v>44494</v>
      </c>
      <c r="B40" s="54">
        <v>10488580</v>
      </c>
      <c r="C40" s="54">
        <v>8867800</v>
      </c>
    </row>
    <row r="41" spans="1:5" x14ac:dyDescent="0.25">
      <c r="A41" s="25">
        <v>44501</v>
      </c>
      <c r="B41" s="54">
        <v>10678850</v>
      </c>
      <c r="C41" s="54">
        <v>9088600</v>
      </c>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8" t="s">
        <v>44</v>
      </c>
      <c r="B1" s="248"/>
      <c r="C1" s="248"/>
      <c r="D1" s="249"/>
      <c r="E1" s="250"/>
      <c r="F1" s="250"/>
      <c r="G1" s="250"/>
      <c r="H1" s="250"/>
      <c r="I1" s="250"/>
      <c r="J1" s="250"/>
      <c r="K1" s="251" t="s">
        <v>29</v>
      </c>
    </row>
    <row r="2" spans="1:15" x14ac:dyDescent="0.25">
      <c r="A2" s="249"/>
      <c r="B2" s="249"/>
      <c r="C2" s="249"/>
      <c r="D2" s="249"/>
      <c r="E2" s="250"/>
      <c r="F2" s="250"/>
      <c r="G2" s="250"/>
      <c r="H2" s="250"/>
      <c r="I2" s="250"/>
      <c r="J2" s="250"/>
      <c r="K2" s="250"/>
    </row>
    <row r="3" spans="1:15" ht="30.6" customHeight="1" x14ac:dyDescent="0.25">
      <c r="A3" s="252" t="s">
        <v>0</v>
      </c>
      <c r="B3" s="253" t="s">
        <v>38</v>
      </c>
      <c r="C3" s="253" t="s">
        <v>43</v>
      </c>
      <c r="D3" s="254"/>
      <c r="E3" s="250"/>
      <c r="F3" s="250"/>
      <c r="G3" s="250"/>
      <c r="H3" s="250"/>
      <c r="I3" s="250"/>
      <c r="J3" s="250"/>
      <c r="K3" s="250"/>
    </row>
    <row r="4" spans="1:15" x14ac:dyDescent="0.25">
      <c r="A4" s="255">
        <v>43907</v>
      </c>
      <c r="B4" s="256">
        <v>6977</v>
      </c>
      <c r="C4" s="257">
        <v>6772</v>
      </c>
      <c r="D4" s="258"/>
      <c r="E4" s="259"/>
      <c r="F4" s="259"/>
      <c r="G4" s="259"/>
      <c r="H4" s="259"/>
      <c r="I4" s="259"/>
      <c r="J4" s="260"/>
      <c r="K4" s="260"/>
      <c r="L4" s="8"/>
      <c r="M4" s="8"/>
      <c r="N4" s="8"/>
      <c r="O4" s="8"/>
    </row>
    <row r="5" spans="1:15" x14ac:dyDescent="0.25">
      <c r="A5" s="261">
        <v>43908</v>
      </c>
      <c r="B5" s="262">
        <v>5568</v>
      </c>
      <c r="C5" s="263">
        <v>4930</v>
      </c>
      <c r="D5" s="258"/>
      <c r="E5" s="259"/>
      <c r="F5" s="259"/>
      <c r="G5" s="259"/>
      <c r="H5" s="259"/>
      <c r="I5" s="259"/>
      <c r="J5" s="260"/>
      <c r="K5" s="260"/>
      <c r="L5" s="8"/>
      <c r="M5" s="8"/>
      <c r="N5" s="8"/>
      <c r="O5" s="8"/>
    </row>
    <row r="6" spans="1:15" x14ac:dyDescent="0.25">
      <c r="A6" s="261">
        <v>43909</v>
      </c>
      <c r="B6" s="262">
        <v>4774</v>
      </c>
      <c r="C6" s="263">
        <v>3271</v>
      </c>
      <c r="D6" s="258"/>
      <c r="E6" s="259"/>
      <c r="F6" s="259"/>
      <c r="G6" s="259"/>
      <c r="H6" s="259"/>
      <c r="I6" s="259"/>
      <c r="J6" s="260"/>
      <c r="K6" s="260"/>
      <c r="L6" s="8"/>
      <c r="M6" s="8"/>
      <c r="N6" s="8"/>
      <c r="O6" s="8"/>
    </row>
    <row r="7" spans="1:15" x14ac:dyDescent="0.25">
      <c r="A7" s="261">
        <v>43910</v>
      </c>
      <c r="B7" s="262">
        <v>4789</v>
      </c>
      <c r="C7" s="263">
        <v>2693</v>
      </c>
      <c r="D7" s="258"/>
      <c r="E7" s="259"/>
      <c r="F7" s="259"/>
      <c r="G7" s="259"/>
      <c r="H7" s="259"/>
      <c r="I7" s="259"/>
      <c r="J7" s="260"/>
      <c r="K7" s="260"/>
      <c r="L7" s="8"/>
      <c r="M7" s="8"/>
      <c r="N7" s="8"/>
      <c r="O7" s="8"/>
    </row>
    <row r="8" spans="1:15" x14ac:dyDescent="0.25">
      <c r="A8" s="261">
        <v>43911</v>
      </c>
      <c r="B8" s="262">
        <v>11620</v>
      </c>
      <c r="C8" s="263">
        <v>1304</v>
      </c>
      <c r="D8" s="258"/>
      <c r="E8" s="259"/>
      <c r="F8" s="259"/>
      <c r="G8" s="259"/>
      <c r="H8" s="259"/>
      <c r="I8" s="259"/>
      <c r="J8" s="260"/>
      <c r="K8" s="260"/>
      <c r="L8" s="8"/>
      <c r="M8" s="8"/>
      <c r="N8" s="8"/>
      <c r="O8" s="8"/>
    </row>
    <row r="9" spans="1:15" x14ac:dyDescent="0.25">
      <c r="A9" s="261">
        <v>43912</v>
      </c>
      <c r="B9" s="262">
        <v>10824</v>
      </c>
      <c r="C9" s="263">
        <v>1824</v>
      </c>
      <c r="D9" s="258"/>
      <c r="E9" s="259"/>
      <c r="F9" s="259"/>
      <c r="G9" s="259"/>
      <c r="H9" s="259"/>
      <c r="I9" s="259"/>
      <c r="J9" s="260"/>
      <c r="K9" s="260"/>
      <c r="L9" s="8"/>
      <c r="M9" s="8"/>
      <c r="N9" s="8"/>
      <c r="O9" s="8"/>
    </row>
    <row r="10" spans="1:15" x14ac:dyDescent="0.25">
      <c r="A10" s="261">
        <v>43913</v>
      </c>
      <c r="B10" s="262">
        <v>11904</v>
      </c>
      <c r="C10" s="263">
        <v>6895</v>
      </c>
      <c r="D10" s="258"/>
      <c r="E10" s="259"/>
      <c r="F10" s="259"/>
      <c r="G10" s="259"/>
      <c r="H10" s="259"/>
      <c r="I10" s="259"/>
      <c r="J10" s="260"/>
      <c r="K10" s="260"/>
      <c r="L10" s="8"/>
      <c r="M10" s="8"/>
      <c r="N10" s="8"/>
      <c r="O10" s="8"/>
    </row>
    <row r="11" spans="1:15" x14ac:dyDescent="0.25">
      <c r="A11" s="261">
        <v>43914</v>
      </c>
      <c r="B11" s="262">
        <v>8573</v>
      </c>
      <c r="C11" s="263">
        <v>3959</v>
      </c>
      <c r="D11" s="258"/>
      <c r="E11" s="259"/>
      <c r="F11" s="259"/>
      <c r="G11" s="259"/>
      <c r="H11" s="259"/>
      <c r="I11" s="259"/>
      <c r="J11" s="260"/>
      <c r="K11" s="260"/>
      <c r="L11" s="8"/>
      <c r="M11" s="8"/>
      <c r="N11" s="8"/>
      <c r="O11" s="8"/>
    </row>
    <row r="12" spans="1:15" x14ac:dyDescent="0.25">
      <c r="A12" s="261">
        <v>43915</v>
      </c>
      <c r="B12" s="262">
        <v>8520</v>
      </c>
      <c r="C12" s="263">
        <v>3030</v>
      </c>
      <c r="D12" s="258"/>
      <c r="E12" s="259"/>
      <c r="F12" s="259"/>
      <c r="G12" s="259"/>
      <c r="H12" s="259"/>
      <c r="I12" s="259"/>
      <c r="J12" s="260"/>
      <c r="K12" s="260"/>
      <c r="L12" s="8"/>
      <c r="M12" s="8"/>
      <c r="N12" s="8"/>
      <c r="O12" s="8"/>
    </row>
    <row r="13" spans="1:15" x14ac:dyDescent="0.25">
      <c r="A13" s="261">
        <v>43916</v>
      </c>
      <c r="B13" s="262">
        <v>7803</v>
      </c>
      <c r="C13" s="263">
        <v>2490</v>
      </c>
      <c r="D13" s="258"/>
      <c r="E13" s="259"/>
      <c r="F13" s="259"/>
      <c r="G13" s="259"/>
      <c r="H13" s="259"/>
      <c r="I13" s="259"/>
      <c r="J13" s="260"/>
      <c r="K13" s="260"/>
      <c r="L13" s="8"/>
      <c r="M13" s="8"/>
      <c r="N13" s="8"/>
      <c r="O13" s="8"/>
    </row>
    <row r="14" spans="1:15" x14ac:dyDescent="0.25">
      <c r="A14" s="261">
        <v>43917</v>
      </c>
      <c r="B14" s="262">
        <v>7401</v>
      </c>
      <c r="C14" s="263">
        <v>2015</v>
      </c>
      <c r="D14" s="258"/>
      <c r="E14" s="259"/>
      <c r="F14" s="259"/>
      <c r="G14" s="259"/>
      <c r="H14" s="259"/>
      <c r="I14" s="259"/>
      <c r="J14" s="260"/>
      <c r="K14" s="260"/>
      <c r="L14" s="8"/>
      <c r="M14" s="8"/>
      <c r="N14" s="8"/>
      <c r="O14" s="8"/>
    </row>
    <row r="15" spans="1:15" x14ac:dyDescent="0.25">
      <c r="A15" s="261">
        <v>43918</v>
      </c>
      <c r="B15" s="262">
        <v>9001</v>
      </c>
      <c r="C15" s="263">
        <v>925</v>
      </c>
      <c r="D15" s="258"/>
      <c r="E15" s="259"/>
      <c r="F15" s="259"/>
      <c r="G15" s="259"/>
      <c r="H15" s="259"/>
      <c r="I15" s="259"/>
      <c r="J15" s="260"/>
      <c r="K15" s="260"/>
      <c r="L15" s="8"/>
      <c r="M15" s="8"/>
      <c r="N15" s="8"/>
      <c r="O15" s="8"/>
    </row>
    <row r="16" spans="1:15" x14ac:dyDescent="0.25">
      <c r="A16" s="261">
        <v>43919</v>
      </c>
      <c r="B16" s="262">
        <v>7534</v>
      </c>
      <c r="C16" s="263">
        <v>861</v>
      </c>
      <c r="D16" s="258"/>
      <c r="E16" s="259"/>
      <c r="F16" s="259"/>
      <c r="G16" s="259"/>
      <c r="H16" s="259"/>
      <c r="I16" s="259"/>
      <c r="J16" s="260"/>
      <c r="K16" s="260"/>
      <c r="L16" s="8"/>
      <c r="M16" s="8"/>
      <c r="N16" s="8"/>
      <c r="O16" s="8"/>
    </row>
    <row r="17" spans="1:15" x14ac:dyDescent="0.25">
      <c r="A17" s="261">
        <v>43920</v>
      </c>
      <c r="B17" s="262">
        <v>7018</v>
      </c>
      <c r="C17" s="263">
        <v>2469</v>
      </c>
      <c r="D17" s="258"/>
      <c r="E17" s="259"/>
      <c r="F17" s="259"/>
      <c r="G17" s="259"/>
      <c r="H17" s="259"/>
      <c r="I17" s="259"/>
      <c r="J17" s="260"/>
      <c r="K17" s="260"/>
      <c r="L17" s="8"/>
      <c r="M17" s="8"/>
      <c r="N17" s="8"/>
      <c r="O17" s="8"/>
    </row>
    <row r="18" spans="1:15" x14ac:dyDescent="0.25">
      <c r="A18" s="261">
        <v>43921</v>
      </c>
      <c r="B18" s="262">
        <v>5343</v>
      </c>
      <c r="C18" s="263">
        <v>1415</v>
      </c>
      <c r="D18" s="258"/>
      <c r="E18" s="259"/>
      <c r="F18" s="259"/>
      <c r="G18" s="259"/>
      <c r="H18" s="259"/>
      <c r="I18" s="259"/>
      <c r="J18" s="260"/>
      <c r="K18" s="260"/>
      <c r="L18" s="8"/>
      <c r="M18" s="8"/>
      <c r="N18" s="8"/>
      <c r="O18" s="8"/>
    </row>
    <row r="19" spans="1:15" x14ac:dyDescent="0.25">
      <c r="A19" s="261">
        <v>43922</v>
      </c>
      <c r="B19" s="262">
        <v>5333</v>
      </c>
      <c r="C19" s="263">
        <v>1255</v>
      </c>
      <c r="D19" s="258"/>
      <c r="E19" s="259"/>
      <c r="F19" s="259"/>
      <c r="G19" s="259"/>
      <c r="H19" s="259"/>
      <c r="I19" s="259"/>
      <c r="J19" s="260"/>
      <c r="K19" s="260"/>
      <c r="L19" s="8"/>
      <c r="M19" s="8"/>
      <c r="N19" s="8"/>
      <c r="O19" s="8"/>
    </row>
    <row r="20" spans="1:15" x14ac:dyDescent="0.25">
      <c r="A20" s="261">
        <v>43923</v>
      </c>
      <c r="B20" s="262">
        <v>4609</v>
      </c>
      <c r="C20" s="263">
        <v>1233</v>
      </c>
      <c r="D20" s="258"/>
      <c r="E20" s="259"/>
      <c r="F20" s="259"/>
      <c r="G20" s="259"/>
      <c r="H20" s="259"/>
      <c r="I20" s="259"/>
      <c r="J20" s="260"/>
      <c r="K20" s="260"/>
      <c r="L20" s="8"/>
      <c r="M20" s="8"/>
      <c r="N20" s="8"/>
      <c r="O20" s="8"/>
    </row>
    <row r="21" spans="1:15" x14ac:dyDescent="0.25">
      <c r="A21" s="261">
        <v>43924</v>
      </c>
      <c r="B21" s="262">
        <v>4534</v>
      </c>
      <c r="C21" s="263">
        <v>1146</v>
      </c>
      <c r="D21" s="258"/>
      <c r="E21" s="259"/>
      <c r="F21" s="259"/>
      <c r="G21" s="259"/>
      <c r="H21" s="259"/>
      <c r="I21" s="259"/>
      <c r="J21" s="260"/>
      <c r="K21" s="260"/>
      <c r="L21" s="8"/>
      <c r="M21" s="8"/>
      <c r="N21" s="8"/>
      <c r="O21" s="8"/>
    </row>
    <row r="22" spans="1:15" x14ac:dyDescent="0.25">
      <c r="A22" s="261">
        <v>43925</v>
      </c>
      <c r="B22" s="262">
        <v>7682</v>
      </c>
      <c r="C22" s="263">
        <v>538</v>
      </c>
      <c r="D22" s="258"/>
      <c r="E22" s="259"/>
      <c r="F22" s="259"/>
      <c r="G22" s="259"/>
      <c r="H22" s="259"/>
      <c r="I22" s="259"/>
      <c r="J22" s="260"/>
      <c r="K22" s="260"/>
      <c r="L22" s="8"/>
      <c r="M22" s="8"/>
      <c r="N22" s="8"/>
      <c r="O22" s="8"/>
    </row>
    <row r="23" spans="1:15" x14ac:dyDescent="0.25">
      <c r="A23" s="261">
        <v>43926</v>
      </c>
      <c r="B23" s="262">
        <v>6865</v>
      </c>
      <c r="C23" s="263">
        <v>464</v>
      </c>
      <c r="D23" s="258"/>
      <c r="E23" s="259"/>
      <c r="F23" s="259"/>
      <c r="G23" s="259"/>
      <c r="H23" s="259"/>
      <c r="I23" s="259"/>
      <c r="J23" s="260"/>
      <c r="K23" s="260"/>
      <c r="L23" s="8"/>
      <c r="M23" s="8"/>
      <c r="N23" s="8"/>
      <c r="O23" s="8"/>
    </row>
    <row r="24" spans="1:15" x14ac:dyDescent="0.25">
      <c r="A24" s="261">
        <v>43927</v>
      </c>
      <c r="B24" s="262">
        <v>5310</v>
      </c>
      <c r="C24" s="263">
        <v>1246</v>
      </c>
      <c r="D24" s="258"/>
      <c r="E24" s="259"/>
      <c r="F24" s="259"/>
      <c r="G24" s="259"/>
      <c r="H24" s="259"/>
      <c r="I24" s="259"/>
      <c r="J24" s="260"/>
      <c r="K24" s="260"/>
      <c r="L24" s="8"/>
      <c r="M24" s="8"/>
      <c r="N24" s="8"/>
      <c r="O24" s="8"/>
    </row>
    <row r="25" spans="1:15" x14ac:dyDescent="0.25">
      <c r="A25" s="261">
        <v>43928</v>
      </c>
      <c r="B25" s="262">
        <v>4428</v>
      </c>
      <c r="C25" s="263">
        <v>984</v>
      </c>
      <c r="D25" s="258"/>
      <c r="E25" s="259"/>
      <c r="F25" s="259"/>
      <c r="G25" s="259"/>
      <c r="H25" s="259"/>
      <c r="I25" s="259"/>
      <c r="J25" s="260"/>
      <c r="K25" s="260"/>
      <c r="L25" s="8"/>
      <c r="M25" s="8"/>
      <c r="N25" s="8"/>
      <c r="O25" s="8"/>
    </row>
    <row r="26" spans="1:15" x14ac:dyDescent="0.25">
      <c r="A26" s="261">
        <v>43929</v>
      </c>
      <c r="B26" s="262">
        <v>4215</v>
      </c>
      <c r="C26" s="263">
        <v>907</v>
      </c>
      <c r="D26" s="258"/>
      <c r="E26" s="259"/>
      <c r="F26" s="259"/>
      <c r="G26" s="259"/>
      <c r="H26" s="259"/>
      <c r="I26" s="259"/>
      <c r="J26" s="260"/>
      <c r="K26" s="260"/>
      <c r="L26" s="8"/>
      <c r="M26" s="8"/>
      <c r="N26" s="8"/>
      <c r="O26" s="8"/>
    </row>
    <row r="27" spans="1:15" x14ac:dyDescent="0.25">
      <c r="A27" s="261">
        <v>43930</v>
      </c>
      <c r="B27" s="262">
        <v>4057</v>
      </c>
      <c r="C27" s="263">
        <v>791</v>
      </c>
      <c r="D27" s="258"/>
      <c r="E27" s="259"/>
      <c r="F27" s="259"/>
      <c r="G27" s="259"/>
      <c r="H27" s="259"/>
      <c r="I27" s="259"/>
      <c r="J27" s="260"/>
      <c r="K27" s="260"/>
      <c r="L27" s="8"/>
      <c r="M27" s="8"/>
      <c r="N27" s="8"/>
      <c r="O27" s="8"/>
    </row>
    <row r="28" spans="1:15" x14ac:dyDescent="0.25">
      <c r="A28" s="261">
        <v>43931</v>
      </c>
      <c r="B28" s="262">
        <v>3927</v>
      </c>
      <c r="C28" s="263">
        <v>595</v>
      </c>
      <c r="D28" s="258"/>
      <c r="E28" s="259"/>
      <c r="F28" s="259"/>
      <c r="G28" s="259"/>
      <c r="H28" s="259"/>
      <c r="I28" s="259"/>
      <c r="J28" s="260"/>
      <c r="K28" s="260"/>
      <c r="L28" s="8"/>
      <c r="M28" s="8"/>
      <c r="N28" s="8"/>
      <c r="O28" s="8"/>
    </row>
    <row r="29" spans="1:15" x14ac:dyDescent="0.25">
      <c r="A29" s="264">
        <v>43932</v>
      </c>
      <c r="B29" s="262">
        <v>7743</v>
      </c>
      <c r="C29" s="263">
        <v>286</v>
      </c>
      <c r="D29" s="258"/>
      <c r="E29" s="259"/>
      <c r="F29" s="259"/>
      <c r="G29" s="259"/>
      <c r="H29" s="259"/>
      <c r="I29" s="259"/>
      <c r="J29" s="260"/>
      <c r="K29" s="260"/>
      <c r="L29" s="8"/>
      <c r="M29" s="8"/>
      <c r="N29" s="8"/>
      <c r="O29" s="8"/>
    </row>
    <row r="30" spans="1:15" x14ac:dyDescent="0.25">
      <c r="A30" s="264">
        <v>43933</v>
      </c>
      <c r="B30" s="262">
        <v>7040</v>
      </c>
      <c r="C30" s="263">
        <v>271</v>
      </c>
      <c r="D30" s="254"/>
      <c r="E30" s="250"/>
      <c r="F30" s="250"/>
      <c r="G30" s="250"/>
      <c r="H30" s="250"/>
      <c r="I30" s="250"/>
      <c r="J30" s="250"/>
      <c r="K30" s="250"/>
    </row>
    <row r="31" spans="1:15" x14ac:dyDescent="0.25">
      <c r="A31" s="264">
        <v>43934</v>
      </c>
      <c r="B31" s="262">
        <v>3602</v>
      </c>
      <c r="C31" s="263">
        <v>506</v>
      </c>
      <c r="D31" s="254"/>
      <c r="E31" s="250"/>
      <c r="F31" s="250"/>
      <c r="G31" s="250"/>
      <c r="H31" s="250"/>
      <c r="I31" s="250"/>
      <c r="J31" s="250"/>
      <c r="K31" s="250"/>
    </row>
    <row r="32" spans="1:15" x14ac:dyDescent="0.25">
      <c r="A32" s="264">
        <v>43935</v>
      </c>
      <c r="B32" s="262">
        <v>3826</v>
      </c>
      <c r="C32" s="263">
        <v>679</v>
      </c>
      <c r="D32" s="254"/>
      <c r="E32" s="250"/>
      <c r="F32" s="250"/>
      <c r="G32" s="250"/>
      <c r="H32" s="250"/>
      <c r="I32" s="250"/>
      <c r="J32" s="250"/>
      <c r="K32" s="250"/>
    </row>
    <row r="33" spans="1:11" x14ac:dyDescent="0.25">
      <c r="A33" s="264">
        <v>43936</v>
      </c>
      <c r="B33" s="265">
        <v>3400</v>
      </c>
      <c r="C33" s="249">
        <v>626</v>
      </c>
      <c r="D33" s="254"/>
      <c r="E33" s="250"/>
      <c r="F33" s="250"/>
      <c r="G33" s="250"/>
      <c r="H33" s="250"/>
      <c r="I33" s="250"/>
      <c r="J33" s="250"/>
      <c r="K33" s="250"/>
    </row>
    <row r="34" spans="1:11" x14ac:dyDescent="0.25">
      <c r="A34" s="264">
        <v>43937</v>
      </c>
      <c r="B34" s="265">
        <v>3413</v>
      </c>
      <c r="C34" s="249">
        <v>581</v>
      </c>
      <c r="D34" s="250"/>
      <c r="E34" s="250"/>
      <c r="F34" s="250"/>
      <c r="G34" s="250"/>
      <c r="H34" s="250"/>
      <c r="I34" s="250"/>
      <c r="J34" s="250"/>
      <c r="K34" s="250"/>
    </row>
    <row r="35" spans="1:11" x14ac:dyDescent="0.25">
      <c r="A35" s="264">
        <v>43938</v>
      </c>
      <c r="B35" s="265">
        <v>3499</v>
      </c>
      <c r="C35" s="249">
        <v>499</v>
      </c>
      <c r="D35" s="250"/>
      <c r="E35" s="250"/>
      <c r="F35" s="250"/>
      <c r="G35" s="250"/>
      <c r="H35" s="250"/>
      <c r="I35" s="250"/>
      <c r="J35" s="250"/>
      <c r="K35" s="250"/>
    </row>
    <row r="36" spans="1:11" x14ac:dyDescent="0.25">
      <c r="A36" s="264">
        <v>43939</v>
      </c>
      <c r="B36" s="265">
        <v>7415</v>
      </c>
      <c r="C36" s="249">
        <v>193</v>
      </c>
      <c r="D36" s="250"/>
      <c r="E36" s="250"/>
      <c r="F36" s="250"/>
      <c r="G36" s="250"/>
      <c r="H36" s="250"/>
      <c r="I36" s="250"/>
      <c r="J36" s="250"/>
      <c r="K36" s="250"/>
    </row>
    <row r="37" spans="1:11" x14ac:dyDescent="0.25">
      <c r="A37" s="264">
        <v>43940</v>
      </c>
      <c r="B37" s="265">
        <v>6616</v>
      </c>
      <c r="C37" s="249">
        <v>152</v>
      </c>
      <c r="D37" s="250"/>
      <c r="E37" s="250"/>
      <c r="F37" s="250"/>
      <c r="G37" s="250"/>
      <c r="H37" s="250"/>
      <c r="I37" s="250"/>
      <c r="J37" s="250"/>
      <c r="K37" s="250"/>
    </row>
    <row r="38" spans="1:11" x14ac:dyDescent="0.25">
      <c r="A38" s="264">
        <v>43941</v>
      </c>
      <c r="B38" s="265">
        <v>3555</v>
      </c>
      <c r="C38" s="249">
        <v>520</v>
      </c>
      <c r="D38" s="250"/>
      <c r="E38" s="250"/>
      <c r="F38" s="250"/>
      <c r="G38" s="250"/>
      <c r="H38" s="250"/>
      <c r="I38" s="250"/>
      <c r="J38" s="250"/>
      <c r="K38" s="250"/>
    </row>
    <row r="39" spans="1:11" x14ac:dyDescent="0.25">
      <c r="A39" s="264">
        <v>43942</v>
      </c>
      <c r="B39" s="265">
        <v>3005</v>
      </c>
      <c r="C39" s="249">
        <v>380</v>
      </c>
      <c r="D39" s="250"/>
      <c r="E39" s="250"/>
      <c r="F39" s="250"/>
      <c r="G39" s="250"/>
      <c r="H39" s="250"/>
      <c r="I39" s="250"/>
      <c r="J39" s="250"/>
      <c r="K39" s="250"/>
    </row>
    <row r="40" spans="1:11" x14ac:dyDescent="0.25">
      <c r="A40" s="264">
        <v>43943</v>
      </c>
      <c r="B40" s="265">
        <v>3061</v>
      </c>
      <c r="C40" s="249">
        <v>420</v>
      </c>
      <c r="D40" s="250"/>
      <c r="E40" s="250"/>
      <c r="F40" s="250"/>
      <c r="G40" s="250"/>
      <c r="H40" s="250"/>
      <c r="I40" s="250"/>
      <c r="J40" s="250"/>
      <c r="K40" s="250"/>
    </row>
    <row r="41" spans="1:11" x14ac:dyDescent="0.25">
      <c r="A41" s="264">
        <v>43944</v>
      </c>
      <c r="B41" s="265">
        <v>3009</v>
      </c>
      <c r="C41" s="249">
        <v>364</v>
      </c>
      <c r="D41" s="250"/>
      <c r="E41" s="250"/>
      <c r="F41" s="250"/>
      <c r="G41" s="250"/>
      <c r="H41" s="250"/>
      <c r="I41" s="250"/>
      <c r="J41" s="250"/>
      <c r="K41" s="250"/>
    </row>
    <row r="42" spans="1:11" x14ac:dyDescent="0.25">
      <c r="A42" s="264">
        <v>43945</v>
      </c>
      <c r="B42" s="265">
        <v>3206</v>
      </c>
      <c r="C42" s="249">
        <v>385</v>
      </c>
      <c r="D42" s="250"/>
      <c r="E42" s="250"/>
      <c r="F42" s="250"/>
      <c r="G42" s="250"/>
      <c r="H42" s="250"/>
      <c r="I42" s="250"/>
      <c r="J42" s="250"/>
      <c r="K42" s="250"/>
    </row>
    <row r="43" spans="1:11" x14ac:dyDescent="0.25">
      <c r="A43" s="264">
        <v>43946</v>
      </c>
      <c r="B43" s="265">
        <v>7368</v>
      </c>
      <c r="C43" s="249">
        <v>158</v>
      </c>
      <c r="D43" s="250"/>
      <c r="E43" s="250"/>
      <c r="F43" s="250"/>
      <c r="G43" s="250"/>
      <c r="H43" s="250"/>
      <c r="I43" s="250"/>
      <c r="J43" s="250"/>
      <c r="K43" s="250"/>
    </row>
    <row r="44" spans="1:11" x14ac:dyDescent="0.25">
      <c r="A44" s="264">
        <v>43947</v>
      </c>
      <c r="B44" s="265">
        <v>6729</v>
      </c>
      <c r="C44" s="249">
        <v>140</v>
      </c>
      <c r="D44" s="250"/>
      <c r="E44" s="250"/>
      <c r="F44" s="250"/>
      <c r="G44" s="250"/>
      <c r="H44" s="250"/>
      <c r="I44" s="250"/>
      <c r="J44" s="250"/>
      <c r="K44" s="250"/>
    </row>
    <row r="45" spans="1:11" x14ac:dyDescent="0.25">
      <c r="A45" s="264">
        <v>43948</v>
      </c>
      <c r="B45" s="265">
        <v>3460</v>
      </c>
      <c r="C45" s="249">
        <v>495</v>
      </c>
      <c r="D45" s="250"/>
      <c r="E45" s="250"/>
      <c r="F45" s="250"/>
      <c r="G45" s="250"/>
      <c r="H45" s="250"/>
      <c r="I45" s="250"/>
      <c r="J45" s="250"/>
      <c r="K45" s="250"/>
    </row>
    <row r="46" spans="1:11" x14ac:dyDescent="0.25">
      <c r="A46" s="264">
        <v>43949</v>
      </c>
      <c r="B46" s="265">
        <v>3288</v>
      </c>
      <c r="C46" s="249">
        <v>440</v>
      </c>
      <c r="D46" s="250"/>
      <c r="E46" s="250"/>
      <c r="F46" s="250"/>
      <c r="G46" s="250"/>
      <c r="H46" s="250"/>
      <c r="I46" s="250"/>
      <c r="J46" s="250"/>
      <c r="K46" s="250"/>
    </row>
    <row r="47" spans="1:11" x14ac:dyDescent="0.25">
      <c r="A47" s="264">
        <v>43950</v>
      </c>
      <c r="B47" s="265">
        <v>3415</v>
      </c>
      <c r="C47" s="249">
        <v>518</v>
      </c>
      <c r="D47" s="250"/>
      <c r="E47" s="250"/>
      <c r="F47" s="250"/>
      <c r="G47" s="250"/>
      <c r="H47" s="250"/>
      <c r="I47" s="250"/>
      <c r="J47" s="250"/>
      <c r="K47" s="250"/>
    </row>
    <row r="48" spans="1:11" x14ac:dyDescent="0.25">
      <c r="A48" s="264">
        <v>43951</v>
      </c>
      <c r="B48" s="265">
        <v>3333</v>
      </c>
      <c r="C48" s="249">
        <v>490</v>
      </c>
      <c r="D48" s="250"/>
      <c r="E48" s="250"/>
      <c r="F48" s="250"/>
      <c r="G48" s="250"/>
      <c r="H48" s="250"/>
      <c r="I48" s="250"/>
      <c r="J48" s="250"/>
      <c r="K48" s="250"/>
    </row>
    <row r="49" spans="1:11" x14ac:dyDescent="0.25">
      <c r="A49" s="264">
        <v>43952</v>
      </c>
      <c r="B49" s="265">
        <v>3264</v>
      </c>
      <c r="C49" s="249">
        <v>434</v>
      </c>
      <c r="D49" s="250"/>
      <c r="E49" s="250"/>
      <c r="F49" s="250"/>
      <c r="G49" s="250"/>
      <c r="H49" s="250"/>
      <c r="I49" s="250"/>
      <c r="J49" s="250"/>
      <c r="K49" s="250"/>
    </row>
    <row r="50" spans="1:11" x14ac:dyDescent="0.25">
      <c r="A50" s="264">
        <v>43953</v>
      </c>
      <c r="B50" s="265">
        <v>7791</v>
      </c>
      <c r="C50" s="249">
        <v>196</v>
      </c>
      <c r="D50" s="250"/>
      <c r="E50" s="250"/>
      <c r="F50" s="250"/>
      <c r="G50" s="250"/>
      <c r="H50" s="250"/>
      <c r="I50" s="250"/>
      <c r="J50" s="250"/>
      <c r="K50" s="250"/>
    </row>
    <row r="51" spans="1:11" x14ac:dyDescent="0.25">
      <c r="A51" s="264">
        <v>43954</v>
      </c>
      <c r="B51" s="265">
        <v>7103</v>
      </c>
      <c r="C51" s="249">
        <v>207</v>
      </c>
      <c r="D51" s="250"/>
      <c r="E51" s="250"/>
      <c r="F51" s="250"/>
      <c r="G51" s="250"/>
      <c r="H51" s="250"/>
      <c r="I51" s="250"/>
      <c r="J51" s="250"/>
      <c r="K51" s="250"/>
    </row>
    <row r="52" spans="1:11" x14ac:dyDescent="0.25">
      <c r="A52" s="264">
        <v>43955</v>
      </c>
      <c r="B52" s="265">
        <v>3534</v>
      </c>
      <c r="C52" s="249">
        <v>554</v>
      </c>
      <c r="D52" s="250"/>
      <c r="E52" s="250"/>
      <c r="F52" s="250"/>
      <c r="G52" s="250"/>
      <c r="H52" s="250"/>
      <c r="I52" s="250"/>
      <c r="J52" s="250"/>
      <c r="K52" s="250"/>
    </row>
    <row r="53" spans="1:11" x14ac:dyDescent="0.25">
      <c r="A53" s="264">
        <v>43956</v>
      </c>
      <c r="B53" s="265">
        <v>3159</v>
      </c>
      <c r="C53" s="249">
        <v>347</v>
      </c>
      <c r="D53" s="250"/>
      <c r="E53" s="250"/>
      <c r="F53" s="250"/>
      <c r="G53" s="250"/>
      <c r="H53" s="250"/>
      <c r="I53" s="250"/>
      <c r="J53" s="250"/>
      <c r="K53" s="250"/>
    </row>
    <row r="54" spans="1:11" x14ac:dyDescent="0.25">
      <c r="A54" s="264">
        <v>43957</v>
      </c>
      <c r="B54" s="265">
        <v>2940</v>
      </c>
      <c r="C54" s="249">
        <v>304</v>
      </c>
      <c r="D54" s="250"/>
      <c r="E54" s="250"/>
      <c r="F54" s="250"/>
      <c r="G54" s="250"/>
      <c r="H54" s="250"/>
      <c r="I54" s="250"/>
      <c r="J54" s="250"/>
      <c r="K54" s="250"/>
    </row>
    <row r="55" spans="1:11" x14ac:dyDescent="0.25">
      <c r="A55" s="264">
        <v>43958</v>
      </c>
      <c r="B55" s="265">
        <v>2944</v>
      </c>
      <c r="C55" s="249">
        <v>304</v>
      </c>
      <c r="D55" s="250"/>
      <c r="E55" s="250"/>
      <c r="F55" s="250"/>
      <c r="G55" s="250"/>
      <c r="H55" s="250"/>
      <c r="I55" s="250"/>
      <c r="J55" s="250"/>
      <c r="K55" s="250"/>
    </row>
    <row r="56" spans="1:11" x14ac:dyDescent="0.25">
      <c r="A56" s="264">
        <v>43959</v>
      </c>
      <c r="B56" s="265">
        <v>3085</v>
      </c>
      <c r="C56" s="249">
        <v>273</v>
      </c>
      <c r="D56" s="250"/>
      <c r="E56" s="250"/>
      <c r="F56" s="250"/>
      <c r="G56" s="250"/>
      <c r="H56" s="250"/>
      <c r="I56" s="250"/>
      <c r="J56" s="250"/>
      <c r="K56" s="250"/>
    </row>
    <row r="57" spans="1:11" x14ac:dyDescent="0.25">
      <c r="A57" s="264">
        <v>43960</v>
      </c>
      <c r="B57" s="265">
        <v>7605</v>
      </c>
      <c r="C57" s="249">
        <v>141</v>
      </c>
      <c r="D57" s="250"/>
      <c r="E57" s="250"/>
      <c r="F57" s="250"/>
      <c r="G57" s="250"/>
      <c r="H57" s="250"/>
      <c r="I57" s="250"/>
      <c r="J57" s="250"/>
      <c r="K57" s="250"/>
    </row>
    <row r="58" spans="1:11" x14ac:dyDescent="0.25">
      <c r="A58" s="264">
        <v>43961</v>
      </c>
      <c r="B58" s="265">
        <v>6532</v>
      </c>
      <c r="C58" s="249">
        <v>135</v>
      </c>
      <c r="D58" s="250"/>
      <c r="E58" s="250"/>
      <c r="F58" s="250"/>
      <c r="G58" s="250"/>
      <c r="H58" s="250"/>
      <c r="I58" s="250"/>
      <c r="J58" s="250"/>
      <c r="K58" s="250"/>
    </row>
    <row r="59" spans="1:11" x14ac:dyDescent="0.25">
      <c r="A59" s="264">
        <v>43962</v>
      </c>
      <c r="B59" s="265">
        <v>3084</v>
      </c>
      <c r="C59" s="249">
        <v>349</v>
      </c>
      <c r="D59" s="250"/>
      <c r="E59" s="250"/>
      <c r="F59" s="250"/>
      <c r="G59" s="250"/>
      <c r="H59" s="250"/>
      <c r="I59" s="250"/>
      <c r="J59" s="250"/>
      <c r="K59" s="250"/>
    </row>
    <row r="60" spans="1:11" x14ac:dyDescent="0.25">
      <c r="A60" s="264">
        <v>43963</v>
      </c>
      <c r="B60" s="265">
        <v>2883</v>
      </c>
      <c r="C60" s="249">
        <v>293</v>
      </c>
      <c r="D60" s="250"/>
      <c r="E60" s="250"/>
      <c r="F60" s="250"/>
      <c r="G60" s="250"/>
      <c r="H60" s="250"/>
      <c r="I60" s="250"/>
      <c r="J60" s="250"/>
      <c r="K60" s="250"/>
    </row>
    <row r="61" spans="1:11" x14ac:dyDescent="0.25">
      <c r="A61" s="264">
        <v>43964</v>
      </c>
      <c r="B61" s="265">
        <v>2767</v>
      </c>
      <c r="C61" s="249">
        <v>302</v>
      </c>
      <c r="D61" s="250"/>
      <c r="E61" s="250"/>
      <c r="F61" s="250"/>
      <c r="G61" s="250"/>
      <c r="H61" s="250"/>
      <c r="I61" s="250"/>
      <c r="J61" s="250"/>
      <c r="K61" s="250"/>
    </row>
    <row r="62" spans="1:11" x14ac:dyDescent="0.25">
      <c r="A62" s="264">
        <v>43965</v>
      </c>
      <c r="B62" s="265">
        <v>2763</v>
      </c>
      <c r="C62" s="249">
        <v>265</v>
      </c>
      <c r="D62" s="250"/>
      <c r="E62" s="250"/>
      <c r="F62" s="250"/>
      <c r="G62" s="250"/>
      <c r="H62" s="250"/>
      <c r="I62" s="250"/>
      <c r="J62" s="250"/>
      <c r="K62" s="250"/>
    </row>
    <row r="63" spans="1:11" x14ac:dyDescent="0.25">
      <c r="A63" s="264">
        <v>43966</v>
      </c>
      <c r="B63" s="265">
        <v>2845</v>
      </c>
      <c r="C63" s="249">
        <v>247</v>
      </c>
      <c r="D63" s="250"/>
      <c r="E63" s="250"/>
      <c r="F63" s="250"/>
      <c r="G63" s="250"/>
      <c r="H63" s="250"/>
      <c r="I63" s="250"/>
      <c r="J63" s="250"/>
      <c r="K63" s="250"/>
    </row>
    <row r="64" spans="1:11" x14ac:dyDescent="0.25">
      <c r="A64" s="264">
        <v>43967</v>
      </c>
      <c r="B64" s="265">
        <v>7433</v>
      </c>
      <c r="C64" s="249">
        <v>110</v>
      </c>
      <c r="D64" s="250"/>
      <c r="E64" s="250"/>
      <c r="F64" s="250"/>
      <c r="G64" s="250"/>
      <c r="H64" s="250"/>
      <c r="I64" s="250"/>
      <c r="J64" s="250"/>
      <c r="K64" s="250"/>
    </row>
    <row r="65" spans="1:11" x14ac:dyDescent="0.25">
      <c r="A65" s="264">
        <v>43968</v>
      </c>
      <c r="B65" s="265">
        <v>6524</v>
      </c>
      <c r="C65" s="249">
        <v>111</v>
      </c>
      <c r="D65" s="250"/>
      <c r="E65" s="250"/>
      <c r="F65" s="250"/>
      <c r="G65" s="250"/>
      <c r="H65" s="250"/>
      <c r="I65" s="250"/>
      <c r="J65" s="250"/>
      <c r="K65" s="250"/>
    </row>
    <row r="66" spans="1:11" x14ac:dyDescent="0.25">
      <c r="A66" s="264">
        <v>43969</v>
      </c>
      <c r="B66" s="265">
        <v>3463</v>
      </c>
      <c r="C66" s="249">
        <v>359</v>
      </c>
      <c r="D66" s="250"/>
      <c r="E66" s="250"/>
      <c r="F66" s="250"/>
      <c r="G66" s="250"/>
      <c r="H66" s="250"/>
      <c r="I66" s="250"/>
      <c r="J66" s="250"/>
      <c r="K66" s="250"/>
    </row>
    <row r="67" spans="1:11" x14ac:dyDescent="0.25">
      <c r="A67" s="264">
        <v>43970</v>
      </c>
      <c r="B67" s="265">
        <v>3196</v>
      </c>
      <c r="C67" s="249">
        <v>248</v>
      </c>
      <c r="D67" s="250"/>
      <c r="E67" s="250"/>
      <c r="F67" s="250"/>
      <c r="G67" s="250"/>
      <c r="H67" s="250"/>
      <c r="I67" s="250"/>
      <c r="J67" s="250"/>
      <c r="K67" s="250"/>
    </row>
    <row r="68" spans="1:11" x14ac:dyDescent="0.25">
      <c r="A68" s="264">
        <v>43971</v>
      </c>
      <c r="B68" s="265">
        <v>2912</v>
      </c>
      <c r="C68" s="249">
        <v>219</v>
      </c>
      <c r="D68" s="250"/>
      <c r="E68" s="250"/>
      <c r="F68" s="250"/>
      <c r="G68" s="250"/>
      <c r="H68" s="250"/>
      <c r="I68" s="250"/>
      <c r="J68" s="250"/>
      <c r="K68" s="250"/>
    </row>
    <row r="69" spans="1:11" x14ac:dyDescent="0.25">
      <c r="A69" s="264">
        <v>43972</v>
      </c>
      <c r="B69" s="265">
        <v>2925</v>
      </c>
      <c r="C69" s="249">
        <v>274</v>
      </c>
      <c r="D69" s="250"/>
      <c r="E69" s="250"/>
      <c r="F69" s="250"/>
      <c r="G69" s="250"/>
      <c r="H69" s="250"/>
      <c r="I69" s="250"/>
      <c r="J69" s="250"/>
      <c r="K69" s="250"/>
    </row>
    <row r="70" spans="1:11" x14ac:dyDescent="0.25">
      <c r="A70" s="264">
        <v>43973</v>
      </c>
      <c r="B70" s="265">
        <v>3055</v>
      </c>
      <c r="C70" s="249">
        <v>232</v>
      </c>
      <c r="D70" s="250"/>
      <c r="E70" s="250"/>
      <c r="F70" s="250"/>
      <c r="G70" s="250"/>
      <c r="H70" s="250"/>
      <c r="I70" s="250"/>
      <c r="J70" s="250"/>
      <c r="K70" s="250"/>
    </row>
    <row r="71" spans="1:11" x14ac:dyDescent="0.25">
      <c r="A71" s="264">
        <v>43974</v>
      </c>
      <c r="B71" s="265">
        <v>7122</v>
      </c>
      <c r="C71" s="249">
        <v>89</v>
      </c>
      <c r="D71" s="250"/>
      <c r="E71" s="250"/>
      <c r="F71" s="250"/>
      <c r="G71" s="250"/>
      <c r="H71" s="250"/>
      <c r="I71" s="250"/>
      <c r="J71" s="250"/>
      <c r="K71" s="250"/>
    </row>
    <row r="72" spans="1:11" x14ac:dyDescent="0.25">
      <c r="A72" s="264">
        <v>43975</v>
      </c>
      <c r="B72" s="265">
        <v>6862</v>
      </c>
      <c r="C72" s="249">
        <v>106</v>
      </c>
      <c r="D72" s="250"/>
      <c r="E72" s="250"/>
      <c r="F72" s="250"/>
      <c r="G72" s="250"/>
      <c r="H72" s="250"/>
      <c r="I72" s="250"/>
      <c r="J72" s="250"/>
      <c r="K72" s="250"/>
    </row>
    <row r="73" spans="1:11" x14ac:dyDescent="0.25">
      <c r="A73" s="264">
        <v>43976</v>
      </c>
      <c r="B73" s="265">
        <v>3168</v>
      </c>
      <c r="C73" s="249">
        <v>214</v>
      </c>
      <c r="D73" s="250"/>
      <c r="E73" s="250"/>
      <c r="F73" s="250"/>
      <c r="G73" s="250"/>
      <c r="H73" s="250"/>
      <c r="I73" s="250"/>
      <c r="J73" s="250"/>
      <c r="K73" s="250"/>
    </row>
    <row r="74" spans="1:11" x14ac:dyDescent="0.25">
      <c r="A74" s="264">
        <v>43977</v>
      </c>
      <c r="B74" s="265">
        <v>2876</v>
      </c>
      <c r="C74" s="249">
        <v>248</v>
      </c>
      <c r="D74" s="250"/>
      <c r="E74" s="250"/>
      <c r="F74" s="250"/>
      <c r="G74" s="250"/>
      <c r="H74" s="250"/>
      <c r="I74" s="250"/>
      <c r="J74" s="250"/>
      <c r="K74" s="250"/>
    </row>
    <row r="75" spans="1:11" x14ac:dyDescent="0.25">
      <c r="A75" s="264">
        <v>43978</v>
      </c>
      <c r="B75" s="265">
        <v>2637</v>
      </c>
      <c r="C75" s="249">
        <v>264</v>
      </c>
      <c r="D75" s="250"/>
      <c r="E75" s="250"/>
      <c r="F75" s="250"/>
      <c r="G75" s="250"/>
      <c r="H75" s="250"/>
      <c r="I75" s="250"/>
      <c r="J75" s="250"/>
      <c r="K75" s="250"/>
    </row>
    <row r="76" spans="1:11" x14ac:dyDescent="0.25">
      <c r="A76" s="264">
        <v>43979</v>
      </c>
      <c r="B76" s="265">
        <v>2615</v>
      </c>
      <c r="C76" s="249">
        <v>414</v>
      </c>
      <c r="D76" s="250"/>
      <c r="E76" s="250"/>
      <c r="F76" s="250"/>
      <c r="G76" s="250"/>
      <c r="H76" s="250"/>
      <c r="I76" s="250"/>
      <c r="J76" s="250"/>
      <c r="K76" s="250"/>
    </row>
    <row r="77" spans="1:11" x14ac:dyDescent="0.25">
      <c r="A77" s="264">
        <v>43980</v>
      </c>
      <c r="B77" s="265">
        <v>2747</v>
      </c>
      <c r="C77" s="249">
        <v>447</v>
      </c>
      <c r="D77" s="250"/>
      <c r="E77" s="250"/>
      <c r="F77" s="250"/>
      <c r="G77" s="250"/>
      <c r="H77" s="250"/>
      <c r="I77" s="250"/>
      <c r="J77" s="250"/>
      <c r="K77" s="250"/>
    </row>
    <row r="78" spans="1:11" x14ac:dyDescent="0.25">
      <c r="A78" s="264">
        <v>43981</v>
      </c>
      <c r="B78" s="265">
        <v>7063</v>
      </c>
      <c r="C78" s="249">
        <v>197</v>
      </c>
      <c r="D78" s="250"/>
      <c r="E78" s="250"/>
      <c r="F78" s="250"/>
      <c r="G78" s="250"/>
      <c r="H78" s="250"/>
      <c r="I78" s="250"/>
      <c r="J78" s="250"/>
      <c r="K78" s="250"/>
    </row>
    <row r="79" spans="1:11" x14ac:dyDescent="0.25">
      <c r="A79" s="264">
        <v>43982</v>
      </c>
      <c r="B79" s="265">
        <v>6531</v>
      </c>
      <c r="C79" s="249">
        <v>194</v>
      </c>
      <c r="D79" s="250"/>
      <c r="E79" s="250"/>
      <c r="F79" s="250"/>
      <c r="G79" s="250"/>
      <c r="H79" s="250"/>
      <c r="I79" s="250"/>
      <c r="J79" s="250"/>
      <c r="K79" s="250"/>
    </row>
    <row r="80" spans="1:11" x14ac:dyDescent="0.25">
      <c r="A80" s="264">
        <v>43983</v>
      </c>
      <c r="B80" s="265">
        <v>3011</v>
      </c>
      <c r="C80" s="249">
        <v>476</v>
      </c>
      <c r="D80" s="250"/>
      <c r="E80" s="250"/>
      <c r="F80" s="250"/>
      <c r="G80" s="250"/>
      <c r="H80" s="250"/>
      <c r="I80" s="250"/>
      <c r="J80" s="250"/>
      <c r="K80" s="250"/>
    </row>
    <row r="81" spans="1:11" x14ac:dyDescent="0.25">
      <c r="A81" s="264">
        <v>43984</v>
      </c>
      <c r="B81" s="265">
        <v>2651</v>
      </c>
      <c r="C81" s="249">
        <v>393</v>
      </c>
      <c r="D81" s="250"/>
      <c r="E81" s="250"/>
      <c r="F81" s="250"/>
      <c r="G81" s="250"/>
      <c r="H81" s="250"/>
      <c r="I81" s="250"/>
      <c r="J81" s="250"/>
      <c r="K81" s="250"/>
    </row>
    <row r="82" spans="1:11" x14ac:dyDescent="0.25">
      <c r="A82" s="264">
        <v>43985</v>
      </c>
      <c r="B82" s="265">
        <v>2801</v>
      </c>
      <c r="C82" s="249">
        <v>441</v>
      </c>
      <c r="D82" s="250"/>
      <c r="E82" s="250"/>
      <c r="F82" s="250"/>
      <c r="G82" s="250"/>
      <c r="H82" s="250"/>
      <c r="I82" s="250"/>
      <c r="J82" s="250"/>
      <c r="K82" s="250"/>
    </row>
    <row r="83" spans="1:11" x14ac:dyDescent="0.25">
      <c r="A83" s="264">
        <v>43986</v>
      </c>
      <c r="B83" s="265">
        <v>2722</v>
      </c>
      <c r="C83" s="249">
        <v>390</v>
      </c>
      <c r="D83" s="250"/>
      <c r="E83" s="250"/>
      <c r="F83" s="250"/>
      <c r="G83" s="250"/>
      <c r="H83" s="250"/>
      <c r="I83" s="250"/>
      <c r="J83" s="250"/>
      <c r="K83" s="250"/>
    </row>
    <row r="84" spans="1:11" x14ac:dyDescent="0.25">
      <c r="A84" s="264">
        <v>43987</v>
      </c>
      <c r="B84" s="265">
        <v>2834</v>
      </c>
      <c r="C84" s="249">
        <v>472</v>
      </c>
      <c r="D84" s="250"/>
      <c r="E84" s="250"/>
      <c r="F84" s="250"/>
      <c r="G84" s="250"/>
      <c r="H84" s="250"/>
      <c r="I84" s="250"/>
      <c r="J84" s="250"/>
      <c r="K84" s="250"/>
    </row>
    <row r="85" spans="1:11" x14ac:dyDescent="0.25">
      <c r="A85" s="264">
        <v>43988</v>
      </c>
      <c r="B85" s="265">
        <v>7437</v>
      </c>
      <c r="C85" s="249">
        <v>273</v>
      </c>
      <c r="D85" s="250"/>
      <c r="E85" s="250"/>
      <c r="F85" s="250"/>
      <c r="G85" s="250"/>
      <c r="H85" s="250"/>
      <c r="I85" s="250"/>
      <c r="J85" s="250"/>
      <c r="K85" s="250"/>
    </row>
    <row r="86" spans="1:11" x14ac:dyDescent="0.25">
      <c r="A86" s="264">
        <v>43989</v>
      </c>
      <c r="B86" s="265">
        <v>6555</v>
      </c>
      <c r="C86" s="249">
        <v>148</v>
      </c>
      <c r="D86" s="250"/>
      <c r="E86" s="250"/>
      <c r="F86" s="250"/>
      <c r="G86" s="250"/>
      <c r="H86" s="250"/>
      <c r="I86" s="250"/>
      <c r="J86" s="250"/>
      <c r="K86" s="250"/>
    </row>
    <row r="87" spans="1:11" x14ac:dyDescent="0.25">
      <c r="A87" s="264">
        <v>43990</v>
      </c>
      <c r="B87" s="265">
        <v>2976</v>
      </c>
      <c r="C87" s="249">
        <v>490</v>
      </c>
      <c r="D87" s="250"/>
      <c r="E87" s="250"/>
      <c r="F87" s="250"/>
      <c r="G87" s="250"/>
      <c r="H87" s="250"/>
      <c r="I87" s="250"/>
      <c r="J87" s="250"/>
      <c r="K87" s="250"/>
    </row>
    <row r="88" spans="1:11" x14ac:dyDescent="0.25">
      <c r="A88" s="264">
        <v>43991</v>
      </c>
      <c r="B88" s="265">
        <v>2681</v>
      </c>
      <c r="C88" s="249">
        <v>434</v>
      </c>
      <c r="D88" s="250"/>
      <c r="E88" s="250"/>
      <c r="F88" s="250"/>
      <c r="G88" s="250"/>
      <c r="H88" s="250"/>
      <c r="I88" s="250"/>
      <c r="J88" s="250"/>
      <c r="K88" s="250"/>
    </row>
    <row r="89" spans="1:11" x14ac:dyDescent="0.25">
      <c r="A89" s="264">
        <v>43992</v>
      </c>
      <c r="B89" s="265">
        <v>2449</v>
      </c>
      <c r="C89" s="249">
        <v>466</v>
      </c>
      <c r="D89" s="250"/>
      <c r="E89" s="250"/>
      <c r="F89" s="250"/>
      <c r="G89" s="250"/>
      <c r="H89" s="250"/>
      <c r="I89" s="250"/>
      <c r="J89" s="250"/>
      <c r="K89" s="250"/>
    </row>
    <row r="90" spans="1:11" x14ac:dyDescent="0.25">
      <c r="A90" s="264">
        <v>43993</v>
      </c>
      <c r="B90" s="265">
        <v>2589</v>
      </c>
      <c r="C90" s="249">
        <v>391</v>
      </c>
      <c r="D90" s="250"/>
      <c r="E90" s="250"/>
      <c r="F90" s="250"/>
      <c r="G90" s="250"/>
      <c r="H90" s="250"/>
      <c r="I90" s="250"/>
      <c r="J90" s="250"/>
      <c r="K90" s="250"/>
    </row>
    <row r="91" spans="1:11" x14ac:dyDescent="0.25">
      <c r="A91" s="264">
        <v>43994</v>
      </c>
      <c r="B91" s="265">
        <v>2688</v>
      </c>
      <c r="C91" s="249">
        <v>375</v>
      </c>
      <c r="D91" s="250"/>
      <c r="E91" s="250"/>
      <c r="F91" s="250"/>
      <c r="G91" s="250"/>
      <c r="H91" s="250"/>
      <c r="I91" s="250"/>
      <c r="J91" s="250"/>
      <c r="K91" s="250"/>
    </row>
    <row r="92" spans="1:11" x14ac:dyDescent="0.25">
      <c r="A92" s="264">
        <v>43995</v>
      </c>
      <c r="B92" s="265">
        <v>7036</v>
      </c>
      <c r="C92" s="249">
        <v>177</v>
      </c>
      <c r="D92" s="250"/>
      <c r="E92" s="250"/>
      <c r="F92" s="250"/>
      <c r="G92" s="250"/>
      <c r="H92" s="250"/>
      <c r="I92" s="250"/>
      <c r="J92" s="250"/>
      <c r="K92" s="250"/>
    </row>
    <row r="93" spans="1:11" x14ac:dyDescent="0.25">
      <c r="A93" s="264">
        <v>43996</v>
      </c>
      <c r="B93" s="265">
        <v>6551</v>
      </c>
      <c r="C93" s="249">
        <v>167</v>
      </c>
      <c r="D93" s="250"/>
      <c r="E93" s="250"/>
      <c r="F93" s="250"/>
      <c r="G93" s="250"/>
      <c r="H93" s="250"/>
      <c r="I93" s="250"/>
      <c r="J93" s="250"/>
      <c r="K93" s="250"/>
    </row>
    <row r="94" spans="1:11" x14ac:dyDescent="0.25">
      <c r="A94" s="264">
        <v>43997</v>
      </c>
      <c r="B94" s="265">
        <v>2971</v>
      </c>
      <c r="C94" s="249">
        <v>433</v>
      </c>
      <c r="D94" s="250"/>
      <c r="E94" s="250"/>
      <c r="F94" s="250"/>
      <c r="G94" s="250"/>
      <c r="H94" s="250"/>
      <c r="I94" s="250"/>
      <c r="J94" s="250"/>
      <c r="K94" s="250"/>
    </row>
    <row r="95" spans="1:11" x14ac:dyDescent="0.25">
      <c r="A95" s="264">
        <v>43998</v>
      </c>
      <c r="B95" s="265">
        <v>2771</v>
      </c>
      <c r="C95" s="249">
        <v>369</v>
      </c>
      <c r="D95" s="250"/>
      <c r="E95" s="250"/>
      <c r="F95" s="250"/>
      <c r="G95" s="250"/>
      <c r="H95" s="250"/>
      <c r="I95" s="250"/>
      <c r="J95" s="250"/>
      <c r="K95" s="250"/>
    </row>
    <row r="96" spans="1:11" x14ac:dyDescent="0.25">
      <c r="A96" s="264">
        <v>43999</v>
      </c>
      <c r="B96" s="265">
        <v>2696</v>
      </c>
      <c r="C96" s="249">
        <v>370</v>
      </c>
      <c r="D96" s="250"/>
      <c r="E96" s="250"/>
      <c r="F96" s="250"/>
      <c r="G96" s="250"/>
      <c r="H96" s="250"/>
      <c r="I96" s="250"/>
      <c r="J96" s="250"/>
      <c r="K96" s="250"/>
    </row>
    <row r="97" spans="1:11" x14ac:dyDescent="0.25">
      <c r="A97" s="264">
        <v>44000</v>
      </c>
      <c r="B97" s="265">
        <v>2536</v>
      </c>
      <c r="C97" s="249">
        <v>328</v>
      </c>
      <c r="D97" s="250"/>
      <c r="E97" s="250"/>
      <c r="F97" s="250"/>
      <c r="G97" s="250"/>
      <c r="H97" s="250"/>
      <c r="I97" s="250"/>
      <c r="J97" s="250"/>
      <c r="K97" s="250"/>
    </row>
    <row r="98" spans="1:11" x14ac:dyDescent="0.25">
      <c r="A98" s="264">
        <v>44001</v>
      </c>
      <c r="B98" s="265">
        <v>2748</v>
      </c>
      <c r="C98" s="249">
        <v>366</v>
      </c>
      <c r="D98" s="250"/>
      <c r="E98" s="250"/>
      <c r="F98" s="250"/>
      <c r="G98" s="250"/>
      <c r="H98" s="250"/>
      <c r="I98" s="250"/>
      <c r="J98" s="250"/>
      <c r="K98" s="250"/>
    </row>
    <row r="99" spans="1:11" x14ac:dyDescent="0.25">
      <c r="A99" s="264">
        <v>44002</v>
      </c>
      <c r="B99" s="265">
        <v>6896</v>
      </c>
      <c r="C99" s="249">
        <v>170</v>
      </c>
      <c r="D99" s="250"/>
      <c r="E99" s="250"/>
      <c r="F99" s="250"/>
      <c r="G99" s="250"/>
      <c r="H99" s="250"/>
      <c r="I99" s="250"/>
      <c r="J99" s="250"/>
      <c r="K99" s="250"/>
    </row>
    <row r="100" spans="1:11" x14ac:dyDescent="0.25">
      <c r="A100" s="264">
        <v>44003</v>
      </c>
      <c r="B100" s="265">
        <v>6473</v>
      </c>
      <c r="C100" s="249">
        <v>150</v>
      </c>
      <c r="D100" s="250"/>
      <c r="E100" s="250"/>
      <c r="F100" s="250"/>
      <c r="G100" s="250"/>
      <c r="H100" s="250"/>
      <c r="I100" s="250"/>
      <c r="J100" s="250"/>
      <c r="K100" s="250"/>
    </row>
    <row r="101" spans="1:11" x14ac:dyDescent="0.25">
      <c r="A101" s="264">
        <v>44004</v>
      </c>
      <c r="B101" s="265">
        <v>2890</v>
      </c>
      <c r="C101" s="249">
        <v>562</v>
      </c>
      <c r="D101" s="250"/>
      <c r="E101" s="250"/>
      <c r="F101" s="250"/>
      <c r="G101" s="250"/>
      <c r="H101" s="250"/>
      <c r="I101" s="250"/>
      <c r="J101" s="250"/>
      <c r="K101" s="250"/>
    </row>
    <row r="102" spans="1:11" x14ac:dyDescent="0.25">
      <c r="A102" s="264">
        <v>44005</v>
      </c>
      <c r="B102" s="265">
        <v>2578</v>
      </c>
      <c r="C102" s="249">
        <v>626</v>
      </c>
      <c r="D102" s="250"/>
      <c r="E102" s="250"/>
      <c r="F102" s="250"/>
      <c r="G102" s="250"/>
      <c r="H102" s="250"/>
      <c r="I102" s="250"/>
      <c r="J102" s="250"/>
      <c r="K102" s="250"/>
    </row>
    <row r="103" spans="1:11" x14ac:dyDescent="0.25">
      <c r="A103" s="264">
        <v>44006</v>
      </c>
      <c r="B103" s="265">
        <v>2730</v>
      </c>
      <c r="C103" s="249">
        <v>610</v>
      </c>
      <c r="D103" s="250"/>
      <c r="E103" s="250"/>
      <c r="F103" s="250"/>
      <c r="G103" s="250"/>
      <c r="H103" s="250"/>
      <c r="I103" s="250"/>
      <c r="J103" s="250"/>
      <c r="K103" s="250"/>
    </row>
    <row r="104" spans="1:11" x14ac:dyDescent="0.25">
      <c r="A104" s="264">
        <v>44007</v>
      </c>
      <c r="B104" s="265">
        <v>2661</v>
      </c>
      <c r="C104" s="249">
        <v>431</v>
      </c>
      <c r="D104" s="250"/>
      <c r="E104" s="250"/>
      <c r="F104" s="250"/>
      <c r="G104" s="250"/>
      <c r="H104" s="250"/>
      <c r="I104" s="250"/>
      <c r="J104" s="250"/>
      <c r="K104" s="250"/>
    </row>
    <row r="105" spans="1:11" x14ac:dyDescent="0.25">
      <c r="A105" s="264">
        <v>44008</v>
      </c>
      <c r="B105" s="265">
        <v>2899</v>
      </c>
      <c r="C105" s="249">
        <v>410</v>
      </c>
      <c r="D105" s="250"/>
      <c r="E105" s="250"/>
      <c r="F105" s="250"/>
      <c r="G105" s="250"/>
      <c r="H105" s="250"/>
      <c r="I105" s="250"/>
      <c r="J105" s="250"/>
      <c r="K105" s="250"/>
    </row>
    <row r="106" spans="1:11" x14ac:dyDescent="0.25">
      <c r="A106" s="264">
        <v>44009</v>
      </c>
      <c r="B106" s="265">
        <v>7675</v>
      </c>
      <c r="C106" s="249">
        <v>218</v>
      </c>
      <c r="D106" s="250"/>
      <c r="E106" s="250"/>
      <c r="F106" s="250"/>
      <c r="G106" s="250"/>
      <c r="H106" s="250"/>
      <c r="I106" s="250"/>
      <c r="J106" s="250"/>
      <c r="K106" s="250"/>
    </row>
    <row r="107" spans="1:11" x14ac:dyDescent="0.25">
      <c r="A107" s="264">
        <v>44010</v>
      </c>
      <c r="B107" s="265">
        <v>6590</v>
      </c>
      <c r="C107" s="249">
        <v>206</v>
      </c>
      <c r="D107" s="250"/>
      <c r="E107" s="250"/>
      <c r="F107" s="250"/>
      <c r="G107" s="250"/>
      <c r="H107" s="250"/>
      <c r="I107" s="250"/>
      <c r="J107" s="250"/>
      <c r="K107" s="250"/>
    </row>
    <row r="108" spans="1:11" x14ac:dyDescent="0.25">
      <c r="A108" s="264">
        <v>44011</v>
      </c>
      <c r="B108" s="265">
        <v>2832</v>
      </c>
      <c r="C108" s="249">
        <v>515</v>
      </c>
      <c r="D108" s="250"/>
      <c r="E108" s="250"/>
      <c r="F108" s="250"/>
      <c r="G108" s="250"/>
      <c r="H108" s="250"/>
      <c r="I108" s="250"/>
      <c r="J108" s="250"/>
      <c r="K108" s="250"/>
    </row>
    <row r="109" spans="1:11" x14ac:dyDescent="0.25">
      <c r="A109" s="264">
        <v>44012</v>
      </c>
      <c r="B109" s="265">
        <v>2594</v>
      </c>
      <c r="C109" s="249">
        <v>396</v>
      </c>
      <c r="D109" s="250"/>
      <c r="E109" s="250"/>
      <c r="F109" s="250"/>
      <c r="G109" s="250"/>
      <c r="H109" s="250"/>
      <c r="I109" s="250"/>
      <c r="J109" s="250"/>
      <c r="K109" s="250"/>
    </row>
    <row r="110" spans="1:11" x14ac:dyDescent="0.25">
      <c r="A110" s="264">
        <v>44013</v>
      </c>
      <c r="B110" s="265">
        <v>2573</v>
      </c>
      <c r="C110" s="249">
        <v>383</v>
      </c>
      <c r="D110" s="250"/>
      <c r="E110" s="250"/>
      <c r="F110" s="250"/>
      <c r="G110" s="250"/>
      <c r="H110" s="250"/>
      <c r="I110" s="250"/>
      <c r="J110" s="250"/>
      <c r="K110" s="250"/>
    </row>
    <row r="111" spans="1:11" x14ac:dyDescent="0.25">
      <c r="A111" s="264">
        <v>44014</v>
      </c>
      <c r="B111" s="265">
        <v>2518</v>
      </c>
      <c r="C111" s="249">
        <v>401</v>
      </c>
      <c r="D111" s="250"/>
      <c r="E111" s="250"/>
      <c r="F111" s="250"/>
      <c r="G111" s="250"/>
      <c r="H111" s="250"/>
      <c r="I111" s="250"/>
      <c r="J111" s="250"/>
      <c r="K111" s="250"/>
    </row>
    <row r="112" spans="1:11" x14ac:dyDescent="0.25">
      <c r="A112" s="264">
        <v>44015</v>
      </c>
      <c r="B112" s="265">
        <v>2686</v>
      </c>
      <c r="C112" s="249">
        <v>437</v>
      </c>
      <c r="D112" s="250"/>
      <c r="E112" s="250"/>
      <c r="F112" s="250"/>
      <c r="G112" s="250"/>
      <c r="H112" s="250"/>
      <c r="I112" s="250"/>
      <c r="J112" s="250"/>
      <c r="K112" s="250"/>
    </row>
    <row r="113" spans="1:11" x14ac:dyDescent="0.25">
      <c r="A113" s="264">
        <v>44016</v>
      </c>
      <c r="B113" s="265">
        <v>6894</v>
      </c>
      <c r="C113" s="249">
        <v>191</v>
      </c>
      <c r="D113" s="250"/>
      <c r="E113" s="250"/>
      <c r="F113" s="250"/>
      <c r="G113" s="250"/>
      <c r="H113" s="250"/>
      <c r="I113" s="250"/>
      <c r="J113" s="250"/>
      <c r="K113" s="250"/>
    </row>
    <row r="114" spans="1:11" x14ac:dyDescent="0.25">
      <c r="A114" s="264">
        <v>44017</v>
      </c>
      <c r="B114" s="265">
        <v>6445</v>
      </c>
      <c r="C114" s="249">
        <v>164</v>
      </c>
      <c r="D114" s="250"/>
      <c r="E114" s="250"/>
      <c r="F114" s="250"/>
      <c r="G114" s="250"/>
      <c r="H114" s="250"/>
      <c r="I114" s="250"/>
      <c r="J114" s="250"/>
      <c r="K114" s="250"/>
    </row>
    <row r="115" spans="1:11" x14ac:dyDescent="0.25">
      <c r="A115" s="264">
        <v>44018</v>
      </c>
      <c r="B115" s="265">
        <v>2857</v>
      </c>
      <c r="C115" s="249">
        <v>438</v>
      </c>
      <c r="D115" s="250"/>
      <c r="E115" s="250"/>
      <c r="F115" s="250"/>
      <c r="G115" s="250"/>
      <c r="H115" s="250"/>
      <c r="I115" s="250"/>
      <c r="J115" s="250"/>
      <c r="K115" s="250"/>
    </row>
    <row r="116" spans="1:11" x14ac:dyDescent="0.25">
      <c r="A116" s="264">
        <v>44019</v>
      </c>
      <c r="B116" s="265">
        <v>2491</v>
      </c>
      <c r="C116" s="249">
        <v>402</v>
      </c>
      <c r="D116" s="250"/>
      <c r="E116" s="250"/>
      <c r="F116" s="250"/>
      <c r="G116" s="250"/>
      <c r="H116" s="250"/>
      <c r="I116" s="250"/>
      <c r="J116" s="250"/>
      <c r="K116" s="250"/>
    </row>
    <row r="117" spans="1:11" x14ac:dyDescent="0.25">
      <c r="A117" s="264">
        <v>44020</v>
      </c>
      <c r="B117" s="265">
        <v>2432</v>
      </c>
      <c r="C117" s="249">
        <v>389</v>
      </c>
      <c r="D117" s="250"/>
      <c r="E117" s="250"/>
      <c r="F117" s="250"/>
      <c r="G117" s="250"/>
      <c r="H117" s="250"/>
      <c r="I117" s="250"/>
      <c r="J117" s="250"/>
      <c r="K117" s="250"/>
    </row>
    <row r="118" spans="1:11" x14ac:dyDescent="0.25">
      <c r="A118" s="264">
        <v>44021</v>
      </c>
      <c r="B118" s="265">
        <v>2464</v>
      </c>
      <c r="C118" s="249">
        <v>433</v>
      </c>
      <c r="D118" s="250"/>
      <c r="E118" s="250"/>
      <c r="F118" s="250"/>
      <c r="G118" s="250"/>
      <c r="H118" s="250"/>
      <c r="I118" s="250"/>
      <c r="J118" s="250"/>
      <c r="K118" s="250"/>
    </row>
    <row r="119" spans="1:11" x14ac:dyDescent="0.25">
      <c r="A119" s="264">
        <v>44022</v>
      </c>
      <c r="B119" s="265">
        <v>2583</v>
      </c>
      <c r="C119" s="249">
        <v>365</v>
      </c>
      <c r="D119" s="250"/>
      <c r="E119" s="250"/>
      <c r="F119" s="250"/>
      <c r="G119" s="250"/>
      <c r="H119" s="250"/>
      <c r="I119" s="250"/>
      <c r="J119" s="250"/>
      <c r="K119" s="250"/>
    </row>
    <row r="120" spans="1:11" x14ac:dyDescent="0.25">
      <c r="A120" s="264">
        <v>44023</v>
      </c>
      <c r="B120" s="265">
        <v>6574</v>
      </c>
      <c r="C120" s="249">
        <v>170</v>
      </c>
      <c r="D120" s="250"/>
      <c r="E120" s="250"/>
      <c r="F120" s="250"/>
      <c r="G120" s="250"/>
      <c r="H120" s="250"/>
      <c r="I120" s="250"/>
      <c r="J120" s="250"/>
      <c r="K120" s="250"/>
    </row>
    <row r="121" spans="1:11" x14ac:dyDescent="0.25">
      <c r="A121" s="264">
        <v>44024</v>
      </c>
      <c r="B121" s="265">
        <v>6147</v>
      </c>
      <c r="C121" s="249">
        <v>133</v>
      </c>
      <c r="D121" s="250"/>
      <c r="E121" s="250"/>
      <c r="F121" s="250"/>
      <c r="G121" s="250"/>
      <c r="H121" s="250"/>
      <c r="I121" s="250"/>
      <c r="J121" s="250"/>
      <c r="K121" s="250"/>
    </row>
    <row r="122" spans="1:11" x14ac:dyDescent="0.25">
      <c r="A122" s="264">
        <v>44025</v>
      </c>
      <c r="B122" s="265">
        <v>3492</v>
      </c>
      <c r="C122" s="249">
        <v>436</v>
      </c>
      <c r="D122" s="250"/>
      <c r="E122" s="250"/>
      <c r="F122" s="250"/>
      <c r="G122" s="250"/>
      <c r="H122" s="250"/>
      <c r="I122" s="250"/>
      <c r="J122" s="250"/>
      <c r="K122" s="250"/>
    </row>
    <row r="123" spans="1:11" x14ac:dyDescent="0.25">
      <c r="A123" s="264">
        <v>44026</v>
      </c>
      <c r="B123" s="265">
        <v>2543</v>
      </c>
      <c r="C123" s="249">
        <v>361</v>
      </c>
      <c r="D123" s="250"/>
      <c r="E123" s="250"/>
      <c r="F123" s="250"/>
      <c r="G123" s="250"/>
      <c r="H123" s="250"/>
      <c r="I123" s="250"/>
      <c r="J123" s="250"/>
      <c r="K123" s="250"/>
    </row>
    <row r="124" spans="1:11" x14ac:dyDescent="0.25">
      <c r="A124" s="264">
        <v>44027</v>
      </c>
      <c r="B124" s="265">
        <v>2507</v>
      </c>
      <c r="C124" s="249">
        <v>410</v>
      </c>
      <c r="D124" s="250"/>
      <c r="E124" s="250"/>
      <c r="F124" s="250"/>
      <c r="G124" s="250"/>
      <c r="H124" s="250"/>
      <c r="I124" s="250"/>
      <c r="J124" s="250"/>
      <c r="K124" s="250"/>
    </row>
    <row r="125" spans="1:11" x14ac:dyDescent="0.25">
      <c r="A125" s="264">
        <v>44028</v>
      </c>
      <c r="B125" s="265">
        <v>2572</v>
      </c>
      <c r="C125" s="249">
        <v>394</v>
      </c>
      <c r="D125" s="250"/>
      <c r="E125" s="250"/>
      <c r="F125" s="250"/>
      <c r="G125" s="250"/>
      <c r="H125" s="250"/>
      <c r="I125" s="250"/>
      <c r="J125" s="250"/>
      <c r="K125" s="250"/>
    </row>
    <row r="126" spans="1:11" x14ac:dyDescent="0.25">
      <c r="A126" s="264">
        <v>44029</v>
      </c>
      <c r="B126" s="265">
        <v>2668</v>
      </c>
      <c r="C126" s="249">
        <v>322</v>
      </c>
      <c r="D126" s="250"/>
      <c r="E126" s="250"/>
      <c r="F126" s="250"/>
      <c r="G126" s="250"/>
      <c r="H126" s="250"/>
      <c r="I126" s="250"/>
      <c r="J126" s="250"/>
      <c r="K126" s="250"/>
    </row>
    <row r="127" spans="1:11" x14ac:dyDescent="0.25">
      <c r="A127" s="264">
        <v>44030</v>
      </c>
      <c r="B127" s="265">
        <v>6868</v>
      </c>
      <c r="C127" s="249">
        <v>197</v>
      </c>
      <c r="D127" s="250"/>
      <c r="E127" s="250"/>
      <c r="F127" s="250"/>
      <c r="G127" s="250"/>
      <c r="H127" s="250"/>
      <c r="I127" s="250"/>
      <c r="J127" s="250"/>
      <c r="K127" s="250"/>
    </row>
    <row r="128" spans="1:11" x14ac:dyDescent="0.25">
      <c r="A128" s="264">
        <v>44031</v>
      </c>
      <c r="B128" s="265">
        <v>6540</v>
      </c>
      <c r="C128" s="249">
        <v>229</v>
      </c>
      <c r="D128" s="250"/>
      <c r="E128" s="250"/>
      <c r="F128" s="250"/>
      <c r="G128" s="250"/>
      <c r="H128" s="250"/>
      <c r="I128" s="250"/>
      <c r="J128" s="250"/>
      <c r="K128" s="250"/>
    </row>
    <row r="129" spans="1:11" x14ac:dyDescent="0.25">
      <c r="A129" s="266">
        <v>44032</v>
      </c>
      <c r="B129" s="267">
        <v>4948</v>
      </c>
      <c r="C129" s="268">
        <v>426</v>
      </c>
      <c r="D129" s="250"/>
      <c r="E129" s="250"/>
      <c r="F129" s="250"/>
      <c r="G129" s="250"/>
      <c r="H129" s="250"/>
      <c r="I129" s="250"/>
      <c r="J129" s="250"/>
      <c r="K129" s="250"/>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81" customWidth="1"/>
    <col min="8" max="16384" width="9.42578125" style="281"/>
  </cols>
  <sheetData>
    <row r="1" spans="1:19" x14ac:dyDescent="0.25">
      <c r="A1" s="279" t="s">
        <v>31</v>
      </c>
      <c r="B1" s="279"/>
      <c r="C1" s="279"/>
      <c r="D1" s="280"/>
      <c r="E1" s="280"/>
      <c r="F1" s="280"/>
      <c r="G1" s="280"/>
      <c r="K1" s="282" t="s">
        <v>29</v>
      </c>
    </row>
    <row r="2" spans="1:19" x14ac:dyDescent="0.25">
      <c r="A2" s="280"/>
      <c r="B2" s="280"/>
      <c r="C2" s="280"/>
      <c r="D2" s="280"/>
      <c r="E2" s="280"/>
      <c r="F2" s="280"/>
      <c r="G2" s="280"/>
    </row>
    <row r="3" spans="1:19" ht="30.6" customHeight="1" x14ac:dyDescent="0.25">
      <c r="A3" s="642" t="s">
        <v>0</v>
      </c>
      <c r="B3" s="638" t="s">
        <v>4</v>
      </c>
      <c r="C3" s="639"/>
      <c r="D3" s="640"/>
      <c r="E3" s="641" t="s">
        <v>7</v>
      </c>
      <c r="F3" s="641"/>
      <c r="G3" s="641"/>
    </row>
    <row r="4" spans="1:19" x14ac:dyDescent="0.25">
      <c r="A4" s="643"/>
      <c r="B4" s="283" t="s">
        <v>1</v>
      </c>
      <c r="C4" s="284" t="s">
        <v>2</v>
      </c>
      <c r="D4" s="285" t="s">
        <v>3</v>
      </c>
      <c r="E4" s="284" t="s">
        <v>1</v>
      </c>
      <c r="F4" s="284" t="s">
        <v>2</v>
      </c>
      <c r="G4" s="286" t="s">
        <v>3</v>
      </c>
    </row>
    <row r="5" spans="1:19" x14ac:dyDescent="0.25">
      <c r="A5" s="287">
        <v>43908</v>
      </c>
      <c r="B5" s="288"/>
      <c r="C5" s="289"/>
      <c r="D5" s="290">
        <v>6</v>
      </c>
      <c r="E5" s="291"/>
      <c r="F5" s="291"/>
      <c r="G5" s="291">
        <v>149</v>
      </c>
      <c r="H5" s="292"/>
      <c r="I5" s="292"/>
      <c r="J5" s="292"/>
      <c r="K5" s="292"/>
      <c r="L5" s="292"/>
      <c r="M5" s="292"/>
      <c r="N5" s="293"/>
      <c r="O5" s="293"/>
      <c r="P5" s="293"/>
      <c r="Q5" s="293"/>
      <c r="R5" s="293"/>
      <c r="S5" s="293"/>
    </row>
    <row r="6" spans="1:19" x14ac:dyDescent="0.25">
      <c r="A6" s="294">
        <v>43909</v>
      </c>
      <c r="B6" s="295"/>
      <c r="C6" s="296"/>
      <c r="D6" s="297">
        <v>11</v>
      </c>
      <c r="E6" s="291"/>
      <c r="F6" s="291"/>
      <c r="G6" s="291">
        <v>213</v>
      </c>
      <c r="H6" s="292"/>
      <c r="I6" s="292"/>
      <c r="J6" s="292"/>
      <c r="K6" s="292"/>
      <c r="L6" s="292"/>
      <c r="M6" s="292"/>
      <c r="N6" s="293"/>
      <c r="O6" s="293"/>
      <c r="P6" s="293"/>
      <c r="Q6" s="293"/>
      <c r="R6" s="293"/>
      <c r="S6" s="293"/>
    </row>
    <row r="7" spans="1:19" x14ac:dyDescent="0.25">
      <c r="A7" s="294">
        <v>43910</v>
      </c>
      <c r="B7" s="295"/>
      <c r="C7" s="296"/>
      <c r="D7" s="297">
        <v>16</v>
      </c>
      <c r="E7" s="291"/>
      <c r="F7" s="291"/>
      <c r="G7" s="291">
        <v>247</v>
      </c>
      <c r="H7" s="292"/>
      <c r="I7" s="292"/>
      <c r="J7" s="292"/>
      <c r="K7" s="292"/>
      <c r="L7" s="292"/>
      <c r="M7" s="292"/>
      <c r="N7" s="293"/>
      <c r="O7" s="293"/>
      <c r="P7" s="293"/>
      <c r="Q7" s="293"/>
      <c r="R7" s="293"/>
      <c r="S7" s="293"/>
    </row>
    <row r="8" spans="1:19" x14ac:dyDescent="0.25">
      <c r="A8" s="294">
        <v>43911</v>
      </c>
      <c r="B8" s="295"/>
      <c r="C8" s="296"/>
      <c r="D8" s="297">
        <v>20</v>
      </c>
      <c r="E8" s="291"/>
      <c r="F8" s="291"/>
      <c r="G8" s="291">
        <v>244</v>
      </c>
      <c r="H8" s="292"/>
      <c r="I8" s="292"/>
      <c r="J8" s="292"/>
      <c r="K8" s="292"/>
      <c r="L8" s="292"/>
      <c r="M8" s="292"/>
      <c r="N8" s="293"/>
      <c r="O8" s="293"/>
      <c r="P8" s="293"/>
      <c r="Q8" s="293"/>
      <c r="R8" s="293"/>
      <c r="S8" s="293"/>
    </row>
    <row r="9" spans="1:19" x14ac:dyDescent="0.25">
      <c r="A9" s="294">
        <v>43912</v>
      </c>
      <c r="B9" s="295"/>
      <c r="C9" s="296"/>
      <c r="D9" s="297">
        <v>23</v>
      </c>
      <c r="E9" s="291"/>
      <c r="F9" s="291"/>
      <c r="G9" s="291">
        <v>285</v>
      </c>
      <c r="H9" s="292"/>
      <c r="I9" s="292"/>
      <c r="J9" s="292"/>
      <c r="K9" s="292"/>
      <c r="L9" s="292"/>
      <c r="M9" s="292"/>
      <c r="N9" s="293"/>
      <c r="O9" s="293"/>
      <c r="P9" s="293"/>
      <c r="Q9" s="293"/>
      <c r="R9" s="293"/>
      <c r="S9" s="293"/>
    </row>
    <row r="10" spans="1:19" x14ac:dyDescent="0.25">
      <c r="A10" s="294">
        <v>43913</v>
      </c>
      <c r="B10" s="295"/>
      <c r="C10" s="296"/>
      <c r="D10" s="297">
        <v>30</v>
      </c>
      <c r="E10" s="291"/>
      <c r="F10" s="291"/>
      <c r="G10" s="291">
        <v>329</v>
      </c>
      <c r="H10" s="292"/>
      <c r="I10" s="292"/>
      <c r="J10" s="292"/>
      <c r="K10" s="292"/>
      <c r="L10" s="292"/>
      <c r="M10" s="292"/>
      <c r="N10" s="293"/>
      <c r="O10" s="293"/>
      <c r="P10" s="293"/>
      <c r="Q10" s="293"/>
      <c r="R10" s="293"/>
      <c r="S10" s="293"/>
    </row>
    <row r="11" spans="1:19" x14ac:dyDescent="0.25">
      <c r="A11" s="294">
        <v>43914</v>
      </c>
      <c r="B11" s="295"/>
      <c r="C11" s="296"/>
      <c r="D11" s="297">
        <v>42</v>
      </c>
      <c r="E11" s="291"/>
      <c r="F11" s="291"/>
      <c r="G11" s="291">
        <v>441</v>
      </c>
      <c r="H11" s="292"/>
      <c r="I11" s="292"/>
      <c r="J11" s="292"/>
      <c r="K11" s="292"/>
      <c r="L11" s="292"/>
      <c r="M11" s="292"/>
      <c r="N11" s="293"/>
      <c r="O11" s="293"/>
      <c r="P11" s="293"/>
      <c r="Q11" s="293"/>
      <c r="R11" s="293"/>
      <c r="S11" s="293"/>
    </row>
    <row r="12" spans="1:19" x14ac:dyDescent="0.25">
      <c r="A12" s="294">
        <v>43915</v>
      </c>
      <c r="B12" s="295"/>
      <c r="C12" s="296"/>
      <c r="D12" s="297">
        <v>52</v>
      </c>
      <c r="E12" s="291"/>
      <c r="F12" s="291"/>
      <c r="G12" s="291">
        <v>482</v>
      </c>
      <c r="H12" s="292"/>
      <c r="I12" s="292"/>
      <c r="J12" s="292"/>
      <c r="K12" s="292"/>
      <c r="L12" s="292"/>
      <c r="M12" s="292"/>
      <c r="N12" s="293"/>
      <c r="O12" s="293"/>
      <c r="P12" s="293"/>
      <c r="Q12" s="293"/>
      <c r="R12" s="293"/>
      <c r="S12" s="293"/>
    </row>
    <row r="13" spans="1:19" x14ac:dyDescent="0.25">
      <c r="A13" s="294">
        <v>43916</v>
      </c>
      <c r="B13" s="295"/>
      <c r="C13" s="296"/>
      <c r="D13" s="297">
        <v>57</v>
      </c>
      <c r="E13" s="291"/>
      <c r="F13" s="291"/>
      <c r="G13" s="291">
        <v>575</v>
      </c>
      <c r="H13" s="292"/>
      <c r="I13" s="292"/>
      <c r="J13" s="292"/>
      <c r="K13" s="292"/>
      <c r="L13" s="292"/>
      <c r="M13" s="292"/>
      <c r="N13" s="293"/>
      <c r="O13" s="293"/>
      <c r="P13" s="293"/>
      <c r="Q13" s="293"/>
      <c r="R13" s="293"/>
      <c r="S13" s="293"/>
    </row>
    <row r="14" spans="1:19" x14ac:dyDescent="0.25">
      <c r="A14" s="294">
        <v>43917</v>
      </c>
      <c r="B14" s="295">
        <v>62</v>
      </c>
      <c r="C14" s="296">
        <v>10</v>
      </c>
      <c r="D14" s="297">
        <v>72</v>
      </c>
      <c r="E14" s="298">
        <v>404</v>
      </c>
      <c r="F14" s="298">
        <v>268</v>
      </c>
      <c r="G14" s="291">
        <v>672</v>
      </c>
      <c r="H14" s="292"/>
      <c r="I14" s="292"/>
      <c r="J14" s="292"/>
      <c r="K14" s="292"/>
      <c r="L14" s="292"/>
      <c r="M14" s="292"/>
      <c r="N14" s="293"/>
      <c r="O14" s="293"/>
      <c r="P14" s="293"/>
      <c r="Q14" s="293"/>
      <c r="R14" s="293"/>
      <c r="S14" s="293"/>
    </row>
    <row r="15" spans="1:19" x14ac:dyDescent="0.25">
      <c r="A15" s="294">
        <v>43918</v>
      </c>
      <c r="B15" s="295">
        <v>74</v>
      </c>
      <c r="C15" s="296">
        <v>7</v>
      </c>
      <c r="D15" s="297">
        <v>81</v>
      </c>
      <c r="E15" s="298">
        <v>511</v>
      </c>
      <c r="F15" s="298">
        <v>271</v>
      </c>
      <c r="G15" s="291">
        <v>782</v>
      </c>
      <c r="H15" s="292"/>
      <c r="I15" s="292"/>
      <c r="J15" s="292"/>
      <c r="K15" s="292"/>
      <c r="L15" s="292"/>
      <c r="M15" s="292"/>
      <c r="N15" s="293"/>
      <c r="O15" s="293"/>
      <c r="P15" s="293"/>
      <c r="Q15" s="293"/>
      <c r="R15" s="293"/>
      <c r="S15" s="293"/>
    </row>
    <row r="16" spans="1:19" x14ac:dyDescent="0.25">
      <c r="A16" s="294">
        <v>43919</v>
      </c>
      <c r="B16" s="295">
        <v>85</v>
      </c>
      <c r="C16" s="296">
        <v>10</v>
      </c>
      <c r="D16" s="297">
        <v>95</v>
      </c>
      <c r="E16" s="298">
        <v>565</v>
      </c>
      <c r="F16" s="298">
        <v>294</v>
      </c>
      <c r="G16" s="291">
        <v>859</v>
      </c>
      <c r="H16" s="292"/>
      <c r="I16" s="292"/>
      <c r="J16" s="292"/>
      <c r="K16" s="292"/>
      <c r="L16" s="292"/>
      <c r="M16" s="292"/>
      <c r="N16" s="293"/>
      <c r="O16" s="293"/>
      <c r="P16" s="293"/>
      <c r="Q16" s="293"/>
      <c r="R16" s="293"/>
      <c r="S16" s="293"/>
    </row>
    <row r="17" spans="1:19" x14ac:dyDescent="0.25">
      <c r="A17" s="294">
        <v>43920</v>
      </c>
      <c r="B17" s="295">
        <v>94</v>
      </c>
      <c r="C17" s="296">
        <v>14</v>
      </c>
      <c r="D17" s="297">
        <v>108</v>
      </c>
      <c r="E17" s="298">
        <v>627</v>
      </c>
      <c r="F17" s="298">
        <v>297</v>
      </c>
      <c r="G17" s="291">
        <v>924</v>
      </c>
      <c r="H17" s="292"/>
      <c r="I17" s="292"/>
      <c r="J17" s="292"/>
      <c r="K17" s="292"/>
      <c r="L17" s="292"/>
      <c r="M17" s="292"/>
      <c r="N17" s="293"/>
      <c r="O17" s="293"/>
      <c r="P17" s="293"/>
      <c r="Q17" s="293"/>
      <c r="R17" s="293"/>
      <c r="S17" s="293"/>
    </row>
    <row r="18" spans="1:19" x14ac:dyDescent="0.25">
      <c r="A18" s="294">
        <v>43921</v>
      </c>
      <c r="B18" s="295">
        <v>123</v>
      </c>
      <c r="C18" s="296">
        <v>12</v>
      </c>
      <c r="D18" s="297">
        <v>135</v>
      </c>
      <c r="E18" s="298">
        <v>752</v>
      </c>
      <c r="F18" s="298">
        <v>321</v>
      </c>
      <c r="G18" s="291">
        <v>1073</v>
      </c>
      <c r="H18" s="292"/>
      <c r="I18" s="292"/>
      <c r="J18" s="292"/>
      <c r="K18" s="292"/>
      <c r="L18" s="292"/>
      <c r="M18" s="292"/>
      <c r="N18" s="293"/>
      <c r="O18" s="293"/>
      <c r="P18" s="293"/>
      <c r="Q18" s="293"/>
      <c r="R18" s="293"/>
      <c r="S18" s="293"/>
    </row>
    <row r="19" spans="1:19" x14ac:dyDescent="0.25">
      <c r="A19" s="294">
        <v>43922</v>
      </c>
      <c r="B19" s="295">
        <v>137</v>
      </c>
      <c r="C19" s="296">
        <v>10</v>
      </c>
      <c r="D19" s="297">
        <v>147</v>
      </c>
      <c r="E19" s="298">
        <v>815</v>
      </c>
      <c r="F19" s="298">
        <v>338</v>
      </c>
      <c r="G19" s="291">
        <v>1153</v>
      </c>
      <c r="H19" s="292"/>
      <c r="I19" s="292"/>
      <c r="J19" s="292"/>
      <c r="K19" s="292"/>
      <c r="L19" s="292"/>
      <c r="M19" s="292"/>
      <c r="N19" s="293"/>
      <c r="O19" s="293"/>
      <c r="P19" s="293"/>
      <c r="Q19" s="293"/>
      <c r="R19" s="293"/>
      <c r="S19" s="293"/>
    </row>
    <row r="20" spans="1:19" x14ac:dyDescent="0.25">
      <c r="A20" s="294">
        <v>43923</v>
      </c>
      <c r="B20" s="295">
        <v>144</v>
      </c>
      <c r="C20" s="296">
        <v>18</v>
      </c>
      <c r="D20" s="297">
        <v>162</v>
      </c>
      <c r="E20" s="298">
        <v>910</v>
      </c>
      <c r="F20" s="298">
        <v>367</v>
      </c>
      <c r="G20" s="291">
        <v>1277</v>
      </c>
      <c r="H20" s="292"/>
      <c r="I20" s="292"/>
      <c r="J20" s="292"/>
      <c r="K20" s="292"/>
      <c r="L20" s="292"/>
      <c r="M20" s="292"/>
      <c r="N20" s="293"/>
      <c r="O20" s="293"/>
      <c r="P20" s="293"/>
      <c r="Q20" s="293"/>
      <c r="R20" s="293"/>
      <c r="S20" s="293"/>
    </row>
    <row r="21" spans="1:19" x14ac:dyDescent="0.25">
      <c r="A21" s="294">
        <v>43924</v>
      </c>
      <c r="B21" s="295">
        <v>167</v>
      </c>
      <c r="C21" s="296">
        <v>9</v>
      </c>
      <c r="D21" s="297">
        <v>176</v>
      </c>
      <c r="E21" s="298">
        <v>1037</v>
      </c>
      <c r="F21" s="298">
        <v>323</v>
      </c>
      <c r="G21" s="291">
        <v>1360</v>
      </c>
      <c r="H21" s="292"/>
      <c r="I21" s="292"/>
      <c r="J21" s="292"/>
      <c r="K21" s="292"/>
      <c r="L21" s="292"/>
      <c r="M21" s="292"/>
      <c r="N21" s="293"/>
      <c r="O21" s="293"/>
      <c r="P21" s="293"/>
      <c r="Q21" s="293"/>
      <c r="R21" s="293"/>
      <c r="S21" s="293"/>
    </row>
    <row r="22" spans="1:19" x14ac:dyDescent="0.25">
      <c r="A22" s="294">
        <v>43925</v>
      </c>
      <c r="B22" s="295">
        <v>184</v>
      </c>
      <c r="C22" s="296">
        <v>8</v>
      </c>
      <c r="D22" s="297">
        <v>192</v>
      </c>
      <c r="E22" s="298">
        <v>1107</v>
      </c>
      <c r="F22" s="298">
        <v>376</v>
      </c>
      <c r="G22" s="291">
        <v>1483</v>
      </c>
      <c r="H22" s="292"/>
      <c r="I22" s="292"/>
      <c r="J22" s="292"/>
      <c r="K22" s="292"/>
      <c r="L22" s="292"/>
      <c r="M22" s="292"/>
      <c r="N22" s="293"/>
      <c r="O22" s="293"/>
      <c r="P22" s="293"/>
      <c r="Q22" s="293"/>
      <c r="R22" s="293"/>
      <c r="S22" s="293"/>
    </row>
    <row r="23" spans="1:19" x14ac:dyDescent="0.25">
      <c r="A23" s="294">
        <v>43926</v>
      </c>
      <c r="B23" s="295">
        <v>183</v>
      </c>
      <c r="C23" s="296">
        <v>14</v>
      </c>
      <c r="D23" s="297">
        <v>197</v>
      </c>
      <c r="E23" s="298">
        <v>1204</v>
      </c>
      <c r="F23" s="298">
        <v>386</v>
      </c>
      <c r="G23" s="291">
        <v>1590</v>
      </c>
      <c r="H23" s="292"/>
      <c r="I23" s="292"/>
      <c r="J23" s="292"/>
      <c r="K23" s="292"/>
      <c r="L23" s="292"/>
      <c r="M23" s="292"/>
      <c r="N23" s="293"/>
      <c r="O23" s="293"/>
      <c r="P23" s="293"/>
      <c r="Q23" s="293"/>
      <c r="R23" s="293"/>
      <c r="S23" s="293"/>
    </row>
    <row r="24" spans="1:19" x14ac:dyDescent="0.25">
      <c r="A24" s="294">
        <v>43927</v>
      </c>
      <c r="B24" s="295">
        <v>190</v>
      </c>
      <c r="C24" s="296">
        <v>9</v>
      </c>
      <c r="D24" s="297">
        <v>199</v>
      </c>
      <c r="E24" s="298">
        <v>1262</v>
      </c>
      <c r="F24" s="298">
        <v>384</v>
      </c>
      <c r="G24" s="291">
        <v>1646</v>
      </c>
      <c r="H24" s="292"/>
      <c r="I24" s="292"/>
      <c r="J24" s="292"/>
      <c r="K24" s="292"/>
      <c r="L24" s="292"/>
      <c r="M24" s="292"/>
      <c r="N24" s="293"/>
      <c r="O24" s="293"/>
      <c r="P24" s="293"/>
      <c r="Q24" s="293"/>
      <c r="R24" s="293"/>
      <c r="S24" s="293"/>
    </row>
    <row r="25" spans="1:19" x14ac:dyDescent="0.25">
      <c r="A25" s="294">
        <v>43928</v>
      </c>
      <c r="B25" s="295">
        <v>185</v>
      </c>
      <c r="C25" s="296">
        <v>14</v>
      </c>
      <c r="D25" s="297">
        <v>199</v>
      </c>
      <c r="E25" s="298">
        <v>1328</v>
      </c>
      <c r="F25" s="298">
        <v>405</v>
      </c>
      <c r="G25" s="291">
        <v>1733</v>
      </c>
      <c r="H25" s="292"/>
      <c r="I25" s="292"/>
      <c r="J25" s="292"/>
      <c r="K25" s="292"/>
      <c r="L25" s="292"/>
      <c r="M25" s="292"/>
      <c r="N25" s="293"/>
      <c r="O25" s="293"/>
      <c r="P25" s="293"/>
      <c r="Q25" s="293"/>
      <c r="R25" s="293"/>
      <c r="S25" s="293"/>
    </row>
    <row r="26" spans="1:19" x14ac:dyDescent="0.25">
      <c r="A26" s="294">
        <v>43929</v>
      </c>
      <c r="B26" s="295">
        <v>193</v>
      </c>
      <c r="C26" s="296">
        <v>17</v>
      </c>
      <c r="D26" s="297">
        <v>210</v>
      </c>
      <c r="E26" s="299">
        <v>1415</v>
      </c>
      <c r="F26" s="299">
        <v>356</v>
      </c>
      <c r="G26" s="296">
        <v>1771</v>
      </c>
      <c r="H26" s="292"/>
      <c r="I26" s="292"/>
      <c r="J26" s="292"/>
      <c r="K26" s="292"/>
      <c r="L26" s="292"/>
      <c r="M26" s="292"/>
      <c r="N26" s="293"/>
      <c r="O26" s="293"/>
      <c r="P26" s="293"/>
      <c r="Q26" s="293"/>
      <c r="R26" s="293"/>
      <c r="S26" s="293"/>
    </row>
    <row r="27" spans="1:19" x14ac:dyDescent="0.25">
      <c r="A27" s="294">
        <v>43930</v>
      </c>
      <c r="B27" s="295">
        <v>200</v>
      </c>
      <c r="C27" s="296">
        <v>12</v>
      </c>
      <c r="D27" s="297">
        <v>212</v>
      </c>
      <c r="E27" s="299">
        <v>1440</v>
      </c>
      <c r="F27" s="299">
        <v>341</v>
      </c>
      <c r="G27" s="296">
        <v>1781</v>
      </c>
      <c r="H27" s="292"/>
      <c r="I27" s="292"/>
      <c r="J27" s="292"/>
      <c r="K27" s="292"/>
      <c r="L27" s="292"/>
      <c r="M27" s="292"/>
      <c r="N27" s="293"/>
      <c r="O27" s="293"/>
      <c r="P27" s="293"/>
      <c r="Q27" s="293"/>
      <c r="R27" s="293"/>
      <c r="S27" s="293"/>
    </row>
    <row r="28" spans="1:19" x14ac:dyDescent="0.25">
      <c r="A28" s="294">
        <v>43931</v>
      </c>
      <c r="B28" s="300">
        <v>197</v>
      </c>
      <c r="C28" s="301">
        <v>10</v>
      </c>
      <c r="D28" s="302">
        <v>207</v>
      </c>
      <c r="E28" s="301">
        <v>1461</v>
      </c>
      <c r="F28" s="301">
        <v>371</v>
      </c>
      <c r="G28" s="301">
        <v>1832</v>
      </c>
      <c r="H28" s="292"/>
      <c r="I28" s="292"/>
      <c r="J28" s="292"/>
      <c r="K28" s="292"/>
      <c r="L28" s="292"/>
      <c r="M28" s="292"/>
      <c r="N28" s="293"/>
      <c r="O28" s="293"/>
      <c r="P28" s="293"/>
      <c r="Q28" s="293"/>
      <c r="R28" s="293"/>
      <c r="S28" s="293"/>
    </row>
    <row r="29" spans="1:19" x14ac:dyDescent="0.25">
      <c r="A29" s="303">
        <v>43932</v>
      </c>
      <c r="B29" s="301">
        <v>202</v>
      </c>
      <c r="C29" s="301">
        <v>10</v>
      </c>
      <c r="D29" s="302">
        <v>212</v>
      </c>
      <c r="E29" s="301">
        <v>1467</v>
      </c>
      <c r="F29" s="301">
        <v>388</v>
      </c>
      <c r="G29" s="301">
        <v>1855</v>
      </c>
      <c r="H29" s="292"/>
      <c r="I29" s="292"/>
      <c r="J29" s="292"/>
      <c r="K29" s="292"/>
      <c r="L29" s="292"/>
      <c r="M29" s="292"/>
      <c r="N29" s="293"/>
      <c r="O29" s="293"/>
      <c r="P29" s="293"/>
      <c r="Q29" s="293"/>
      <c r="R29" s="293"/>
      <c r="S29" s="293"/>
    </row>
    <row r="30" spans="1:19" x14ac:dyDescent="0.25">
      <c r="A30" s="303">
        <v>43933</v>
      </c>
      <c r="B30" s="296">
        <v>208</v>
      </c>
      <c r="C30" s="296">
        <v>13</v>
      </c>
      <c r="D30" s="297">
        <v>221</v>
      </c>
      <c r="E30" s="296">
        <v>1487</v>
      </c>
      <c r="F30" s="296">
        <v>268</v>
      </c>
      <c r="G30" s="296">
        <v>1755</v>
      </c>
    </row>
    <row r="31" spans="1:19" x14ac:dyDescent="0.25">
      <c r="A31" s="304">
        <v>43934</v>
      </c>
      <c r="B31" s="295">
        <v>203</v>
      </c>
      <c r="C31" s="296">
        <v>8</v>
      </c>
      <c r="D31" s="296">
        <v>211</v>
      </c>
      <c r="E31" s="295">
        <v>1482</v>
      </c>
      <c r="F31" s="296">
        <v>315</v>
      </c>
      <c r="G31" s="296">
        <v>1797</v>
      </c>
    </row>
    <row r="32" spans="1:19" x14ac:dyDescent="0.25">
      <c r="A32" s="303">
        <v>43935</v>
      </c>
      <c r="B32" s="296">
        <v>192</v>
      </c>
      <c r="C32" s="296">
        <v>4</v>
      </c>
      <c r="D32" s="296">
        <v>196</v>
      </c>
      <c r="E32" s="295">
        <v>1514</v>
      </c>
      <c r="F32" s="296">
        <v>287</v>
      </c>
      <c r="G32" s="296">
        <v>1801</v>
      </c>
    </row>
    <row r="33" spans="1:7" x14ac:dyDescent="0.25">
      <c r="A33" s="303">
        <v>43936</v>
      </c>
      <c r="B33" s="296">
        <v>191</v>
      </c>
      <c r="C33" s="296">
        <v>4</v>
      </c>
      <c r="D33" s="297">
        <v>195</v>
      </c>
      <c r="E33" s="296">
        <v>1486</v>
      </c>
      <c r="F33" s="296">
        <v>261</v>
      </c>
      <c r="G33" s="296">
        <v>1747</v>
      </c>
    </row>
    <row r="34" spans="1:7" x14ac:dyDescent="0.25">
      <c r="A34" s="305">
        <v>43937</v>
      </c>
      <c r="B34" s="301">
        <v>191</v>
      </c>
      <c r="C34" s="301">
        <v>5</v>
      </c>
      <c r="D34" s="306">
        <v>196</v>
      </c>
      <c r="E34" s="307">
        <v>1479</v>
      </c>
      <c r="F34" s="306">
        <v>318</v>
      </c>
      <c r="G34" s="306">
        <v>1797</v>
      </c>
    </row>
    <row r="35" spans="1:7" x14ac:dyDescent="0.25">
      <c r="A35" s="308">
        <v>43938</v>
      </c>
      <c r="B35" s="301">
        <v>184</v>
      </c>
      <c r="C35" s="301">
        <v>5</v>
      </c>
      <c r="D35" s="306">
        <v>189</v>
      </c>
      <c r="E35" s="307">
        <v>1487</v>
      </c>
      <c r="F35" s="306">
        <v>312</v>
      </c>
      <c r="G35" s="306">
        <v>1799</v>
      </c>
    </row>
    <row r="36" spans="1:7" x14ac:dyDescent="0.25">
      <c r="A36" s="308">
        <v>43939</v>
      </c>
      <c r="B36" s="301">
        <v>178</v>
      </c>
      <c r="C36" s="301">
        <v>4</v>
      </c>
      <c r="D36" s="306">
        <v>182</v>
      </c>
      <c r="E36" s="307">
        <v>1501</v>
      </c>
      <c r="F36" s="306">
        <v>292</v>
      </c>
      <c r="G36" s="306">
        <v>1793</v>
      </c>
    </row>
    <row r="37" spans="1:7" x14ac:dyDescent="0.25">
      <c r="A37" s="308">
        <v>43940</v>
      </c>
      <c r="B37" s="301">
        <v>170</v>
      </c>
      <c r="C37" s="301">
        <v>4</v>
      </c>
      <c r="D37" s="301">
        <v>174</v>
      </c>
      <c r="E37" s="300">
        <v>1520</v>
      </c>
      <c r="F37" s="301">
        <v>277</v>
      </c>
      <c r="G37" s="301">
        <v>1797</v>
      </c>
    </row>
    <row r="38" spans="1:7" x14ac:dyDescent="0.25">
      <c r="A38" s="308">
        <v>43941</v>
      </c>
      <c r="B38" s="301">
        <v>167</v>
      </c>
      <c r="C38" s="301">
        <v>2</v>
      </c>
      <c r="D38" s="301">
        <v>169</v>
      </c>
      <c r="E38" s="309">
        <v>1520</v>
      </c>
      <c r="F38" s="310">
        <v>289</v>
      </c>
      <c r="G38" s="310">
        <v>1809</v>
      </c>
    </row>
    <row r="39" spans="1:7" x14ac:dyDescent="0.25">
      <c r="A39" s="308">
        <v>43942</v>
      </c>
      <c r="B39" s="311">
        <v>159</v>
      </c>
      <c r="C39" s="311">
        <v>7</v>
      </c>
      <c r="D39" s="306">
        <v>166</v>
      </c>
      <c r="E39" s="307">
        <v>1472</v>
      </c>
      <c r="F39" s="306">
        <v>394</v>
      </c>
      <c r="G39" s="306">
        <v>1866</v>
      </c>
    </row>
    <row r="40" spans="1:7" x14ac:dyDescent="0.25">
      <c r="A40" s="308">
        <v>43943</v>
      </c>
      <c r="B40" s="311">
        <v>147</v>
      </c>
      <c r="C40" s="311">
        <v>8</v>
      </c>
      <c r="D40" s="312">
        <v>155</v>
      </c>
      <c r="E40" s="306">
        <v>1432</v>
      </c>
      <c r="F40" s="306">
        <v>344</v>
      </c>
      <c r="G40" s="306">
        <v>1776</v>
      </c>
    </row>
    <row r="41" spans="1:7" x14ac:dyDescent="0.25">
      <c r="A41" s="308">
        <v>43944</v>
      </c>
      <c r="B41" s="311">
        <v>136</v>
      </c>
      <c r="C41" s="311">
        <v>12</v>
      </c>
      <c r="D41" s="306">
        <v>148</v>
      </c>
      <c r="E41" s="307">
        <v>1423</v>
      </c>
      <c r="F41" s="306">
        <v>325</v>
      </c>
      <c r="G41" s="306">
        <v>1748</v>
      </c>
    </row>
    <row r="42" spans="1:7" x14ac:dyDescent="0.25">
      <c r="A42" s="308">
        <v>43945</v>
      </c>
      <c r="B42" s="311">
        <v>136</v>
      </c>
      <c r="C42" s="311">
        <v>5</v>
      </c>
      <c r="D42" s="306">
        <v>141</v>
      </c>
      <c r="E42" s="307">
        <v>1383</v>
      </c>
      <c r="F42" s="306">
        <v>327</v>
      </c>
      <c r="G42" s="306">
        <v>1710</v>
      </c>
    </row>
    <row r="43" spans="1:7" x14ac:dyDescent="0.25">
      <c r="A43" s="308">
        <v>43946</v>
      </c>
      <c r="B43" s="311">
        <v>131</v>
      </c>
      <c r="C43" s="311">
        <v>9</v>
      </c>
      <c r="D43" s="312">
        <v>140</v>
      </c>
      <c r="E43" s="306">
        <v>1385</v>
      </c>
      <c r="F43" s="306">
        <v>363</v>
      </c>
      <c r="G43" s="306">
        <v>1748</v>
      </c>
    </row>
    <row r="44" spans="1:7" x14ac:dyDescent="0.25">
      <c r="A44" s="308">
        <v>43947</v>
      </c>
      <c r="B44" s="311">
        <v>126</v>
      </c>
      <c r="C44" s="311">
        <v>7</v>
      </c>
      <c r="D44" s="312">
        <v>133</v>
      </c>
      <c r="E44" s="306">
        <v>1382</v>
      </c>
      <c r="F44" s="306">
        <v>353</v>
      </c>
      <c r="G44" s="306">
        <v>1735</v>
      </c>
    </row>
    <row r="45" spans="1:7" x14ac:dyDescent="0.25">
      <c r="A45" s="308">
        <v>43948</v>
      </c>
      <c r="B45" s="311">
        <v>121</v>
      </c>
      <c r="C45" s="311">
        <v>13</v>
      </c>
      <c r="D45" s="312">
        <v>134</v>
      </c>
      <c r="E45" s="306">
        <v>1387</v>
      </c>
      <c r="F45" s="306">
        <v>375</v>
      </c>
      <c r="G45" s="306">
        <v>1762</v>
      </c>
    </row>
    <row r="46" spans="1:7" x14ac:dyDescent="0.25">
      <c r="A46" s="308">
        <v>43949</v>
      </c>
      <c r="B46" s="311">
        <v>114</v>
      </c>
      <c r="C46" s="311">
        <v>12</v>
      </c>
      <c r="D46" s="312">
        <v>126</v>
      </c>
      <c r="E46" s="306">
        <v>1359</v>
      </c>
      <c r="F46" s="306">
        <v>395</v>
      </c>
      <c r="G46" s="306">
        <v>1754</v>
      </c>
    </row>
    <row r="47" spans="1:7" x14ac:dyDescent="0.25">
      <c r="A47" s="308">
        <v>43950</v>
      </c>
      <c r="B47" s="311">
        <v>103</v>
      </c>
      <c r="C47" s="311">
        <v>11</v>
      </c>
      <c r="D47" s="312">
        <v>114</v>
      </c>
      <c r="E47" s="306">
        <v>1363</v>
      </c>
      <c r="F47" s="306">
        <v>364</v>
      </c>
      <c r="G47" s="306">
        <v>1727</v>
      </c>
    </row>
    <row r="48" spans="1:7" x14ac:dyDescent="0.25">
      <c r="A48" s="308">
        <v>43951</v>
      </c>
      <c r="B48" s="311">
        <v>101</v>
      </c>
      <c r="C48" s="311">
        <v>8</v>
      </c>
      <c r="D48" s="312">
        <v>109</v>
      </c>
      <c r="E48" s="306">
        <v>1324</v>
      </c>
      <c r="F48" s="306">
        <v>424</v>
      </c>
      <c r="G48" s="306">
        <v>1748</v>
      </c>
    </row>
    <row r="49" spans="1:8" x14ac:dyDescent="0.25">
      <c r="A49" s="308">
        <v>43952</v>
      </c>
      <c r="B49" s="311">
        <v>100</v>
      </c>
      <c r="C49" s="311">
        <v>10</v>
      </c>
      <c r="D49" s="312">
        <v>110</v>
      </c>
      <c r="E49" s="306">
        <v>1302</v>
      </c>
      <c r="F49" s="306">
        <v>439</v>
      </c>
      <c r="G49" s="306">
        <v>1741</v>
      </c>
      <c r="H49" s="313"/>
    </row>
    <row r="50" spans="1:8" x14ac:dyDescent="0.25">
      <c r="A50" s="308">
        <v>43953</v>
      </c>
      <c r="B50" s="311">
        <v>97</v>
      </c>
      <c r="C50" s="311">
        <v>11</v>
      </c>
      <c r="D50" s="312">
        <v>108</v>
      </c>
      <c r="E50" s="306">
        <v>1277</v>
      </c>
      <c r="F50" s="306">
        <v>397</v>
      </c>
      <c r="G50" s="306">
        <v>1674</v>
      </c>
    </row>
    <row r="51" spans="1:8" x14ac:dyDescent="0.25">
      <c r="A51" s="308">
        <v>43954</v>
      </c>
      <c r="B51" s="311">
        <v>91</v>
      </c>
      <c r="C51" s="311">
        <v>8</v>
      </c>
      <c r="D51" s="312">
        <v>99</v>
      </c>
      <c r="E51" s="306">
        <v>1266</v>
      </c>
      <c r="F51" s="306">
        <v>400</v>
      </c>
      <c r="G51" s="306">
        <v>1666</v>
      </c>
    </row>
    <row r="52" spans="1:8" x14ac:dyDescent="0.25">
      <c r="A52" s="308">
        <v>43955</v>
      </c>
      <c r="B52" s="311">
        <v>91</v>
      </c>
      <c r="C52" s="311">
        <v>8</v>
      </c>
      <c r="D52" s="314">
        <v>99</v>
      </c>
      <c r="E52" s="311">
        <v>1279</v>
      </c>
      <c r="F52" s="311">
        <v>441</v>
      </c>
      <c r="G52" s="311">
        <v>1720</v>
      </c>
    </row>
    <row r="53" spans="1:8" x14ac:dyDescent="0.25">
      <c r="A53" s="308">
        <v>43956</v>
      </c>
      <c r="B53" s="311">
        <v>90</v>
      </c>
      <c r="C53" s="311">
        <v>14</v>
      </c>
      <c r="D53" s="312">
        <v>104</v>
      </c>
      <c r="E53" s="306">
        <v>1225</v>
      </c>
      <c r="F53" s="306">
        <v>431</v>
      </c>
      <c r="G53" s="306">
        <v>1656</v>
      </c>
    </row>
    <row r="54" spans="1:8" x14ac:dyDescent="0.25">
      <c r="A54" s="308">
        <v>43957</v>
      </c>
      <c r="B54" s="311">
        <v>79</v>
      </c>
      <c r="C54" s="311">
        <v>10</v>
      </c>
      <c r="D54" s="312">
        <v>89</v>
      </c>
      <c r="E54" s="306">
        <v>1204</v>
      </c>
      <c r="F54" s="306">
        <v>428</v>
      </c>
      <c r="G54" s="306">
        <v>1632</v>
      </c>
    </row>
    <row r="55" spans="1:8" x14ac:dyDescent="0.25">
      <c r="A55" s="308">
        <v>43958</v>
      </c>
      <c r="B55" s="311">
        <v>79</v>
      </c>
      <c r="C55" s="311">
        <v>7</v>
      </c>
      <c r="D55" s="312">
        <v>86</v>
      </c>
      <c r="E55" s="306">
        <v>1199</v>
      </c>
      <c r="F55" s="306">
        <v>388</v>
      </c>
      <c r="G55" s="306">
        <v>1587</v>
      </c>
    </row>
    <row r="56" spans="1:8" x14ac:dyDescent="0.25">
      <c r="A56" s="308">
        <v>43959</v>
      </c>
      <c r="B56" s="315">
        <v>75</v>
      </c>
      <c r="C56" s="315">
        <v>9</v>
      </c>
      <c r="D56" s="302">
        <v>84</v>
      </c>
      <c r="E56" s="315">
        <v>1168</v>
      </c>
      <c r="F56" s="315">
        <v>416</v>
      </c>
      <c r="G56" s="315">
        <v>1584</v>
      </c>
    </row>
    <row r="57" spans="1:8" x14ac:dyDescent="0.25">
      <c r="A57" s="308">
        <v>43960</v>
      </c>
      <c r="B57" s="315">
        <v>76</v>
      </c>
      <c r="C57" s="315">
        <v>17</v>
      </c>
      <c r="D57" s="315">
        <v>93</v>
      </c>
      <c r="E57" s="300">
        <v>1159</v>
      </c>
      <c r="F57" s="315">
        <v>418</v>
      </c>
      <c r="G57" s="315">
        <v>1577</v>
      </c>
    </row>
    <row r="58" spans="1:8" x14ac:dyDescent="0.25">
      <c r="A58" s="308">
        <v>43961</v>
      </c>
      <c r="B58" s="315">
        <v>75</v>
      </c>
      <c r="C58" s="315">
        <v>7</v>
      </c>
      <c r="D58" s="315">
        <v>82</v>
      </c>
      <c r="E58" s="300">
        <v>1132</v>
      </c>
      <c r="F58" s="315">
        <v>352</v>
      </c>
      <c r="G58" s="315">
        <v>1484</v>
      </c>
    </row>
    <row r="59" spans="1:8" x14ac:dyDescent="0.25">
      <c r="A59" s="308">
        <v>43962</v>
      </c>
      <c r="B59" s="315">
        <v>72</v>
      </c>
      <c r="C59" s="315">
        <v>8</v>
      </c>
      <c r="D59" s="315">
        <v>80</v>
      </c>
      <c r="E59" s="316">
        <v>1145</v>
      </c>
      <c r="F59" s="315">
        <v>308</v>
      </c>
      <c r="G59" s="315">
        <v>1453</v>
      </c>
    </row>
    <row r="60" spans="1:8" x14ac:dyDescent="0.25">
      <c r="A60" s="308">
        <v>43963</v>
      </c>
      <c r="B60" s="301">
        <v>69</v>
      </c>
      <c r="C60" s="301">
        <v>12</v>
      </c>
      <c r="D60" s="302">
        <v>81</v>
      </c>
      <c r="E60" s="316">
        <v>1131</v>
      </c>
      <c r="F60" s="315">
        <v>487</v>
      </c>
      <c r="G60" s="315">
        <v>1618</v>
      </c>
    </row>
    <row r="61" spans="1:8" x14ac:dyDescent="0.25">
      <c r="A61" s="308">
        <v>43964</v>
      </c>
      <c r="B61" s="301">
        <v>64</v>
      </c>
      <c r="C61" s="301">
        <v>2</v>
      </c>
      <c r="D61" s="302">
        <v>66</v>
      </c>
      <c r="E61" s="316">
        <v>1101</v>
      </c>
      <c r="F61" s="315">
        <v>433</v>
      </c>
      <c r="G61" s="315">
        <v>1534</v>
      </c>
    </row>
    <row r="62" spans="1:8" x14ac:dyDescent="0.25">
      <c r="A62" s="308">
        <v>43965</v>
      </c>
      <c r="B62" s="301">
        <v>61</v>
      </c>
      <c r="C62" s="301">
        <v>10</v>
      </c>
      <c r="D62" s="302">
        <v>71</v>
      </c>
      <c r="E62" s="316">
        <v>1100</v>
      </c>
      <c r="F62" s="315">
        <v>380</v>
      </c>
      <c r="G62" s="315">
        <v>1480</v>
      </c>
    </row>
    <row r="63" spans="1:8" x14ac:dyDescent="0.25">
      <c r="A63" s="308">
        <v>43966</v>
      </c>
      <c r="B63" s="301">
        <v>53</v>
      </c>
      <c r="C63" s="301">
        <v>18</v>
      </c>
      <c r="D63" s="302">
        <v>71</v>
      </c>
      <c r="E63" s="316">
        <v>1066</v>
      </c>
      <c r="F63" s="315">
        <v>383</v>
      </c>
      <c r="G63" s="315">
        <v>1449</v>
      </c>
    </row>
    <row r="64" spans="1:8" x14ac:dyDescent="0.25">
      <c r="A64" s="308">
        <v>43967</v>
      </c>
      <c r="B64" s="301">
        <v>49</v>
      </c>
      <c r="C64" s="301">
        <v>10</v>
      </c>
      <c r="D64" s="302">
        <v>59</v>
      </c>
      <c r="E64" s="316">
        <v>1011</v>
      </c>
      <c r="F64" s="315">
        <v>405</v>
      </c>
      <c r="G64" s="315">
        <v>1416</v>
      </c>
    </row>
    <row r="65" spans="1:8" x14ac:dyDescent="0.25">
      <c r="A65" s="308">
        <v>43968</v>
      </c>
      <c r="B65" s="311">
        <v>46</v>
      </c>
      <c r="C65" s="311">
        <v>13</v>
      </c>
      <c r="D65" s="314">
        <v>59</v>
      </c>
      <c r="E65" s="316">
        <v>1007</v>
      </c>
      <c r="F65" s="315">
        <v>301</v>
      </c>
      <c r="G65" s="315">
        <v>1308</v>
      </c>
    </row>
    <row r="66" spans="1:8" x14ac:dyDescent="0.25">
      <c r="A66" s="308">
        <v>43969</v>
      </c>
      <c r="B66" s="311">
        <v>46</v>
      </c>
      <c r="C66" s="311">
        <v>17</v>
      </c>
      <c r="D66" s="314">
        <v>63</v>
      </c>
      <c r="E66" s="316">
        <v>1005</v>
      </c>
      <c r="F66" s="315">
        <v>422</v>
      </c>
      <c r="G66" s="315">
        <v>1427</v>
      </c>
    </row>
    <row r="67" spans="1:8" x14ac:dyDescent="0.25">
      <c r="A67" s="308">
        <v>43970</v>
      </c>
      <c r="B67" s="311">
        <v>47</v>
      </c>
      <c r="C67" s="311">
        <v>12</v>
      </c>
      <c r="D67" s="314">
        <v>59</v>
      </c>
      <c r="E67" s="316">
        <v>969</v>
      </c>
      <c r="F67" s="315">
        <v>478</v>
      </c>
      <c r="G67" s="315">
        <v>1447</v>
      </c>
    </row>
    <row r="68" spans="1:8" x14ac:dyDescent="0.25">
      <c r="A68" s="308">
        <v>43971</v>
      </c>
      <c r="B68" s="315">
        <v>44</v>
      </c>
      <c r="C68" s="315">
        <v>9</v>
      </c>
      <c r="D68" s="315">
        <v>53</v>
      </c>
      <c r="E68" s="300">
        <v>943</v>
      </c>
      <c r="F68" s="315">
        <v>500</v>
      </c>
      <c r="G68" s="315">
        <v>1443</v>
      </c>
    </row>
    <row r="69" spans="1:8" x14ac:dyDescent="0.25">
      <c r="A69" s="308">
        <v>43972</v>
      </c>
      <c r="B69" s="315">
        <v>43</v>
      </c>
      <c r="C69" s="315">
        <v>8</v>
      </c>
      <c r="D69" s="302">
        <v>51</v>
      </c>
      <c r="E69" s="315">
        <v>909</v>
      </c>
      <c r="F69" s="315">
        <v>409</v>
      </c>
      <c r="G69" s="315">
        <v>1318</v>
      </c>
    </row>
    <row r="70" spans="1:8" x14ac:dyDescent="0.25">
      <c r="A70" s="308">
        <v>43973</v>
      </c>
      <c r="B70" s="315">
        <v>38</v>
      </c>
      <c r="C70" s="315">
        <v>12</v>
      </c>
      <c r="D70" s="302">
        <v>50</v>
      </c>
      <c r="E70" s="315">
        <v>874</v>
      </c>
      <c r="F70" s="315">
        <v>383</v>
      </c>
      <c r="G70" s="315">
        <v>1257</v>
      </c>
    </row>
    <row r="71" spans="1:8" x14ac:dyDescent="0.25">
      <c r="A71" s="308">
        <v>43974</v>
      </c>
      <c r="B71" s="315">
        <v>36</v>
      </c>
      <c r="C71" s="315">
        <v>14</v>
      </c>
      <c r="D71" s="314">
        <v>50</v>
      </c>
      <c r="E71" s="315">
        <v>841</v>
      </c>
      <c r="F71" s="315">
        <v>464</v>
      </c>
      <c r="G71" s="315">
        <v>1305</v>
      </c>
    </row>
    <row r="72" spans="1:8" x14ac:dyDescent="0.25">
      <c r="A72" s="308">
        <v>43975</v>
      </c>
      <c r="B72" s="315">
        <v>33</v>
      </c>
      <c r="C72" s="315">
        <v>11</v>
      </c>
      <c r="D72" s="314">
        <v>44</v>
      </c>
      <c r="E72" s="315">
        <v>845</v>
      </c>
      <c r="F72" s="315">
        <v>484</v>
      </c>
      <c r="G72" s="315">
        <v>1329</v>
      </c>
    </row>
    <row r="73" spans="1:8" x14ac:dyDescent="0.25">
      <c r="A73" s="308">
        <v>43976</v>
      </c>
      <c r="B73" s="315">
        <v>29</v>
      </c>
      <c r="C73" s="315">
        <v>11</v>
      </c>
      <c r="D73" s="315">
        <v>40</v>
      </c>
      <c r="E73" s="300">
        <v>849</v>
      </c>
      <c r="F73" s="315">
        <v>420</v>
      </c>
      <c r="G73" s="315">
        <v>1269</v>
      </c>
      <c r="H73" s="315"/>
    </row>
    <row r="74" spans="1:8" x14ac:dyDescent="0.25">
      <c r="A74" s="308">
        <v>43977</v>
      </c>
      <c r="B74" s="315">
        <v>27</v>
      </c>
      <c r="C74" s="315">
        <v>8</v>
      </c>
      <c r="D74" s="302">
        <v>35</v>
      </c>
      <c r="E74" s="315">
        <v>833</v>
      </c>
      <c r="F74" s="315">
        <v>367</v>
      </c>
      <c r="G74" s="315">
        <v>1200</v>
      </c>
    </row>
    <row r="75" spans="1:8" x14ac:dyDescent="0.25">
      <c r="A75" s="308">
        <v>43978</v>
      </c>
      <c r="B75" s="315">
        <v>28</v>
      </c>
      <c r="C75" s="315">
        <v>10</v>
      </c>
      <c r="D75" s="302">
        <v>38</v>
      </c>
      <c r="E75" s="315">
        <v>810</v>
      </c>
      <c r="F75" s="315">
        <v>437</v>
      </c>
      <c r="G75" s="315">
        <v>1247</v>
      </c>
    </row>
    <row r="76" spans="1:8" x14ac:dyDescent="0.25">
      <c r="A76" s="317">
        <v>43979</v>
      </c>
      <c r="B76" s="315">
        <v>26</v>
      </c>
      <c r="C76" s="315">
        <v>11</v>
      </c>
      <c r="D76" s="302">
        <v>37</v>
      </c>
      <c r="E76" s="315">
        <v>797</v>
      </c>
      <c r="F76" s="315">
        <v>441</v>
      </c>
      <c r="G76" s="315">
        <v>1238</v>
      </c>
    </row>
    <row r="77" spans="1:8" x14ac:dyDescent="0.25">
      <c r="A77" s="317">
        <v>43980</v>
      </c>
      <c r="B77" s="315">
        <v>25</v>
      </c>
      <c r="C77" s="315">
        <v>15</v>
      </c>
      <c r="D77" s="314">
        <v>40</v>
      </c>
      <c r="E77" s="315">
        <v>769</v>
      </c>
      <c r="F77" s="315">
        <v>447</v>
      </c>
      <c r="G77" s="315">
        <v>1216</v>
      </c>
    </row>
    <row r="78" spans="1:8" x14ac:dyDescent="0.25">
      <c r="A78" s="317">
        <v>43981</v>
      </c>
      <c r="B78" s="315">
        <v>25</v>
      </c>
      <c r="C78" s="315">
        <v>8</v>
      </c>
      <c r="D78" s="314">
        <v>33</v>
      </c>
      <c r="E78" s="315">
        <v>736</v>
      </c>
      <c r="F78" s="315">
        <v>379</v>
      </c>
      <c r="G78" s="318">
        <v>1115</v>
      </c>
      <c r="H78" s="313"/>
    </row>
    <row r="79" spans="1:8" x14ac:dyDescent="0.25">
      <c r="A79" s="317">
        <v>43982</v>
      </c>
      <c r="B79" s="315">
        <v>20</v>
      </c>
      <c r="C79" s="315">
        <v>7</v>
      </c>
      <c r="D79" s="314">
        <v>27</v>
      </c>
      <c r="E79" s="315">
        <v>733</v>
      </c>
      <c r="F79" s="315">
        <v>341</v>
      </c>
      <c r="G79" s="318">
        <v>1074</v>
      </c>
      <c r="H79" s="313"/>
    </row>
    <row r="80" spans="1:8" x14ac:dyDescent="0.25">
      <c r="A80" s="317">
        <v>43983</v>
      </c>
      <c r="B80" s="315">
        <v>20</v>
      </c>
      <c r="C80" s="315">
        <v>7</v>
      </c>
      <c r="D80" s="302">
        <v>27</v>
      </c>
      <c r="E80" s="315">
        <v>736</v>
      </c>
      <c r="F80" s="315">
        <v>311</v>
      </c>
      <c r="G80" s="315">
        <v>1047</v>
      </c>
      <c r="H80" s="313"/>
    </row>
    <row r="81" spans="1:8" x14ac:dyDescent="0.25">
      <c r="A81" s="317">
        <v>43984</v>
      </c>
      <c r="B81" s="315">
        <v>20</v>
      </c>
      <c r="C81" s="315">
        <v>14</v>
      </c>
      <c r="D81" s="302">
        <v>34</v>
      </c>
      <c r="E81" s="315">
        <v>714</v>
      </c>
      <c r="F81" s="315">
        <v>456</v>
      </c>
      <c r="G81" s="315">
        <v>1170</v>
      </c>
      <c r="H81" s="313"/>
    </row>
    <row r="82" spans="1:8" x14ac:dyDescent="0.25">
      <c r="A82" s="317">
        <v>43985</v>
      </c>
      <c r="B82" s="315">
        <v>20</v>
      </c>
      <c r="C82" s="315">
        <v>14</v>
      </c>
      <c r="D82" s="302">
        <v>34</v>
      </c>
      <c r="E82" s="315">
        <v>708</v>
      </c>
      <c r="F82" s="315">
        <v>411</v>
      </c>
      <c r="G82" s="315">
        <v>1119</v>
      </c>
      <c r="H82" s="313"/>
    </row>
    <row r="83" spans="1:8" x14ac:dyDescent="0.25">
      <c r="A83" s="317">
        <v>43986</v>
      </c>
      <c r="B83" s="315">
        <v>18</v>
      </c>
      <c r="C83" s="315">
        <v>10</v>
      </c>
      <c r="D83" s="302">
        <v>28</v>
      </c>
      <c r="E83" s="315">
        <v>691</v>
      </c>
      <c r="F83" s="315">
        <v>336</v>
      </c>
      <c r="G83" s="315">
        <v>1027</v>
      </c>
      <c r="H83" s="313"/>
    </row>
    <row r="84" spans="1:8" x14ac:dyDescent="0.25">
      <c r="A84" s="317">
        <v>43987</v>
      </c>
      <c r="B84" s="315">
        <v>16</v>
      </c>
      <c r="C84" s="315">
        <v>7</v>
      </c>
      <c r="D84" s="314">
        <v>23</v>
      </c>
      <c r="E84" s="315">
        <v>682</v>
      </c>
      <c r="F84" s="315">
        <v>319</v>
      </c>
      <c r="G84" s="315">
        <v>1001</v>
      </c>
      <c r="H84" s="313"/>
    </row>
    <row r="85" spans="1:8" x14ac:dyDescent="0.25">
      <c r="A85" s="317">
        <v>43988</v>
      </c>
      <c r="B85" s="315">
        <v>16</v>
      </c>
      <c r="C85" s="315">
        <v>4</v>
      </c>
      <c r="D85" s="314">
        <v>20</v>
      </c>
      <c r="E85" s="315">
        <v>652</v>
      </c>
      <c r="F85" s="315">
        <v>373</v>
      </c>
      <c r="G85" s="315">
        <v>1025</v>
      </c>
      <c r="H85" s="313"/>
    </row>
    <row r="86" spans="1:8" x14ac:dyDescent="0.25">
      <c r="A86" s="317">
        <v>43989</v>
      </c>
      <c r="B86" s="315">
        <v>16</v>
      </c>
      <c r="C86" s="315">
        <v>9</v>
      </c>
      <c r="D86" s="314">
        <v>25</v>
      </c>
      <c r="E86" s="315">
        <v>652</v>
      </c>
      <c r="F86" s="315">
        <v>356</v>
      </c>
      <c r="G86" s="315">
        <v>1008</v>
      </c>
      <c r="H86" s="313"/>
    </row>
    <row r="87" spans="1:8" x14ac:dyDescent="0.25">
      <c r="A87" s="317">
        <v>43990</v>
      </c>
      <c r="B87" s="315">
        <v>16</v>
      </c>
      <c r="C87" s="315">
        <v>8</v>
      </c>
      <c r="D87" s="314">
        <v>24</v>
      </c>
      <c r="E87" s="315">
        <v>660</v>
      </c>
      <c r="F87" s="315">
        <v>387</v>
      </c>
      <c r="G87" s="315">
        <v>1047</v>
      </c>
      <c r="H87" s="313"/>
    </row>
    <row r="88" spans="1:8" x14ac:dyDescent="0.25">
      <c r="A88" s="317">
        <v>43991</v>
      </c>
      <c r="B88" s="315">
        <v>15</v>
      </c>
      <c r="C88" s="315">
        <v>6</v>
      </c>
      <c r="D88" s="314">
        <v>21</v>
      </c>
      <c r="E88" s="315">
        <v>647</v>
      </c>
      <c r="F88" s="315">
        <v>370</v>
      </c>
      <c r="G88" s="315">
        <v>1017</v>
      </c>
      <c r="H88" s="313"/>
    </row>
    <row r="89" spans="1:8" x14ac:dyDescent="0.25">
      <c r="A89" s="317">
        <v>43992</v>
      </c>
      <c r="B89" s="315">
        <v>15</v>
      </c>
      <c r="C89" s="315">
        <v>3</v>
      </c>
      <c r="D89" s="314">
        <v>18</v>
      </c>
      <c r="E89" s="315">
        <v>628</v>
      </c>
      <c r="F89" s="315">
        <v>364</v>
      </c>
      <c r="G89" s="315">
        <v>992</v>
      </c>
      <c r="H89" s="313"/>
    </row>
    <row r="90" spans="1:8" x14ac:dyDescent="0.25">
      <c r="A90" s="317">
        <v>43993</v>
      </c>
      <c r="B90" s="315">
        <v>15</v>
      </c>
      <c r="C90" s="315">
        <v>6</v>
      </c>
      <c r="D90" s="314">
        <v>21</v>
      </c>
      <c r="E90" s="315">
        <v>610</v>
      </c>
      <c r="F90" s="315">
        <v>296</v>
      </c>
      <c r="G90" s="315">
        <v>906</v>
      </c>
    </row>
    <row r="91" spans="1:8" x14ac:dyDescent="0.25">
      <c r="A91" s="317">
        <v>43994</v>
      </c>
      <c r="B91" s="315">
        <v>15</v>
      </c>
      <c r="C91" s="315">
        <v>8</v>
      </c>
      <c r="D91" s="314">
        <v>23</v>
      </c>
      <c r="E91" s="315">
        <v>590</v>
      </c>
      <c r="F91" s="315">
        <v>324</v>
      </c>
      <c r="G91" s="315">
        <v>914</v>
      </c>
    </row>
    <row r="92" spans="1:8" x14ac:dyDescent="0.25">
      <c r="A92" s="317">
        <v>43995</v>
      </c>
      <c r="B92" s="315">
        <v>13</v>
      </c>
      <c r="C92" s="315">
        <v>7</v>
      </c>
      <c r="D92" s="314">
        <v>20</v>
      </c>
      <c r="E92" s="315">
        <v>582</v>
      </c>
      <c r="F92" s="315">
        <v>401</v>
      </c>
      <c r="G92" s="315">
        <v>983</v>
      </c>
    </row>
    <row r="93" spans="1:8" x14ac:dyDescent="0.25">
      <c r="A93" s="317">
        <v>43996</v>
      </c>
      <c r="B93" s="315">
        <v>11</v>
      </c>
      <c r="C93" s="315">
        <v>4</v>
      </c>
      <c r="D93" s="314">
        <v>15</v>
      </c>
      <c r="E93" s="315">
        <v>575</v>
      </c>
      <c r="F93" s="315">
        <v>389</v>
      </c>
      <c r="G93" s="315">
        <v>964</v>
      </c>
    </row>
    <row r="94" spans="1:8" x14ac:dyDescent="0.25">
      <c r="A94" s="317">
        <v>43997</v>
      </c>
      <c r="B94" s="315">
        <v>12</v>
      </c>
      <c r="C94" s="315">
        <v>6</v>
      </c>
      <c r="D94" s="314">
        <v>18</v>
      </c>
      <c r="E94" s="315">
        <v>578</v>
      </c>
      <c r="F94" s="315">
        <v>292</v>
      </c>
      <c r="G94" s="315">
        <v>870</v>
      </c>
    </row>
    <row r="95" spans="1:8" x14ac:dyDescent="0.25">
      <c r="A95" s="317">
        <v>43998</v>
      </c>
      <c r="B95" s="315">
        <v>11</v>
      </c>
      <c r="C95" s="315">
        <v>8</v>
      </c>
      <c r="D95" s="314">
        <v>19</v>
      </c>
      <c r="E95" s="315">
        <v>567</v>
      </c>
      <c r="F95" s="315">
        <v>419</v>
      </c>
      <c r="G95" s="315">
        <v>986</v>
      </c>
    </row>
    <row r="96" spans="1:8" x14ac:dyDescent="0.25">
      <c r="A96" s="317">
        <v>43999</v>
      </c>
      <c r="B96" s="315">
        <v>11</v>
      </c>
      <c r="C96" s="315">
        <v>11</v>
      </c>
      <c r="D96" s="314">
        <v>22</v>
      </c>
      <c r="E96" s="315">
        <v>552</v>
      </c>
      <c r="F96" s="315">
        <v>364</v>
      </c>
      <c r="G96" s="315">
        <v>916</v>
      </c>
    </row>
    <row r="97" spans="1:7" x14ac:dyDescent="0.25">
      <c r="A97" s="317">
        <v>44000</v>
      </c>
      <c r="B97" s="315">
        <v>10</v>
      </c>
      <c r="C97" s="315">
        <v>12</v>
      </c>
      <c r="D97" s="314">
        <v>22</v>
      </c>
      <c r="E97" s="315">
        <v>544</v>
      </c>
      <c r="F97" s="315">
        <v>335</v>
      </c>
      <c r="G97" s="315">
        <v>879</v>
      </c>
    </row>
    <row r="98" spans="1:7" x14ac:dyDescent="0.25">
      <c r="A98" s="317">
        <v>44001</v>
      </c>
      <c r="B98" s="315">
        <v>10</v>
      </c>
      <c r="C98" s="315">
        <v>8</v>
      </c>
      <c r="D98" s="314">
        <v>18</v>
      </c>
      <c r="E98" s="315">
        <v>518</v>
      </c>
      <c r="F98" s="315">
        <v>318</v>
      </c>
      <c r="G98" s="315">
        <v>836</v>
      </c>
    </row>
    <row r="99" spans="1:7" x14ac:dyDescent="0.25">
      <c r="A99" s="317">
        <v>44002</v>
      </c>
      <c r="B99" s="315">
        <v>9</v>
      </c>
      <c r="C99" s="315">
        <v>5</v>
      </c>
      <c r="D99" s="314">
        <v>14</v>
      </c>
      <c r="E99" s="315">
        <v>511</v>
      </c>
      <c r="F99" s="315">
        <v>322</v>
      </c>
      <c r="G99" s="315">
        <v>833</v>
      </c>
    </row>
    <row r="100" spans="1:7" x14ac:dyDescent="0.25">
      <c r="A100" s="317">
        <v>44003</v>
      </c>
      <c r="B100" s="315">
        <v>9</v>
      </c>
      <c r="C100" s="315">
        <v>7</v>
      </c>
      <c r="D100" s="314">
        <v>16</v>
      </c>
      <c r="E100" s="315">
        <v>518</v>
      </c>
      <c r="F100" s="315">
        <v>283</v>
      </c>
      <c r="G100" s="315">
        <v>801</v>
      </c>
    </row>
    <row r="101" spans="1:7" x14ac:dyDescent="0.25">
      <c r="A101" s="317">
        <v>44004</v>
      </c>
      <c r="B101" s="315">
        <v>9</v>
      </c>
      <c r="C101" s="315">
        <v>6</v>
      </c>
      <c r="D101" s="302">
        <v>15</v>
      </c>
      <c r="E101" s="315">
        <v>515</v>
      </c>
      <c r="F101" s="315">
        <v>352</v>
      </c>
      <c r="G101" s="315">
        <v>867</v>
      </c>
    </row>
    <row r="102" spans="1:7" x14ac:dyDescent="0.25">
      <c r="A102" s="317">
        <v>44005</v>
      </c>
      <c r="B102" s="315">
        <v>7</v>
      </c>
      <c r="C102" s="315">
        <v>14</v>
      </c>
      <c r="D102" s="302">
        <v>21</v>
      </c>
      <c r="E102" s="315">
        <v>512</v>
      </c>
      <c r="F102" s="315">
        <v>353</v>
      </c>
      <c r="G102" s="315">
        <v>865</v>
      </c>
    </row>
    <row r="103" spans="1:7" x14ac:dyDescent="0.25">
      <c r="A103" s="317">
        <v>44006</v>
      </c>
      <c r="B103" s="315">
        <v>8</v>
      </c>
      <c r="C103" s="315">
        <v>15</v>
      </c>
      <c r="D103" s="302">
        <v>23</v>
      </c>
      <c r="E103" s="315">
        <v>489</v>
      </c>
      <c r="F103" s="315">
        <v>391</v>
      </c>
      <c r="G103" s="315">
        <v>880</v>
      </c>
    </row>
    <row r="104" spans="1:7" x14ac:dyDescent="0.25">
      <c r="A104" s="317">
        <v>44007</v>
      </c>
      <c r="B104" s="315">
        <v>7</v>
      </c>
      <c r="C104" s="315">
        <v>11</v>
      </c>
      <c r="D104" s="314">
        <v>18</v>
      </c>
      <c r="E104" s="315">
        <v>472</v>
      </c>
      <c r="F104" s="315">
        <v>354</v>
      </c>
      <c r="G104" s="315">
        <v>826</v>
      </c>
    </row>
    <row r="105" spans="1:7" x14ac:dyDescent="0.25">
      <c r="A105" s="317">
        <v>44008</v>
      </c>
      <c r="B105" s="315">
        <v>5</v>
      </c>
      <c r="C105" s="315">
        <v>12</v>
      </c>
      <c r="D105" s="314">
        <v>17</v>
      </c>
      <c r="E105" s="315">
        <v>467</v>
      </c>
      <c r="F105" s="315">
        <v>356</v>
      </c>
      <c r="G105" s="315">
        <v>823</v>
      </c>
    </row>
    <row r="106" spans="1:7" x14ac:dyDescent="0.25">
      <c r="A106" s="317">
        <v>44009</v>
      </c>
      <c r="B106" s="315">
        <v>5</v>
      </c>
      <c r="C106" s="315">
        <v>11</v>
      </c>
      <c r="D106" s="314">
        <v>16</v>
      </c>
      <c r="E106" s="315">
        <v>456</v>
      </c>
      <c r="F106" s="315">
        <v>390</v>
      </c>
      <c r="G106" s="315">
        <v>846</v>
      </c>
    </row>
    <row r="107" spans="1:7" x14ac:dyDescent="0.25">
      <c r="A107" s="317">
        <v>44010</v>
      </c>
      <c r="B107" s="315">
        <v>5</v>
      </c>
      <c r="C107" s="315">
        <v>8</v>
      </c>
      <c r="D107" s="314">
        <v>13</v>
      </c>
      <c r="E107" s="315">
        <v>453</v>
      </c>
      <c r="F107" s="315">
        <v>326</v>
      </c>
      <c r="G107" s="315">
        <v>779</v>
      </c>
    </row>
    <row r="108" spans="1:7" x14ac:dyDescent="0.25">
      <c r="A108" s="317">
        <v>44011</v>
      </c>
      <c r="B108" s="315">
        <v>5</v>
      </c>
      <c r="C108" s="315">
        <v>5</v>
      </c>
      <c r="D108" s="314">
        <v>10</v>
      </c>
      <c r="E108" s="315">
        <v>453</v>
      </c>
      <c r="F108" s="315">
        <v>288</v>
      </c>
      <c r="G108" s="315">
        <v>741</v>
      </c>
    </row>
    <row r="109" spans="1:7" x14ac:dyDescent="0.25">
      <c r="A109" s="317">
        <v>44012</v>
      </c>
      <c r="B109" s="315">
        <v>5</v>
      </c>
      <c r="C109" s="315">
        <v>14</v>
      </c>
      <c r="D109" s="302">
        <v>19</v>
      </c>
      <c r="E109" s="315">
        <v>450</v>
      </c>
      <c r="F109" s="315">
        <v>435</v>
      </c>
      <c r="G109" s="315">
        <v>885</v>
      </c>
    </row>
    <row r="110" spans="1:7" x14ac:dyDescent="0.25">
      <c r="A110" s="317">
        <v>44013</v>
      </c>
      <c r="B110" s="315">
        <v>5</v>
      </c>
      <c r="C110" s="315">
        <v>12</v>
      </c>
      <c r="D110" s="302">
        <v>17</v>
      </c>
      <c r="E110" s="315">
        <v>439</v>
      </c>
      <c r="F110" s="315">
        <v>346</v>
      </c>
      <c r="G110" s="315">
        <v>785</v>
      </c>
    </row>
    <row r="111" spans="1:7" x14ac:dyDescent="0.25">
      <c r="A111" s="317">
        <v>44014</v>
      </c>
      <c r="B111" s="315">
        <v>4</v>
      </c>
      <c r="C111" s="315">
        <v>5</v>
      </c>
      <c r="D111" s="302">
        <v>9</v>
      </c>
      <c r="E111" s="315">
        <v>432</v>
      </c>
      <c r="F111" s="315">
        <v>353</v>
      </c>
      <c r="G111" s="315">
        <v>785</v>
      </c>
    </row>
    <row r="112" spans="1:7" x14ac:dyDescent="0.25">
      <c r="A112" s="317">
        <v>44015</v>
      </c>
      <c r="B112" s="315">
        <v>5</v>
      </c>
      <c r="C112" s="315">
        <v>7</v>
      </c>
      <c r="D112" s="302">
        <v>12</v>
      </c>
      <c r="E112" s="315">
        <v>422</v>
      </c>
      <c r="F112" s="315">
        <v>248</v>
      </c>
      <c r="G112" s="315">
        <v>670</v>
      </c>
    </row>
    <row r="113" spans="1:7" x14ac:dyDescent="0.25">
      <c r="A113" s="317">
        <v>44016</v>
      </c>
      <c r="B113" s="315">
        <v>5</v>
      </c>
      <c r="C113" s="315">
        <v>15</v>
      </c>
      <c r="D113" s="314">
        <v>20</v>
      </c>
      <c r="E113" s="315">
        <v>430</v>
      </c>
      <c r="F113" s="315">
        <v>281</v>
      </c>
      <c r="G113" s="315">
        <v>711</v>
      </c>
    </row>
    <row r="114" spans="1:7" x14ac:dyDescent="0.25">
      <c r="A114" s="317">
        <v>44017</v>
      </c>
      <c r="B114" s="315">
        <v>4</v>
      </c>
      <c r="C114" s="315">
        <v>7</v>
      </c>
      <c r="D114" s="314">
        <v>11</v>
      </c>
      <c r="E114" s="315">
        <v>424</v>
      </c>
      <c r="F114" s="315">
        <v>278</v>
      </c>
      <c r="G114" s="315">
        <v>702</v>
      </c>
    </row>
    <row r="115" spans="1:7" x14ac:dyDescent="0.25">
      <c r="A115" s="317">
        <v>44018</v>
      </c>
      <c r="B115" s="315">
        <v>4</v>
      </c>
      <c r="C115" s="315">
        <v>4</v>
      </c>
      <c r="D115" s="302">
        <v>8</v>
      </c>
      <c r="E115" s="315">
        <v>384</v>
      </c>
      <c r="F115" s="315">
        <v>298</v>
      </c>
      <c r="G115" s="315">
        <v>682</v>
      </c>
    </row>
    <row r="116" spans="1:7" x14ac:dyDescent="0.25">
      <c r="A116" s="317">
        <v>44019</v>
      </c>
      <c r="B116" s="315">
        <v>3</v>
      </c>
      <c r="C116" s="315">
        <v>4</v>
      </c>
      <c r="D116" s="302">
        <v>7</v>
      </c>
      <c r="E116" s="315">
        <v>376</v>
      </c>
      <c r="F116" s="315">
        <v>323</v>
      </c>
      <c r="G116" s="315">
        <v>699</v>
      </c>
    </row>
    <row r="117" spans="1:7" x14ac:dyDescent="0.25">
      <c r="A117" s="317">
        <v>44020</v>
      </c>
      <c r="B117" s="315">
        <v>3</v>
      </c>
      <c r="C117" s="315">
        <v>8</v>
      </c>
      <c r="D117" s="314">
        <v>11</v>
      </c>
      <c r="E117" s="315">
        <v>358</v>
      </c>
      <c r="F117" s="315">
        <v>409</v>
      </c>
      <c r="G117" s="315">
        <v>767</v>
      </c>
    </row>
    <row r="118" spans="1:7" x14ac:dyDescent="0.25">
      <c r="A118" s="317">
        <v>44021</v>
      </c>
      <c r="B118" s="315">
        <v>3</v>
      </c>
      <c r="C118" s="315">
        <v>6</v>
      </c>
      <c r="D118" s="314">
        <v>9</v>
      </c>
      <c r="E118" s="315">
        <v>342</v>
      </c>
      <c r="F118" s="315">
        <v>304</v>
      </c>
      <c r="G118" s="315">
        <v>646</v>
      </c>
    </row>
    <row r="119" spans="1:7" x14ac:dyDescent="0.25">
      <c r="A119" s="317">
        <v>44022</v>
      </c>
      <c r="B119" s="315">
        <v>4</v>
      </c>
      <c r="C119" s="315">
        <v>8</v>
      </c>
      <c r="D119" s="314">
        <v>12</v>
      </c>
      <c r="E119" s="315">
        <v>337</v>
      </c>
      <c r="F119" s="315">
        <v>331</v>
      </c>
      <c r="G119" s="315">
        <v>668</v>
      </c>
    </row>
    <row r="120" spans="1:7" x14ac:dyDescent="0.25">
      <c r="A120" s="317">
        <v>44023</v>
      </c>
      <c r="B120" s="315">
        <v>3</v>
      </c>
      <c r="C120" s="315">
        <v>3</v>
      </c>
      <c r="D120" s="314">
        <v>6</v>
      </c>
      <c r="E120" s="315">
        <v>323</v>
      </c>
      <c r="F120" s="315">
        <v>296</v>
      </c>
      <c r="G120" s="315">
        <v>619</v>
      </c>
    </row>
    <row r="121" spans="1:7" x14ac:dyDescent="0.25">
      <c r="A121" s="317">
        <v>44024</v>
      </c>
      <c r="B121" s="315">
        <v>3</v>
      </c>
      <c r="C121" s="315">
        <v>3</v>
      </c>
      <c r="D121" s="314">
        <v>6</v>
      </c>
      <c r="E121" s="315">
        <v>330</v>
      </c>
      <c r="F121" s="315">
        <v>233</v>
      </c>
      <c r="G121" s="315">
        <v>563</v>
      </c>
    </row>
    <row r="122" spans="1:7" x14ac:dyDescent="0.25">
      <c r="A122" s="317">
        <v>44025</v>
      </c>
      <c r="B122" s="315">
        <v>3</v>
      </c>
      <c r="C122" s="315">
        <v>3</v>
      </c>
      <c r="D122" s="314">
        <v>6</v>
      </c>
      <c r="E122" s="315">
        <v>335</v>
      </c>
      <c r="F122" s="315">
        <v>214</v>
      </c>
      <c r="G122" s="315">
        <v>549</v>
      </c>
    </row>
    <row r="123" spans="1:7" x14ac:dyDescent="0.25">
      <c r="A123" s="317">
        <v>44026</v>
      </c>
      <c r="B123" s="315">
        <v>2</v>
      </c>
      <c r="C123" s="315">
        <v>10</v>
      </c>
      <c r="D123" s="314">
        <v>12</v>
      </c>
      <c r="E123" s="315">
        <v>327</v>
      </c>
      <c r="F123" s="315">
        <v>289</v>
      </c>
      <c r="G123" s="315">
        <v>616</v>
      </c>
    </row>
    <row r="124" spans="1:7" x14ac:dyDescent="0.25">
      <c r="A124" s="317">
        <v>44027</v>
      </c>
      <c r="B124" s="315">
        <v>2</v>
      </c>
      <c r="C124" s="315">
        <v>4</v>
      </c>
      <c r="D124" s="314">
        <v>6</v>
      </c>
      <c r="E124" s="315">
        <v>329</v>
      </c>
      <c r="F124" s="315">
        <v>282</v>
      </c>
      <c r="G124" s="315">
        <v>611</v>
      </c>
    </row>
    <row r="125" spans="1:7" x14ac:dyDescent="0.25">
      <c r="A125" s="317">
        <v>44028</v>
      </c>
      <c r="B125" s="315">
        <v>3</v>
      </c>
      <c r="C125" s="315">
        <v>3</v>
      </c>
      <c r="D125" s="314">
        <v>6</v>
      </c>
      <c r="E125" s="315">
        <v>320</v>
      </c>
      <c r="F125" s="315">
        <v>310</v>
      </c>
      <c r="G125" s="315">
        <v>630</v>
      </c>
    </row>
    <row r="126" spans="1:7" x14ac:dyDescent="0.25">
      <c r="A126" s="317">
        <v>44029</v>
      </c>
      <c r="B126" s="315">
        <v>3</v>
      </c>
      <c r="C126" s="315">
        <v>6</v>
      </c>
      <c r="D126" s="314">
        <v>9</v>
      </c>
      <c r="E126" s="315">
        <v>316</v>
      </c>
      <c r="F126" s="315">
        <v>348</v>
      </c>
      <c r="G126" s="315">
        <v>664</v>
      </c>
    </row>
    <row r="127" spans="1:7" x14ac:dyDescent="0.25">
      <c r="A127" s="317">
        <v>44030</v>
      </c>
      <c r="B127" s="315">
        <v>3</v>
      </c>
      <c r="C127" s="315">
        <v>5</v>
      </c>
      <c r="D127" s="314">
        <v>8</v>
      </c>
      <c r="E127" s="315">
        <v>305</v>
      </c>
      <c r="F127" s="315">
        <v>382</v>
      </c>
      <c r="G127" s="315">
        <v>687</v>
      </c>
    </row>
    <row r="128" spans="1:7" x14ac:dyDescent="0.25">
      <c r="A128" s="317">
        <v>44031</v>
      </c>
      <c r="B128" s="315">
        <v>3</v>
      </c>
      <c r="C128" s="315">
        <v>1</v>
      </c>
      <c r="D128" s="314">
        <v>4</v>
      </c>
      <c r="E128" s="315">
        <v>302</v>
      </c>
      <c r="F128" s="315">
        <v>208</v>
      </c>
      <c r="G128" s="315">
        <v>510</v>
      </c>
    </row>
    <row r="129" spans="1:8" x14ac:dyDescent="0.25">
      <c r="A129" s="317">
        <v>44032</v>
      </c>
      <c r="B129" s="315">
        <v>3</v>
      </c>
      <c r="C129" s="315">
        <v>7</v>
      </c>
      <c r="D129" s="314">
        <v>10</v>
      </c>
      <c r="E129" s="315">
        <v>299</v>
      </c>
      <c r="F129" s="315">
        <v>268</v>
      </c>
      <c r="G129" s="315">
        <v>567</v>
      </c>
    </row>
    <row r="130" spans="1:8" x14ac:dyDescent="0.25">
      <c r="A130" s="319">
        <v>44033</v>
      </c>
      <c r="B130" s="320">
        <v>4</v>
      </c>
      <c r="C130" s="320">
        <v>16</v>
      </c>
      <c r="D130" s="321">
        <v>20</v>
      </c>
      <c r="E130" s="320">
        <v>303</v>
      </c>
      <c r="F130" s="320">
        <v>315</v>
      </c>
      <c r="G130" s="320">
        <v>618</v>
      </c>
    </row>
    <row r="131" spans="1:8" x14ac:dyDescent="0.25">
      <c r="A131" s="308">
        <v>44034</v>
      </c>
      <c r="B131" s="301">
        <v>3</v>
      </c>
      <c r="C131" s="301"/>
      <c r="D131" s="322"/>
      <c r="E131" s="301">
        <v>295</v>
      </c>
      <c r="F131" s="301"/>
      <c r="G131" s="301"/>
      <c r="H131" s="323" t="s">
        <v>77</v>
      </c>
    </row>
    <row r="132" spans="1:8" x14ac:dyDescent="0.25">
      <c r="A132" s="308">
        <v>44035</v>
      </c>
      <c r="B132" s="311">
        <v>2</v>
      </c>
      <c r="C132" s="324"/>
      <c r="D132" s="325"/>
      <c r="E132" s="301">
        <v>287</v>
      </c>
      <c r="F132" s="324"/>
      <c r="G132" s="324"/>
    </row>
    <row r="133" spans="1:8" x14ac:dyDescent="0.25">
      <c r="A133" s="308">
        <v>44036</v>
      </c>
      <c r="B133" s="301">
        <v>2</v>
      </c>
      <c r="C133" s="324"/>
      <c r="D133" s="325"/>
      <c r="E133" s="301">
        <v>278</v>
      </c>
      <c r="F133" s="324"/>
      <c r="G133" s="324"/>
    </row>
    <row r="134" spans="1:8" x14ac:dyDescent="0.25">
      <c r="A134" s="308">
        <v>44037</v>
      </c>
      <c r="B134" s="315">
        <v>2</v>
      </c>
      <c r="D134" s="325"/>
      <c r="E134" s="315">
        <v>270</v>
      </c>
      <c r="H134" s="323"/>
    </row>
    <row r="135" spans="1:8" x14ac:dyDescent="0.25">
      <c r="A135" s="308">
        <v>44038</v>
      </c>
      <c r="B135" s="315">
        <v>2</v>
      </c>
      <c r="E135" s="300">
        <v>267</v>
      </c>
      <c r="H135" s="323"/>
    </row>
    <row r="136" spans="1:8" x14ac:dyDescent="0.25">
      <c r="A136" s="308">
        <v>44039</v>
      </c>
      <c r="B136" s="315">
        <v>2</v>
      </c>
      <c r="E136" s="300">
        <v>270</v>
      </c>
    </row>
    <row r="137" spans="1:8" x14ac:dyDescent="0.25">
      <c r="A137" s="308">
        <v>44040</v>
      </c>
      <c r="B137" s="315">
        <v>2</v>
      </c>
      <c r="D137" s="325"/>
      <c r="E137" s="315">
        <v>264</v>
      </c>
    </row>
    <row r="138" spans="1:8" x14ac:dyDescent="0.25">
      <c r="A138" s="308">
        <v>44041</v>
      </c>
      <c r="B138" s="315">
        <v>2</v>
      </c>
      <c r="D138" s="325"/>
      <c r="E138" s="315">
        <v>260</v>
      </c>
    </row>
    <row r="139" spans="1:8" x14ac:dyDescent="0.25">
      <c r="A139" s="308">
        <v>44042</v>
      </c>
      <c r="B139" s="315">
        <v>2</v>
      </c>
      <c r="D139" s="325"/>
      <c r="E139" s="315">
        <v>260</v>
      </c>
    </row>
    <row r="140" spans="1:8" x14ac:dyDescent="0.25">
      <c r="A140" s="308">
        <v>44043</v>
      </c>
      <c r="B140" s="315">
        <v>4</v>
      </c>
      <c r="D140" s="325"/>
      <c r="E140" s="315">
        <v>255</v>
      </c>
    </row>
    <row r="141" spans="1:8" x14ac:dyDescent="0.25">
      <c r="A141" s="308">
        <v>44044</v>
      </c>
      <c r="B141" s="315">
        <v>3</v>
      </c>
      <c r="D141" s="325"/>
      <c r="E141" s="315">
        <v>260</v>
      </c>
    </row>
    <row r="142" spans="1:8" x14ac:dyDescent="0.25">
      <c r="A142" s="308">
        <v>44045</v>
      </c>
      <c r="B142" s="301">
        <v>3</v>
      </c>
      <c r="C142" s="324"/>
      <c r="D142" s="325"/>
      <c r="E142" s="315">
        <v>265</v>
      </c>
    </row>
    <row r="143" spans="1:8" x14ac:dyDescent="0.25">
      <c r="A143" s="308">
        <v>44046</v>
      </c>
      <c r="B143" s="301">
        <v>3</v>
      </c>
      <c r="C143" s="324"/>
      <c r="D143" s="325"/>
      <c r="E143" s="315">
        <v>265</v>
      </c>
    </row>
    <row r="144" spans="1:8" x14ac:dyDescent="0.25">
      <c r="A144" s="308">
        <v>44047</v>
      </c>
      <c r="B144" s="301">
        <v>3</v>
      </c>
      <c r="C144" s="324"/>
      <c r="D144" s="325"/>
      <c r="E144" s="315">
        <v>270</v>
      </c>
      <c r="H144" s="323"/>
    </row>
    <row r="145" spans="1:5" x14ac:dyDescent="0.25">
      <c r="A145" s="308">
        <v>44048</v>
      </c>
      <c r="B145" s="301">
        <v>3</v>
      </c>
      <c r="C145" s="324"/>
      <c r="D145" s="325"/>
      <c r="E145" s="315">
        <v>267</v>
      </c>
    </row>
    <row r="146" spans="1:5" x14ac:dyDescent="0.25">
      <c r="A146" s="308">
        <v>44049</v>
      </c>
      <c r="B146" s="301">
        <v>4</v>
      </c>
      <c r="C146" s="324"/>
      <c r="D146" s="325"/>
      <c r="E146" s="315">
        <v>270</v>
      </c>
    </row>
    <row r="147" spans="1:5" x14ac:dyDescent="0.25">
      <c r="A147" s="308">
        <v>44050</v>
      </c>
      <c r="B147" s="301">
        <v>4</v>
      </c>
      <c r="C147" s="324"/>
      <c r="D147" s="325"/>
      <c r="E147" s="315">
        <v>262</v>
      </c>
    </row>
    <row r="148" spans="1:5" x14ac:dyDescent="0.25">
      <c r="A148" s="308">
        <v>44051</v>
      </c>
      <c r="B148" s="301">
        <v>3</v>
      </c>
      <c r="C148" s="324"/>
      <c r="D148" s="325"/>
      <c r="E148" s="300">
        <v>261</v>
      </c>
    </row>
    <row r="149" spans="1:5" x14ac:dyDescent="0.25">
      <c r="A149" s="308">
        <v>44052</v>
      </c>
      <c r="B149" s="301">
        <v>3</v>
      </c>
      <c r="C149" s="324"/>
      <c r="E149" s="300">
        <v>261</v>
      </c>
    </row>
    <row r="150" spans="1:5" x14ac:dyDescent="0.25">
      <c r="A150" s="308">
        <v>44053</v>
      </c>
      <c r="B150" s="301">
        <v>3</v>
      </c>
      <c r="C150" s="324"/>
      <c r="E150" s="316">
        <v>267</v>
      </c>
    </row>
    <row r="151" spans="1:5" x14ac:dyDescent="0.25">
      <c r="A151" s="308">
        <v>44054</v>
      </c>
      <c r="B151" s="301">
        <v>3</v>
      </c>
      <c r="C151" s="324"/>
      <c r="E151" s="316">
        <v>269</v>
      </c>
    </row>
    <row r="152" spans="1:5" x14ac:dyDescent="0.25">
      <c r="A152" s="308">
        <v>44055</v>
      </c>
      <c r="B152" s="311">
        <v>3</v>
      </c>
      <c r="C152" s="324"/>
      <c r="E152" s="316">
        <v>265</v>
      </c>
    </row>
    <row r="153" spans="1:5" x14ac:dyDescent="0.25">
      <c r="A153" s="308">
        <v>44056</v>
      </c>
      <c r="B153" s="311">
        <v>3</v>
      </c>
      <c r="C153" s="324"/>
      <c r="E153" s="316">
        <v>258</v>
      </c>
    </row>
    <row r="154" spans="1:5" x14ac:dyDescent="0.25">
      <c r="A154" s="308">
        <v>44057</v>
      </c>
      <c r="B154" s="311">
        <v>3</v>
      </c>
      <c r="C154" s="324"/>
      <c r="E154" s="316">
        <v>253</v>
      </c>
    </row>
    <row r="155" spans="1:5" x14ac:dyDescent="0.25">
      <c r="A155" s="308">
        <v>44058</v>
      </c>
      <c r="B155" s="311">
        <v>3</v>
      </c>
      <c r="C155" s="324"/>
      <c r="E155" s="316">
        <v>244</v>
      </c>
    </row>
    <row r="156" spans="1:5" x14ac:dyDescent="0.25">
      <c r="A156" s="308">
        <v>44059</v>
      </c>
      <c r="B156" s="311">
        <v>3</v>
      </c>
      <c r="C156" s="324"/>
      <c r="E156" s="316">
        <v>243</v>
      </c>
    </row>
    <row r="157" spans="1:5" x14ac:dyDescent="0.25">
      <c r="A157" s="308">
        <v>44060</v>
      </c>
      <c r="B157" s="311">
        <v>3</v>
      </c>
      <c r="C157" s="324"/>
      <c r="E157" s="316">
        <v>248</v>
      </c>
    </row>
    <row r="158" spans="1:5" x14ac:dyDescent="0.25">
      <c r="A158" s="308">
        <v>44061</v>
      </c>
      <c r="B158" s="311">
        <v>3</v>
      </c>
      <c r="E158" s="316">
        <v>254</v>
      </c>
    </row>
    <row r="159" spans="1:5" x14ac:dyDescent="0.25">
      <c r="A159" s="308">
        <v>44062</v>
      </c>
      <c r="B159" s="311">
        <v>2</v>
      </c>
      <c r="E159" s="316">
        <v>247</v>
      </c>
    </row>
    <row r="160" spans="1:5" x14ac:dyDescent="0.25">
      <c r="A160" s="308">
        <v>44063</v>
      </c>
      <c r="B160" s="311">
        <v>2</v>
      </c>
      <c r="E160" s="316">
        <v>248</v>
      </c>
    </row>
    <row r="161" spans="1:8" x14ac:dyDescent="0.25">
      <c r="A161" s="308">
        <v>44064</v>
      </c>
      <c r="B161" s="311">
        <v>2</v>
      </c>
      <c r="E161" s="316">
        <v>253</v>
      </c>
    </row>
    <row r="162" spans="1:8" x14ac:dyDescent="0.25">
      <c r="A162" s="308">
        <v>44065</v>
      </c>
      <c r="B162" s="311">
        <v>2</v>
      </c>
      <c r="E162" s="316">
        <v>246</v>
      </c>
    </row>
    <row r="163" spans="1:8" x14ac:dyDescent="0.25">
      <c r="A163" s="308">
        <v>44066</v>
      </c>
      <c r="B163" s="311">
        <v>2</v>
      </c>
      <c r="E163" s="316">
        <v>245</v>
      </c>
    </row>
    <row r="164" spans="1:8" x14ac:dyDescent="0.25">
      <c r="A164" s="308">
        <v>44067</v>
      </c>
      <c r="B164" s="311">
        <v>1</v>
      </c>
      <c r="E164" s="316">
        <v>248</v>
      </c>
    </row>
    <row r="165" spans="1:8" x14ac:dyDescent="0.25">
      <c r="A165" s="308">
        <v>44068</v>
      </c>
      <c r="B165" s="311">
        <v>1</v>
      </c>
      <c r="E165" s="316">
        <v>243</v>
      </c>
    </row>
    <row r="166" spans="1:8" x14ac:dyDescent="0.25">
      <c r="A166" s="308">
        <v>44069</v>
      </c>
      <c r="B166" s="311">
        <v>2</v>
      </c>
      <c r="E166" s="316">
        <v>249</v>
      </c>
    </row>
    <row r="167" spans="1:8" x14ac:dyDescent="0.25">
      <c r="A167" s="308">
        <v>44070</v>
      </c>
      <c r="B167" s="311">
        <v>2</v>
      </c>
      <c r="E167" s="316">
        <v>257</v>
      </c>
    </row>
    <row r="168" spans="1:8" x14ac:dyDescent="0.25">
      <c r="A168" s="308">
        <v>44071</v>
      </c>
      <c r="B168" s="311">
        <v>3</v>
      </c>
      <c r="E168" s="316">
        <v>255</v>
      </c>
    </row>
    <row r="169" spans="1:8" x14ac:dyDescent="0.25">
      <c r="A169" s="308">
        <v>44072</v>
      </c>
      <c r="B169" s="311">
        <v>5</v>
      </c>
      <c r="E169" s="316">
        <v>258</v>
      </c>
    </row>
    <row r="170" spans="1:8" x14ac:dyDescent="0.25">
      <c r="A170" s="308">
        <v>44073</v>
      </c>
      <c r="B170" s="311">
        <v>5</v>
      </c>
      <c r="E170" s="316">
        <v>251</v>
      </c>
    </row>
    <row r="171" spans="1:8" x14ac:dyDescent="0.25">
      <c r="A171" s="308">
        <v>44074</v>
      </c>
      <c r="B171" s="311">
        <v>5</v>
      </c>
      <c r="E171" s="300">
        <v>258</v>
      </c>
    </row>
    <row r="172" spans="1:8" x14ac:dyDescent="0.25">
      <c r="A172" s="308">
        <v>44075</v>
      </c>
      <c r="B172" s="311">
        <v>6</v>
      </c>
      <c r="E172" s="300">
        <v>264</v>
      </c>
    </row>
    <row r="173" spans="1:8" x14ac:dyDescent="0.25">
      <c r="A173" s="308">
        <v>44076</v>
      </c>
      <c r="B173" s="311">
        <v>5</v>
      </c>
      <c r="E173" s="316">
        <v>258</v>
      </c>
    </row>
    <row r="174" spans="1:8" x14ac:dyDescent="0.25">
      <c r="A174" s="308">
        <v>44077</v>
      </c>
      <c r="B174" s="311">
        <v>4</v>
      </c>
      <c r="E174" s="316">
        <v>259</v>
      </c>
    </row>
    <row r="175" spans="1:8" x14ac:dyDescent="0.25">
      <c r="A175" s="308">
        <v>44078</v>
      </c>
      <c r="B175" s="311">
        <v>4</v>
      </c>
      <c r="E175" s="316">
        <v>258</v>
      </c>
    </row>
    <row r="176" spans="1:8" x14ac:dyDescent="0.25">
      <c r="A176" s="308">
        <v>44079</v>
      </c>
      <c r="B176" s="311">
        <v>4</v>
      </c>
      <c r="E176" s="316">
        <v>251</v>
      </c>
      <c r="H176" s="323"/>
    </row>
    <row r="177" spans="1:8" x14ac:dyDescent="0.25">
      <c r="A177" s="308">
        <v>44080</v>
      </c>
      <c r="B177" s="311">
        <v>4</v>
      </c>
      <c r="E177" s="316">
        <v>244</v>
      </c>
      <c r="H177" s="323"/>
    </row>
    <row r="178" spans="1:8" x14ac:dyDescent="0.25">
      <c r="A178" s="308">
        <v>44081</v>
      </c>
      <c r="B178" s="311">
        <v>5</v>
      </c>
      <c r="E178" s="316">
        <v>256</v>
      </c>
    </row>
    <row r="179" spans="1:8" x14ac:dyDescent="0.25">
      <c r="A179" s="308">
        <v>44082</v>
      </c>
      <c r="B179" s="311">
        <v>6</v>
      </c>
      <c r="E179" s="316">
        <v>267</v>
      </c>
    </row>
    <row r="180" spans="1:8" x14ac:dyDescent="0.25">
      <c r="A180" s="308">
        <v>44083</v>
      </c>
      <c r="B180" s="311">
        <v>6</v>
      </c>
      <c r="E180" s="316">
        <v>274</v>
      </c>
    </row>
    <row r="181" spans="1:8" x14ac:dyDescent="0.25">
      <c r="A181" s="308">
        <v>44084</v>
      </c>
      <c r="B181" s="311">
        <v>7</v>
      </c>
      <c r="E181" s="316">
        <v>266</v>
      </c>
    </row>
    <row r="182" spans="1:8" x14ac:dyDescent="0.25">
      <c r="A182" s="308">
        <v>44085</v>
      </c>
      <c r="B182" s="311">
        <v>8</v>
      </c>
      <c r="E182" s="316">
        <v>269</v>
      </c>
    </row>
    <row r="183" spans="1:8" x14ac:dyDescent="0.25">
      <c r="A183" s="308">
        <v>44086</v>
      </c>
      <c r="B183" s="311">
        <v>8</v>
      </c>
      <c r="E183" s="316">
        <v>261</v>
      </c>
    </row>
    <row r="184" spans="1:8" x14ac:dyDescent="0.25">
      <c r="A184" s="308">
        <v>44087</v>
      </c>
      <c r="B184" s="311">
        <v>7</v>
      </c>
      <c r="E184" s="316">
        <v>259</v>
      </c>
    </row>
    <row r="185" spans="1:8" x14ac:dyDescent="0.25">
      <c r="A185" s="308">
        <v>44088</v>
      </c>
      <c r="B185" s="311">
        <v>7</v>
      </c>
      <c r="E185" s="316">
        <v>264</v>
      </c>
    </row>
    <row r="186" spans="1:8" x14ac:dyDescent="0.25">
      <c r="A186" s="319">
        <v>44089</v>
      </c>
      <c r="B186" s="326">
        <v>7</v>
      </c>
      <c r="C186" s="327"/>
      <c r="D186" s="327"/>
      <c r="E186" s="328">
        <v>262</v>
      </c>
      <c r="F186" s="327"/>
      <c r="G186" s="32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81" hidden="1" customWidth="1"/>
    <col min="2" max="2" width="12" style="281" hidden="1" customWidth="1"/>
    <col min="3" max="4" width="8.42578125" style="281" customWidth="1"/>
    <col min="5" max="16384" width="8.42578125" style="281"/>
  </cols>
  <sheetData>
    <row r="1" spans="1:26" s="341" customFormat="1" ht="45" x14ac:dyDescent="0.25">
      <c r="A1" s="339" t="s">
        <v>0</v>
      </c>
      <c r="B1" s="340" t="s">
        <v>168</v>
      </c>
      <c r="D1" s="342"/>
      <c r="L1" s="343"/>
      <c r="M1" s="343"/>
      <c r="N1" s="343"/>
      <c r="O1" s="343"/>
      <c r="P1" s="343"/>
      <c r="Q1" s="343"/>
      <c r="R1" s="343"/>
      <c r="S1" s="343"/>
      <c r="T1" s="343"/>
      <c r="U1" s="343"/>
      <c r="V1" s="343"/>
      <c r="W1" s="343"/>
      <c r="X1" s="343"/>
      <c r="Y1" s="343"/>
      <c r="Z1" s="343"/>
    </row>
    <row r="2" spans="1:26" x14ac:dyDescent="0.25">
      <c r="A2" s="344">
        <v>43916</v>
      </c>
      <c r="B2" s="281">
        <v>311</v>
      </c>
      <c r="C2" s="345"/>
    </row>
    <row r="3" spans="1:26" x14ac:dyDescent="0.25">
      <c r="A3" s="344">
        <f t="shared" ref="A3:A12" si="0">A2+1</f>
        <v>43917</v>
      </c>
      <c r="B3" s="281">
        <v>404</v>
      </c>
    </row>
    <row r="4" spans="1:26" x14ac:dyDescent="0.25">
      <c r="A4" s="344">
        <f t="shared" si="0"/>
        <v>43918</v>
      </c>
      <c r="B4" s="281">
        <v>511</v>
      </c>
    </row>
    <row r="5" spans="1:26" x14ac:dyDescent="0.25">
      <c r="A5" s="344">
        <f t="shared" si="0"/>
        <v>43919</v>
      </c>
      <c r="B5" s="281">
        <v>565</v>
      </c>
    </row>
    <row r="6" spans="1:26" x14ac:dyDescent="0.25">
      <c r="A6" s="344">
        <f t="shared" si="0"/>
        <v>43920</v>
      </c>
      <c r="B6" s="281">
        <v>627</v>
      </c>
    </row>
    <row r="7" spans="1:26" x14ac:dyDescent="0.25">
      <c r="A7" s="344">
        <f t="shared" si="0"/>
        <v>43921</v>
      </c>
      <c r="B7" s="281">
        <v>752</v>
      </c>
    </row>
    <row r="8" spans="1:26" x14ac:dyDescent="0.25">
      <c r="A8" s="344">
        <f t="shared" si="0"/>
        <v>43922</v>
      </c>
      <c r="B8" s="281">
        <v>815</v>
      </c>
    </row>
    <row r="9" spans="1:26" x14ac:dyDescent="0.25">
      <c r="A9" s="344">
        <f t="shared" si="0"/>
        <v>43923</v>
      </c>
      <c r="B9" s="281">
        <v>910</v>
      </c>
    </row>
    <row r="10" spans="1:26" x14ac:dyDescent="0.25">
      <c r="A10" s="344">
        <f t="shared" si="0"/>
        <v>43924</v>
      </c>
      <c r="B10" s="281">
        <v>1037</v>
      </c>
    </row>
    <row r="11" spans="1:26" x14ac:dyDescent="0.25">
      <c r="A11" s="344">
        <f t="shared" si="0"/>
        <v>43925</v>
      </c>
      <c r="B11" s="281">
        <v>1107</v>
      </c>
    </row>
    <row r="12" spans="1:26" x14ac:dyDescent="0.25">
      <c r="A12" s="344">
        <f t="shared" si="0"/>
        <v>43926</v>
      </c>
      <c r="B12" s="281">
        <v>1204</v>
      </c>
    </row>
    <row r="13" spans="1:26" x14ac:dyDescent="0.25">
      <c r="A13" s="344">
        <v>43927</v>
      </c>
      <c r="B13" s="281">
        <v>1262</v>
      </c>
    </row>
    <row r="14" spans="1:26" x14ac:dyDescent="0.25">
      <c r="A14" s="344">
        <v>43928</v>
      </c>
      <c r="B14" s="281">
        <v>1328</v>
      </c>
    </row>
    <row r="15" spans="1:26" x14ac:dyDescent="0.25">
      <c r="A15" s="344">
        <v>43929</v>
      </c>
      <c r="B15" s="281">
        <v>1415</v>
      </c>
    </row>
    <row r="16" spans="1:26" x14ac:dyDescent="0.25">
      <c r="A16" s="344">
        <v>43930</v>
      </c>
      <c r="B16" s="281">
        <v>1440</v>
      </c>
    </row>
    <row r="17" spans="1:23" x14ac:dyDescent="0.25">
      <c r="A17" s="344">
        <v>43931</v>
      </c>
      <c r="B17" s="281">
        <v>1461</v>
      </c>
    </row>
    <row r="18" spans="1:23" x14ac:dyDescent="0.25">
      <c r="A18" s="344">
        <v>43932</v>
      </c>
      <c r="B18" s="281">
        <v>1467</v>
      </c>
    </row>
    <row r="19" spans="1:23" x14ac:dyDescent="0.25">
      <c r="A19" s="344">
        <v>43933</v>
      </c>
      <c r="B19" s="281">
        <v>1487</v>
      </c>
    </row>
    <row r="20" spans="1:23" x14ac:dyDescent="0.25">
      <c r="A20" s="344">
        <v>43934</v>
      </c>
      <c r="B20" s="281">
        <v>1482</v>
      </c>
    </row>
    <row r="21" spans="1:23" x14ac:dyDescent="0.25">
      <c r="A21" s="344">
        <v>43935</v>
      </c>
      <c r="B21" s="281">
        <v>1514</v>
      </c>
    </row>
    <row r="22" spans="1:23" x14ac:dyDescent="0.25">
      <c r="A22" s="344">
        <v>43936</v>
      </c>
      <c r="B22" s="281">
        <v>1486</v>
      </c>
    </row>
    <row r="23" spans="1:23" ht="15" customHeight="1" x14ac:dyDescent="0.25">
      <c r="A23" s="344">
        <v>43937</v>
      </c>
      <c r="B23" s="281">
        <v>1479</v>
      </c>
    </row>
    <row r="24" spans="1:23" x14ac:dyDescent="0.25">
      <c r="A24" s="344">
        <v>43938</v>
      </c>
      <c r="B24" s="281">
        <v>1487</v>
      </c>
    </row>
    <row r="25" spans="1:23" ht="15" customHeight="1" x14ac:dyDescent="0.25">
      <c r="A25" s="344">
        <v>43939</v>
      </c>
      <c r="B25" s="281">
        <v>1501</v>
      </c>
    </row>
    <row r="26" spans="1:23" x14ac:dyDescent="0.25">
      <c r="A26" s="344">
        <v>43940</v>
      </c>
      <c r="B26" s="281">
        <v>1520</v>
      </c>
    </row>
    <row r="27" spans="1:23" x14ac:dyDescent="0.25">
      <c r="A27" s="344">
        <v>43941</v>
      </c>
      <c r="B27" s="281">
        <v>1520</v>
      </c>
    </row>
    <row r="28" spans="1:23" x14ac:dyDescent="0.25">
      <c r="A28" s="344">
        <v>43942</v>
      </c>
      <c r="B28" s="281">
        <v>1472</v>
      </c>
    </row>
    <row r="29" spans="1:23" ht="15" customHeight="1" x14ac:dyDescent="0.25">
      <c r="A29" s="344">
        <v>43943</v>
      </c>
      <c r="B29" s="281">
        <v>1432</v>
      </c>
      <c r="E29" s="346" t="s">
        <v>6</v>
      </c>
      <c r="F29" s="347"/>
      <c r="G29" s="347"/>
      <c r="H29" s="347"/>
      <c r="I29" s="347"/>
      <c r="J29" s="347"/>
      <c r="K29" s="347"/>
      <c r="L29" s="347"/>
      <c r="M29" s="347"/>
      <c r="N29" s="347"/>
      <c r="O29" s="347"/>
      <c r="P29" s="347"/>
      <c r="Q29" s="347"/>
      <c r="R29" s="347"/>
      <c r="S29" s="347"/>
      <c r="T29" s="347"/>
      <c r="U29" s="347"/>
      <c r="V29" s="347"/>
      <c r="W29" s="347"/>
    </row>
    <row r="30" spans="1:23" x14ac:dyDescent="0.25">
      <c r="A30" s="344">
        <v>43944</v>
      </c>
      <c r="B30" s="281">
        <v>1423</v>
      </c>
      <c r="E30" s="347"/>
      <c r="F30" s="347"/>
      <c r="G30" s="347"/>
      <c r="H30" s="347"/>
      <c r="I30" s="347"/>
      <c r="J30" s="347"/>
      <c r="K30" s="347"/>
      <c r="L30" s="347"/>
      <c r="M30" s="347"/>
      <c r="N30" s="347"/>
      <c r="O30" s="347"/>
      <c r="P30" s="347"/>
      <c r="Q30" s="347"/>
      <c r="R30" s="347"/>
      <c r="S30" s="347"/>
      <c r="T30" s="347"/>
      <c r="U30" s="347"/>
      <c r="V30" s="347"/>
      <c r="W30" s="347"/>
    </row>
    <row r="31" spans="1:23" x14ac:dyDescent="0.25">
      <c r="A31" s="344">
        <v>43945</v>
      </c>
      <c r="B31" s="281">
        <v>1383</v>
      </c>
      <c r="E31" s="346" t="s">
        <v>60</v>
      </c>
      <c r="F31" s="346"/>
      <c r="G31" s="346"/>
      <c r="H31" s="346"/>
      <c r="I31" s="346"/>
      <c r="J31" s="346"/>
      <c r="K31" s="346"/>
      <c r="L31" s="346"/>
      <c r="M31" s="346"/>
      <c r="N31" s="346"/>
      <c r="O31" s="346"/>
    </row>
    <row r="32" spans="1:23" x14ac:dyDescent="0.25">
      <c r="A32" s="344">
        <v>43946</v>
      </c>
      <c r="B32" s="281">
        <v>1385</v>
      </c>
      <c r="E32" s="346"/>
      <c r="F32" s="346"/>
      <c r="G32" s="346"/>
      <c r="H32" s="346"/>
      <c r="I32" s="346"/>
      <c r="J32" s="346"/>
      <c r="K32" s="346"/>
      <c r="L32" s="346"/>
      <c r="M32" s="346"/>
      <c r="N32" s="346"/>
      <c r="O32" s="346"/>
    </row>
    <row r="33" spans="1:21" ht="51" customHeight="1" x14ac:dyDescent="0.25">
      <c r="A33" s="344">
        <v>43947</v>
      </c>
      <c r="B33" s="281">
        <v>1382</v>
      </c>
      <c r="E33" s="644" t="s">
        <v>163</v>
      </c>
      <c r="F33" s="644"/>
      <c r="G33" s="644"/>
      <c r="H33" s="644"/>
      <c r="I33" s="644"/>
      <c r="J33" s="644"/>
      <c r="K33" s="644"/>
      <c r="L33" s="644"/>
      <c r="M33" s="644"/>
      <c r="N33" s="644"/>
      <c r="O33" s="644"/>
      <c r="P33" s="644"/>
      <c r="Q33" s="644"/>
      <c r="R33" s="644"/>
      <c r="S33" s="644"/>
      <c r="T33" s="644"/>
      <c r="U33" s="644"/>
    </row>
    <row r="34" spans="1:21" x14ac:dyDescent="0.25">
      <c r="A34" s="344">
        <v>43948</v>
      </c>
      <c r="B34" s="281">
        <v>1387</v>
      </c>
      <c r="E34" s="340"/>
      <c r="F34" s="340"/>
      <c r="G34" s="340"/>
      <c r="H34" s="340"/>
      <c r="I34" s="340"/>
      <c r="J34" s="340"/>
      <c r="K34" s="340"/>
      <c r="L34" s="340"/>
      <c r="M34" s="340"/>
      <c r="N34" s="340"/>
      <c r="O34" s="340"/>
      <c r="P34" s="340"/>
      <c r="Q34" s="340"/>
      <c r="R34" s="340"/>
      <c r="S34" s="340"/>
      <c r="T34" s="340"/>
    </row>
    <row r="35" spans="1:21" x14ac:dyDescent="0.25">
      <c r="A35" s="344">
        <v>43949</v>
      </c>
      <c r="B35" s="281">
        <v>1359</v>
      </c>
    </row>
    <row r="36" spans="1:21" x14ac:dyDescent="0.25">
      <c r="A36" s="344">
        <v>43950</v>
      </c>
      <c r="B36" s="281">
        <v>1363</v>
      </c>
    </row>
    <row r="37" spans="1:21" x14ac:dyDescent="0.25">
      <c r="A37" s="344">
        <v>43951</v>
      </c>
      <c r="B37" s="281">
        <v>1324</v>
      </c>
    </row>
    <row r="38" spans="1:21" x14ac:dyDescent="0.25">
      <c r="A38" s="344">
        <v>43952</v>
      </c>
      <c r="B38" s="281">
        <v>1302</v>
      </c>
    </row>
    <row r="39" spans="1:21" x14ac:dyDescent="0.25">
      <c r="A39" s="344">
        <v>43953</v>
      </c>
      <c r="B39" s="281">
        <v>1277</v>
      </c>
    </row>
    <row r="40" spans="1:21" x14ac:dyDescent="0.25">
      <c r="A40" s="344">
        <v>43954</v>
      </c>
      <c r="B40" s="293">
        <v>1266</v>
      </c>
    </row>
    <row r="41" spans="1:21" x14ac:dyDescent="0.25">
      <c r="A41" s="344">
        <v>43955</v>
      </c>
      <c r="B41" s="293">
        <v>1279</v>
      </c>
    </row>
    <row r="42" spans="1:21" x14ac:dyDescent="0.25">
      <c r="A42" s="344">
        <v>43956</v>
      </c>
      <c r="B42" s="293">
        <v>1225</v>
      </c>
    </row>
    <row r="43" spans="1:21" x14ac:dyDescent="0.25">
      <c r="A43" s="344">
        <v>43957</v>
      </c>
      <c r="B43" s="293">
        <v>1204</v>
      </c>
    </row>
    <row r="44" spans="1:21" x14ac:dyDescent="0.25">
      <c r="A44" s="344">
        <v>43958</v>
      </c>
      <c r="B44" s="293">
        <v>1199</v>
      </c>
    </row>
    <row r="45" spans="1:21" x14ac:dyDescent="0.25">
      <c r="A45" s="344">
        <v>43959</v>
      </c>
      <c r="B45" s="293">
        <v>1168</v>
      </c>
    </row>
    <row r="46" spans="1:21" x14ac:dyDescent="0.25">
      <c r="A46" s="344">
        <v>43960</v>
      </c>
      <c r="B46" s="293">
        <v>1159</v>
      </c>
    </row>
    <row r="47" spans="1:21" x14ac:dyDescent="0.25">
      <c r="A47" s="344">
        <v>43961</v>
      </c>
      <c r="B47" s="293">
        <v>1132</v>
      </c>
    </row>
    <row r="48" spans="1:21" x14ac:dyDescent="0.25">
      <c r="A48" s="344">
        <v>43962</v>
      </c>
      <c r="B48" s="293">
        <v>1145</v>
      </c>
    </row>
    <row r="49" spans="1:2" x14ac:dyDescent="0.25">
      <c r="A49" s="344">
        <v>43963</v>
      </c>
      <c r="B49" s="293">
        <v>1131</v>
      </c>
    </row>
    <row r="50" spans="1:2" x14ac:dyDescent="0.25">
      <c r="A50" s="344">
        <v>43964</v>
      </c>
      <c r="B50" s="293">
        <v>1101</v>
      </c>
    </row>
    <row r="51" spans="1:2" x14ac:dyDescent="0.25">
      <c r="A51" s="344">
        <v>43965</v>
      </c>
      <c r="B51" s="293">
        <v>1100</v>
      </c>
    </row>
    <row r="52" spans="1:2" x14ac:dyDescent="0.25">
      <c r="A52" s="344">
        <v>43966</v>
      </c>
      <c r="B52" s="293">
        <v>1066</v>
      </c>
    </row>
    <row r="53" spans="1:2" x14ac:dyDescent="0.25">
      <c r="A53" s="344">
        <v>43967</v>
      </c>
      <c r="B53" s="293">
        <v>1011</v>
      </c>
    </row>
    <row r="54" spans="1:2" x14ac:dyDescent="0.25">
      <c r="A54" s="344">
        <v>43968</v>
      </c>
      <c r="B54" s="293">
        <v>1007</v>
      </c>
    </row>
    <row r="55" spans="1:2" x14ac:dyDescent="0.25">
      <c r="A55" s="344">
        <v>43969</v>
      </c>
      <c r="B55" s="293">
        <v>1005</v>
      </c>
    </row>
    <row r="56" spans="1:2" x14ac:dyDescent="0.25">
      <c r="A56" s="344">
        <v>43970</v>
      </c>
      <c r="B56" s="293">
        <v>969</v>
      </c>
    </row>
    <row r="57" spans="1:2" x14ac:dyDescent="0.25">
      <c r="A57" s="344">
        <v>43971</v>
      </c>
      <c r="B57" s="293">
        <v>943</v>
      </c>
    </row>
    <row r="58" spans="1:2" x14ac:dyDescent="0.25">
      <c r="A58" s="344">
        <v>43972</v>
      </c>
      <c r="B58" s="293">
        <v>909</v>
      </c>
    </row>
    <row r="59" spans="1:2" x14ac:dyDescent="0.25">
      <c r="A59" s="344">
        <v>43973</v>
      </c>
      <c r="B59" s="293">
        <v>874</v>
      </c>
    </row>
    <row r="60" spans="1:2" x14ac:dyDescent="0.25">
      <c r="A60" s="344">
        <v>43974</v>
      </c>
      <c r="B60" s="293">
        <v>841</v>
      </c>
    </row>
    <row r="61" spans="1:2" x14ac:dyDescent="0.25">
      <c r="A61" s="344">
        <v>43975</v>
      </c>
      <c r="B61" s="293">
        <v>845</v>
      </c>
    </row>
    <row r="62" spans="1:2" x14ac:dyDescent="0.25">
      <c r="A62" s="344">
        <v>43976</v>
      </c>
      <c r="B62" s="293">
        <v>849</v>
      </c>
    </row>
    <row r="63" spans="1:2" x14ac:dyDescent="0.25">
      <c r="A63" s="344">
        <v>43977</v>
      </c>
      <c r="B63" s="293">
        <v>833</v>
      </c>
    </row>
    <row r="64" spans="1:2" x14ac:dyDescent="0.25">
      <c r="A64" s="344">
        <v>43978</v>
      </c>
      <c r="B64" s="293">
        <v>810</v>
      </c>
    </row>
    <row r="65" spans="1:2" x14ac:dyDescent="0.25">
      <c r="A65" s="344">
        <v>43979</v>
      </c>
      <c r="B65" s="293">
        <v>797</v>
      </c>
    </row>
    <row r="66" spans="1:2" x14ac:dyDescent="0.25">
      <c r="A66" s="344">
        <v>43980</v>
      </c>
      <c r="B66" s="293">
        <v>769</v>
      </c>
    </row>
    <row r="67" spans="1:2" x14ac:dyDescent="0.25">
      <c r="A67" s="344">
        <v>43981</v>
      </c>
      <c r="B67" s="293">
        <v>736</v>
      </c>
    </row>
    <row r="68" spans="1:2" x14ac:dyDescent="0.25">
      <c r="A68" s="344">
        <v>43982</v>
      </c>
      <c r="B68" s="293">
        <v>733</v>
      </c>
    </row>
    <row r="69" spans="1:2" x14ac:dyDescent="0.25">
      <c r="A69" s="344">
        <v>43983</v>
      </c>
      <c r="B69" s="293">
        <v>736</v>
      </c>
    </row>
    <row r="70" spans="1:2" x14ac:dyDescent="0.25">
      <c r="A70" s="344">
        <v>43984</v>
      </c>
      <c r="B70" s="293">
        <v>714</v>
      </c>
    </row>
    <row r="71" spans="1:2" x14ac:dyDescent="0.25">
      <c r="A71" s="344">
        <v>43985</v>
      </c>
      <c r="B71" s="293">
        <v>708</v>
      </c>
    </row>
    <row r="72" spans="1:2" x14ac:dyDescent="0.25">
      <c r="A72" s="344">
        <v>43986</v>
      </c>
      <c r="B72" s="293">
        <v>691</v>
      </c>
    </row>
    <row r="73" spans="1:2" x14ac:dyDescent="0.25">
      <c r="A73" s="344">
        <v>43987</v>
      </c>
      <c r="B73" s="293">
        <v>682</v>
      </c>
    </row>
    <row r="74" spans="1:2" x14ac:dyDescent="0.25">
      <c r="A74" s="344">
        <v>43988</v>
      </c>
      <c r="B74" s="293">
        <v>652</v>
      </c>
    </row>
    <row r="75" spans="1:2" x14ac:dyDescent="0.25">
      <c r="A75" s="344">
        <v>43989</v>
      </c>
      <c r="B75" s="293">
        <v>652</v>
      </c>
    </row>
    <row r="76" spans="1:2" x14ac:dyDescent="0.25">
      <c r="A76" s="344">
        <v>43990</v>
      </c>
      <c r="B76" s="293">
        <v>660</v>
      </c>
    </row>
    <row r="77" spans="1:2" x14ac:dyDescent="0.25">
      <c r="A77" s="344">
        <v>43991</v>
      </c>
      <c r="B77" s="293">
        <v>647</v>
      </c>
    </row>
    <row r="78" spans="1:2" x14ac:dyDescent="0.25">
      <c r="A78" s="344">
        <v>43992</v>
      </c>
      <c r="B78" s="293">
        <v>628</v>
      </c>
    </row>
    <row r="79" spans="1:2" x14ac:dyDescent="0.25">
      <c r="A79" s="344">
        <v>43993</v>
      </c>
      <c r="B79" s="293">
        <v>610</v>
      </c>
    </row>
    <row r="80" spans="1:2" x14ac:dyDescent="0.25">
      <c r="A80" s="344">
        <v>43994</v>
      </c>
      <c r="B80" s="293">
        <v>590</v>
      </c>
    </row>
    <row r="81" spans="1:2" x14ac:dyDescent="0.25">
      <c r="A81" s="344">
        <v>43995</v>
      </c>
      <c r="B81" s="293">
        <v>582</v>
      </c>
    </row>
    <row r="82" spans="1:2" x14ac:dyDescent="0.25">
      <c r="A82" s="344">
        <v>43996</v>
      </c>
      <c r="B82" s="281">
        <v>575</v>
      </c>
    </row>
    <row r="83" spans="1:2" x14ac:dyDescent="0.25">
      <c r="A83" s="344">
        <v>43997</v>
      </c>
      <c r="B83" s="293">
        <v>578</v>
      </c>
    </row>
    <row r="84" spans="1:2" x14ac:dyDescent="0.25">
      <c r="A84" s="344">
        <v>43998</v>
      </c>
      <c r="B84" s="281">
        <v>567</v>
      </c>
    </row>
    <row r="85" spans="1:2" x14ac:dyDescent="0.25">
      <c r="A85" s="344">
        <v>43999</v>
      </c>
      <c r="B85" s="281">
        <v>552</v>
      </c>
    </row>
    <row r="86" spans="1:2" x14ac:dyDescent="0.25">
      <c r="A86" s="344">
        <v>44000</v>
      </c>
      <c r="B86" s="281">
        <v>544</v>
      </c>
    </row>
    <row r="87" spans="1:2" x14ac:dyDescent="0.25">
      <c r="A87" s="344">
        <v>44001</v>
      </c>
      <c r="B87" s="281">
        <v>518</v>
      </c>
    </row>
    <row r="88" spans="1:2" x14ac:dyDescent="0.25">
      <c r="A88" s="344">
        <v>44002</v>
      </c>
      <c r="B88" s="281">
        <v>511</v>
      </c>
    </row>
    <row r="89" spans="1:2" x14ac:dyDescent="0.25">
      <c r="A89" s="344">
        <v>44003</v>
      </c>
      <c r="B89" s="281">
        <v>518</v>
      </c>
    </row>
    <row r="90" spans="1:2" x14ac:dyDescent="0.25">
      <c r="A90" s="344">
        <v>44004</v>
      </c>
      <c r="B90" s="281">
        <v>515</v>
      </c>
    </row>
    <row r="91" spans="1:2" x14ac:dyDescent="0.25">
      <c r="A91" s="344">
        <v>44005</v>
      </c>
      <c r="B91" s="281">
        <v>512</v>
      </c>
    </row>
    <row r="92" spans="1:2" x14ac:dyDescent="0.25">
      <c r="A92" s="344">
        <v>44006</v>
      </c>
      <c r="B92" s="281">
        <v>489</v>
      </c>
    </row>
    <row r="93" spans="1:2" x14ac:dyDescent="0.25">
      <c r="A93" s="344">
        <v>44007</v>
      </c>
      <c r="B93" s="281">
        <v>472</v>
      </c>
    </row>
    <row r="94" spans="1:2" x14ac:dyDescent="0.25">
      <c r="A94" s="344">
        <v>44008</v>
      </c>
      <c r="B94" s="281">
        <v>467</v>
      </c>
    </row>
    <row r="95" spans="1:2" x14ac:dyDescent="0.25">
      <c r="A95" s="344">
        <v>44009</v>
      </c>
      <c r="B95" s="281">
        <v>456</v>
      </c>
    </row>
    <row r="96" spans="1:2" x14ac:dyDescent="0.25">
      <c r="A96" s="344">
        <v>44010</v>
      </c>
      <c r="B96" s="281">
        <v>453</v>
      </c>
    </row>
    <row r="97" spans="1:2" x14ac:dyDescent="0.25">
      <c r="A97" s="344">
        <v>44011</v>
      </c>
      <c r="B97" s="281">
        <v>453</v>
      </c>
    </row>
    <row r="98" spans="1:2" x14ac:dyDescent="0.25">
      <c r="A98" s="344">
        <v>44012</v>
      </c>
      <c r="B98" s="281">
        <v>450</v>
      </c>
    </row>
    <row r="99" spans="1:2" x14ac:dyDescent="0.25">
      <c r="A99" s="344">
        <v>44013</v>
      </c>
      <c r="B99" s="281">
        <v>439</v>
      </c>
    </row>
    <row r="100" spans="1:2" x14ac:dyDescent="0.25">
      <c r="A100" s="344">
        <v>44014</v>
      </c>
      <c r="B100" s="281">
        <v>432</v>
      </c>
    </row>
    <row r="101" spans="1:2" x14ac:dyDescent="0.25">
      <c r="A101" s="344">
        <v>44015</v>
      </c>
      <c r="B101" s="281">
        <v>422</v>
      </c>
    </row>
    <row r="102" spans="1:2" x14ac:dyDescent="0.25">
      <c r="A102" s="344">
        <v>44016</v>
      </c>
      <c r="B102" s="281">
        <v>430</v>
      </c>
    </row>
    <row r="103" spans="1:2" x14ac:dyDescent="0.25">
      <c r="A103" s="344">
        <v>44017</v>
      </c>
      <c r="B103" s="281">
        <v>424</v>
      </c>
    </row>
    <row r="104" spans="1:2" x14ac:dyDescent="0.25">
      <c r="A104" s="344">
        <v>44018</v>
      </c>
      <c r="B104" s="281">
        <v>384</v>
      </c>
    </row>
    <row r="105" spans="1:2" x14ac:dyDescent="0.25">
      <c r="A105" s="344">
        <v>44019</v>
      </c>
      <c r="B105" s="281">
        <v>376</v>
      </c>
    </row>
    <row r="106" spans="1:2" x14ac:dyDescent="0.25">
      <c r="A106" s="344">
        <v>44020</v>
      </c>
      <c r="B106" s="281">
        <v>358</v>
      </c>
    </row>
    <row r="107" spans="1:2" x14ac:dyDescent="0.25">
      <c r="A107" s="344">
        <v>44021</v>
      </c>
      <c r="B107" s="281">
        <v>342</v>
      </c>
    </row>
    <row r="108" spans="1:2" x14ac:dyDescent="0.25">
      <c r="A108" s="344">
        <v>44022</v>
      </c>
      <c r="B108" s="281">
        <v>337</v>
      </c>
    </row>
    <row r="109" spans="1:2" x14ac:dyDescent="0.25">
      <c r="A109" s="344">
        <v>44023</v>
      </c>
      <c r="B109" s="281">
        <v>323</v>
      </c>
    </row>
    <row r="110" spans="1:2" x14ac:dyDescent="0.25">
      <c r="A110" s="344">
        <v>44024</v>
      </c>
      <c r="B110" s="281">
        <v>330</v>
      </c>
    </row>
    <row r="111" spans="1:2" x14ac:dyDescent="0.25">
      <c r="A111" s="344">
        <v>44025</v>
      </c>
      <c r="B111" s="281">
        <v>335</v>
      </c>
    </row>
    <row r="112" spans="1:2" x14ac:dyDescent="0.25">
      <c r="A112" s="344">
        <v>44026</v>
      </c>
      <c r="B112" s="281">
        <v>327</v>
      </c>
    </row>
    <row r="113" spans="1:2" x14ac:dyDescent="0.25">
      <c r="A113" s="344">
        <v>44027</v>
      </c>
      <c r="B113" s="281">
        <v>329</v>
      </c>
    </row>
    <row r="114" spans="1:2" x14ac:dyDescent="0.25">
      <c r="A114" s="344">
        <v>44028</v>
      </c>
      <c r="B114" s="281">
        <v>320</v>
      </c>
    </row>
    <row r="115" spans="1:2" x14ac:dyDescent="0.25">
      <c r="A115" s="344">
        <v>44029</v>
      </c>
      <c r="B115" s="281">
        <v>316</v>
      </c>
    </row>
    <row r="116" spans="1:2" x14ac:dyDescent="0.25">
      <c r="A116" s="344">
        <v>44030</v>
      </c>
      <c r="B116" s="281">
        <v>305</v>
      </c>
    </row>
    <row r="117" spans="1:2" x14ac:dyDescent="0.25">
      <c r="A117" s="344">
        <v>44031</v>
      </c>
      <c r="B117" s="281">
        <v>302</v>
      </c>
    </row>
    <row r="118" spans="1:2" x14ac:dyDescent="0.25">
      <c r="A118" s="344">
        <v>44032</v>
      </c>
      <c r="B118" s="281">
        <v>299</v>
      </c>
    </row>
    <row r="119" spans="1:2" x14ac:dyDescent="0.25">
      <c r="A119" s="344">
        <v>44033</v>
      </c>
      <c r="B119" s="281">
        <v>303</v>
      </c>
    </row>
    <row r="120" spans="1:2" x14ac:dyDescent="0.25">
      <c r="A120" s="344">
        <v>44034</v>
      </c>
      <c r="B120" s="281">
        <v>295</v>
      </c>
    </row>
    <row r="121" spans="1:2" x14ac:dyDescent="0.25">
      <c r="A121" s="344">
        <v>44035</v>
      </c>
      <c r="B121" s="281">
        <v>287</v>
      </c>
    </row>
    <row r="122" spans="1:2" x14ac:dyDescent="0.25">
      <c r="A122" s="344">
        <v>44036</v>
      </c>
      <c r="B122" s="281">
        <v>278</v>
      </c>
    </row>
    <row r="123" spans="1:2" x14ac:dyDescent="0.25">
      <c r="A123" s="344">
        <v>44037</v>
      </c>
      <c r="B123" s="281">
        <v>270</v>
      </c>
    </row>
    <row r="124" spans="1:2" x14ac:dyDescent="0.25">
      <c r="A124" s="344">
        <v>44038</v>
      </c>
      <c r="B124" s="281">
        <v>267</v>
      </c>
    </row>
    <row r="125" spans="1:2" x14ac:dyDescent="0.25">
      <c r="A125" s="344">
        <v>44039</v>
      </c>
      <c r="B125" s="281">
        <v>270</v>
      </c>
    </row>
    <row r="126" spans="1:2" x14ac:dyDescent="0.25">
      <c r="A126" s="344">
        <v>44040</v>
      </c>
      <c r="B126" s="281">
        <v>264</v>
      </c>
    </row>
    <row r="127" spans="1:2" x14ac:dyDescent="0.25">
      <c r="A127" s="344">
        <v>44041</v>
      </c>
      <c r="B127" s="281">
        <v>260</v>
      </c>
    </row>
    <row r="128" spans="1:2" x14ac:dyDescent="0.25">
      <c r="A128" s="344">
        <v>44042</v>
      </c>
      <c r="B128" s="281">
        <v>260</v>
      </c>
    </row>
    <row r="129" spans="1:2" x14ac:dyDescent="0.25">
      <c r="A129" s="344">
        <v>44043</v>
      </c>
      <c r="B129" s="281">
        <v>255</v>
      </c>
    </row>
    <row r="130" spans="1:2" x14ac:dyDescent="0.25">
      <c r="A130" s="344">
        <v>44044</v>
      </c>
      <c r="B130" s="281">
        <v>260</v>
      </c>
    </row>
    <row r="131" spans="1:2" x14ac:dyDescent="0.25">
      <c r="A131" s="344">
        <v>44045</v>
      </c>
      <c r="B131" s="281">
        <v>265</v>
      </c>
    </row>
    <row r="132" spans="1:2" x14ac:dyDescent="0.25">
      <c r="A132" s="344">
        <v>44046</v>
      </c>
      <c r="B132" s="281">
        <v>265</v>
      </c>
    </row>
    <row r="133" spans="1:2" x14ac:dyDescent="0.25">
      <c r="A133" s="344">
        <v>44047</v>
      </c>
      <c r="B133" s="281">
        <v>270</v>
      </c>
    </row>
    <row r="134" spans="1:2" x14ac:dyDescent="0.25">
      <c r="A134" s="344">
        <v>44048</v>
      </c>
      <c r="B134" s="281">
        <v>267</v>
      </c>
    </row>
    <row r="135" spans="1:2" x14ac:dyDescent="0.25">
      <c r="A135" s="344">
        <v>44049</v>
      </c>
      <c r="B135" s="281">
        <v>270</v>
      </c>
    </row>
    <row r="136" spans="1:2" x14ac:dyDescent="0.25">
      <c r="A136" s="344">
        <v>44050</v>
      </c>
      <c r="B136" s="281">
        <v>262</v>
      </c>
    </row>
    <row r="137" spans="1:2" x14ac:dyDescent="0.25">
      <c r="A137" s="344">
        <v>44051</v>
      </c>
      <c r="B137" s="281">
        <v>261</v>
      </c>
    </row>
    <row r="138" spans="1:2" x14ac:dyDescent="0.25">
      <c r="A138" s="344">
        <v>44052</v>
      </c>
      <c r="B138" s="281">
        <v>261</v>
      </c>
    </row>
    <row r="139" spans="1:2" x14ac:dyDescent="0.25">
      <c r="A139" s="344">
        <v>44053</v>
      </c>
      <c r="B139" s="281">
        <v>267</v>
      </c>
    </row>
    <row r="140" spans="1:2" x14ac:dyDescent="0.25">
      <c r="A140" s="344">
        <v>44054</v>
      </c>
      <c r="B140" s="281">
        <v>269</v>
      </c>
    </row>
    <row r="141" spans="1:2" x14ac:dyDescent="0.25">
      <c r="A141" s="344">
        <v>44055</v>
      </c>
      <c r="B141" s="281">
        <v>265</v>
      </c>
    </row>
    <row r="142" spans="1:2" x14ac:dyDescent="0.25">
      <c r="A142" s="344">
        <v>44056</v>
      </c>
      <c r="B142" s="281">
        <v>258</v>
      </c>
    </row>
    <row r="143" spans="1:2" x14ac:dyDescent="0.25">
      <c r="A143" s="344">
        <v>44057</v>
      </c>
      <c r="B143" s="281">
        <v>253</v>
      </c>
    </row>
    <row r="144" spans="1:2" x14ac:dyDescent="0.25">
      <c r="A144" s="344">
        <v>44058</v>
      </c>
      <c r="B144" s="281">
        <v>244</v>
      </c>
    </row>
    <row r="145" spans="1:2" x14ac:dyDescent="0.25">
      <c r="A145" s="344">
        <v>44059</v>
      </c>
      <c r="B145" s="281">
        <v>243</v>
      </c>
    </row>
    <row r="146" spans="1:2" x14ac:dyDescent="0.25">
      <c r="A146" s="344">
        <v>44060</v>
      </c>
      <c r="B146" s="281">
        <v>248</v>
      </c>
    </row>
    <row r="147" spans="1:2" x14ac:dyDescent="0.25">
      <c r="A147" s="344">
        <v>44061</v>
      </c>
      <c r="B147" s="281">
        <v>254</v>
      </c>
    </row>
    <row r="148" spans="1:2" x14ac:dyDescent="0.25">
      <c r="A148" s="344">
        <v>44062</v>
      </c>
      <c r="B148" s="281">
        <v>247</v>
      </c>
    </row>
    <row r="149" spans="1:2" x14ac:dyDescent="0.25">
      <c r="A149" s="344">
        <v>44063</v>
      </c>
      <c r="B149" s="281">
        <v>248</v>
      </c>
    </row>
    <row r="150" spans="1:2" x14ac:dyDescent="0.25">
      <c r="A150" s="344">
        <v>44064</v>
      </c>
      <c r="B150" s="281">
        <v>253</v>
      </c>
    </row>
    <row r="151" spans="1:2" x14ac:dyDescent="0.25">
      <c r="A151" s="344">
        <v>44065</v>
      </c>
      <c r="B151" s="281">
        <v>246</v>
      </c>
    </row>
    <row r="152" spans="1:2" x14ac:dyDescent="0.25">
      <c r="A152" s="344">
        <v>44066</v>
      </c>
      <c r="B152" s="281">
        <v>245</v>
      </c>
    </row>
    <row r="153" spans="1:2" x14ac:dyDescent="0.25">
      <c r="A153" s="344">
        <v>44067</v>
      </c>
      <c r="B153" s="281">
        <v>248</v>
      </c>
    </row>
    <row r="154" spans="1:2" x14ac:dyDescent="0.25">
      <c r="A154" s="344">
        <v>44068</v>
      </c>
      <c r="B154" s="281">
        <v>243</v>
      </c>
    </row>
    <row r="155" spans="1:2" x14ac:dyDescent="0.25">
      <c r="A155" s="344">
        <v>44069</v>
      </c>
      <c r="B155" s="281">
        <v>249</v>
      </c>
    </row>
    <row r="156" spans="1:2" x14ac:dyDescent="0.25">
      <c r="A156" s="344">
        <v>44070</v>
      </c>
      <c r="B156" s="281">
        <v>257</v>
      </c>
    </row>
    <row r="157" spans="1:2" x14ac:dyDescent="0.25">
      <c r="A157" s="344">
        <v>44071</v>
      </c>
      <c r="B157" s="281">
        <v>255</v>
      </c>
    </row>
    <row r="158" spans="1:2" x14ac:dyDescent="0.25">
      <c r="A158" s="344">
        <v>44072</v>
      </c>
      <c r="B158" s="281">
        <v>258</v>
      </c>
    </row>
    <row r="159" spans="1:2" x14ac:dyDescent="0.25">
      <c r="A159" s="344">
        <v>44073</v>
      </c>
      <c r="B159" s="281">
        <v>251</v>
      </c>
    </row>
    <row r="160" spans="1:2" x14ac:dyDescent="0.25">
      <c r="A160" s="344">
        <v>44074</v>
      </c>
      <c r="B160" s="281">
        <v>258</v>
      </c>
    </row>
    <row r="161" spans="1:2" x14ac:dyDescent="0.25">
      <c r="A161" s="344">
        <v>44075</v>
      </c>
      <c r="B161" s="281">
        <v>264</v>
      </c>
    </row>
    <row r="162" spans="1:2" x14ac:dyDescent="0.25">
      <c r="A162" s="344">
        <v>44076</v>
      </c>
      <c r="B162" s="281">
        <v>258</v>
      </c>
    </row>
    <row r="163" spans="1:2" x14ac:dyDescent="0.25">
      <c r="A163" s="344">
        <v>44077</v>
      </c>
      <c r="B163" s="281">
        <v>259</v>
      </c>
    </row>
    <row r="164" spans="1:2" x14ac:dyDescent="0.25">
      <c r="A164" s="344">
        <v>44078</v>
      </c>
      <c r="B164" s="281">
        <v>258</v>
      </c>
    </row>
    <row r="165" spans="1:2" x14ac:dyDescent="0.25">
      <c r="A165" s="344">
        <v>44079</v>
      </c>
      <c r="B165" s="281">
        <v>251</v>
      </c>
    </row>
    <row r="166" spans="1:2" x14ac:dyDescent="0.25">
      <c r="A166" s="344">
        <v>44080</v>
      </c>
      <c r="B166" s="281">
        <v>244</v>
      </c>
    </row>
    <row r="167" spans="1:2" x14ac:dyDescent="0.25">
      <c r="A167" s="344">
        <v>44081</v>
      </c>
      <c r="B167" s="281">
        <v>256</v>
      </c>
    </row>
    <row r="168" spans="1:2" x14ac:dyDescent="0.25">
      <c r="A168" s="344">
        <v>44082</v>
      </c>
      <c r="B168" s="281">
        <v>267</v>
      </c>
    </row>
    <row r="169" spans="1:2" x14ac:dyDescent="0.25">
      <c r="A169" s="344">
        <v>44083</v>
      </c>
      <c r="B169" s="281">
        <v>274</v>
      </c>
    </row>
    <row r="170" spans="1:2" x14ac:dyDescent="0.25">
      <c r="A170" s="344">
        <v>44084</v>
      </c>
      <c r="B170" s="281">
        <v>266</v>
      </c>
    </row>
    <row r="171" spans="1:2" x14ac:dyDescent="0.25">
      <c r="A171" s="344">
        <v>44085</v>
      </c>
      <c r="B171" s="281">
        <v>269</v>
      </c>
    </row>
    <row r="172" spans="1:2" x14ac:dyDescent="0.25">
      <c r="A172" s="344">
        <v>44086</v>
      </c>
      <c r="B172" s="281">
        <v>261</v>
      </c>
    </row>
    <row r="173" spans="1:2" x14ac:dyDescent="0.25">
      <c r="A173" s="344">
        <v>44087</v>
      </c>
      <c r="B173" s="281">
        <v>259</v>
      </c>
    </row>
    <row r="174" spans="1:2" x14ac:dyDescent="0.25">
      <c r="A174" s="344">
        <v>44088</v>
      </c>
      <c r="B174" s="281">
        <v>264</v>
      </c>
    </row>
    <row r="175" spans="1:2" x14ac:dyDescent="0.25">
      <c r="A175" s="344">
        <v>44089</v>
      </c>
      <c r="B175" s="281">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81" hidden="1" customWidth="1"/>
    <col min="2" max="2" width="14.42578125" style="281" hidden="1" customWidth="1"/>
    <col min="3" max="3" width="8.42578125" style="281" customWidth="1"/>
    <col min="4" max="6" width="8.42578125" style="281"/>
    <col min="7" max="7" width="15.42578125" style="281" customWidth="1"/>
    <col min="8" max="16384" width="8.42578125" style="281"/>
  </cols>
  <sheetData>
    <row r="1" spans="1:27" s="341" customFormat="1" ht="30" x14ac:dyDescent="0.25">
      <c r="A1" s="339" t="s">
        <v>0</v>
      </c>
      <c r="B1" s="340" t="s">
        <v>169</v>
      </c>
      <c r="D1" s="342"/>
      <c r="L1" s="343"/>
      <c r="M1" s="343"/>
      <c r="N1" s="343"/>
      <c r="O1" s="343"/>
      <c r="P1" s="343"/>
      <c r="Q1" s="343"/>
      <c r="R1" s="343"/>
      <c r="S1" s="343"/>
      <c r="T1" s="343"/>
      <c r="U1" s="343"/>
      <c r="V1" s="343"/>
      <c r="W1" s="343"/>
      <c r="X1" s="343"/>
      <c r="Y1" s="343"/>
      <c r="Z1" s="343"/>
      <c r="AA1" s="343"/>
    </row>
    <row r="2" spans="1:27" x14ac:dyDescent="0.25">
      <c r="A2" s="344">
        <v>43908</v>
      </c>
      <c r="B2" s="281" t="e">
        <f>NA()</f>
        <v>#N/A</v>
      </c>
      <c r="L2" s="348"/>
      <c r="M2" s="348"/>
      <c r="N2" s="348"/>
      <c r="O2" s="348"/>
      <c r="P2" s="348"/>
      <c r="Q2" s="348"/>
      <c r="R2" s="348"/>
      <c r="S2" s="348"/>
      <c r="T2" s="348"/>
      <c r="U2" s="348"/>
      <c r="V2" s="348"/>
      <c r="W2" s="348"/>
      <c r="X2" s="348"/>
      <c r="Y2" s="348"/>
      <c r="Z2" s="348"/>
      <c r="AA2" s="348"/>
    </row>
    <row r="3" spans="1:27" x14ac:dyDescent="0.25">
      <c r="A3" s="344">
        <f>A2+1</f>
        <v>43909</v>
      </c>
      <c r="B3" s="281" t="e">
        <f>NA()</f>
        <v>#N/A</v>
      </c>
      <c r="L3" s="348"/>
      <c r="M3" s="348"/>
      <c r="N3" s="348"/>
      <c r="O3" s="348"/>
      <c r="P3" s="348"/>
      <c r="Q3" s="348"/>
      <c r="R3" s="348"/>
      <c r="S3" s="348"/>
      <c r="T3" s="348"/>
      <c r="U3" s="348"/>
      <c r="V3" s="348"/>
      <c r="W3" s="348"/>
      <c r="X3" s="348"/>
      <c r="Y3" s="348"/>
      <c r="Z3" s="348"/>
      <c r="AA3" s="348"/>
    </row>
    <row r="4" spans="1:27" x14ac:dyDescent="0.25">
      <c r="A4" s="344">
        <f t="shared" ref="A4:A20" si="0">A3+1</f>
        <v>43910</v>
      </c>
      <c r="B4" s="281" t="e">
        <f>NA()</f>
        <v>#N/A</v>
      </c>
      <c r="L4" s="348"/>
      <c r="M4" s="348"/>
      <c r="N4" s="348"/>
      <c r="O4" s="348"/>
      <c r="P4" s="348"/>
      <c r="Q4" s="348"/>
      <c r="R4" s="348"/>
      <c r="S4" s="348"/>
      <c r="T4" s="348"/>
      <c r="U4" s="348"/>
      <c r="V4" s="348"/>
      <c r="W4" s="348"/>
      <c r="X4" s="348"/>
      <c r="Y4" s="348"/>
      <c r="Z4" s="348"/>
      <c r="AA4" s="348"/>
    </row>
    <row r="5" spans="1:27" x14ac:dyDescent="0.25">
      <c r="A5" s="344">
        <f t="shared" si="0"/>
        <v>43911</v>
      </c>
      <c r="B5" s="281" t="e">
        <f>NA()</f>
        <v>#N/A</v>
      </c>
      <c r="L5" s="348"/>
      <c r="M5" s="348"/>
      <c r="N5" s="348"/>
      <c r="O5" s="348"/>
      <c r="P5" s="348"/>
      <c r="Q5" s="348"/>
      <c r="R5" s="348"/>
      <c r="S5" s="348"/>
      <c r="T5" s="348"/>
      <c r="U5" s="348"/>
      <c r="V5" s="348"/>
      <c r="W5" s="348"/>
      <c r="X5" s="348"/>
      <c r="Y5" s="348"/>
      <c r="Z5" s="348"/>
      <c r="AA5" s="348"/>
    </row>
    <row r="6" spans="1:27" x14ac:dyDescent="0.25">
      <c r="A6" s="344">
        <f t="shared" si="0"/>
        <v>43912</v>
      </c>
      <c r="B6" s="281" t="e">
        <f>NA()</f>
        <v>#N/A</v>
      </c>
      <c r="L6" s="348"/>
      <c r="M6" s="348"/>
      <c r="N6" s="348"/>
      <c r="O6" s="348"/>
      <c r="P6" s="348"/>
      <c r="Q6" s="348"/>
      <c r="R6" s="348"/>
      <c r="S6" s="348"/>
      <c r="T6" s="348"/>
      <c r="U6" s="348"/>
      <c r="V6" s="348"/>
      <c r="W6" s="348"/>
      <c r="X6" s="348"/>
      <c r="Y6" s="348"/>
      <c r="Z6" s="348"/>
      <c r="AA6" s="348"/>
    </row>
    <row r="7" spans="1:27" x14ac:dyDescent="0.25">
      <c r="A7" s="344">
        <f t="shared" si="0"/>
        <v>43913</v>
      </c>
      <c r="B7" s="281" t="e">
        <f>NA()</f>
        <v>#N/A</v>
      </c>
      <c r="L7" s="348"/>
      <c r="M7" s="348"/>
      <c r="N7" s="348"/>
      <c r="O7" s="348"/>
      <c r="P7" s="348"/>
      <c r="Q7" s="348"/>
      <c r="R7" s="348"/>
      <c r="S7" s="348"/>
      <c r="T7" s="348"/>
      <c r="U7" s="348"/>
      <c r="V7" s="348"/>
      <c r="W7" s="348"/>
      <c r="X7" s="348"/>
      <c r="Y7" s="348"/>
      <c r="Z7" s="348"/>
      <c r="AA7" s="348"/>
    </row>
    <row r="8" spans="1:27" x14ac:dyDescent="0.25">
      <c r="A8" s="344">
        <f t="shared" si="0"/>
        <v>43914</v>
      </c>
      <c r="B8" s="281" t="e">
        <f>NA()</f>
        <v>#N/A</v>
      </c>
      <c r="C8" s="349"/>
    </row>
    <row r="9" spans="1:27" x14ac:dyDescent="0.25">
      <c r="A9" s="344">
        <f t="shared" si="0"/>
        <v>43915</v>
      </c>
      <c r="B9" s="281" t="e">
        <f>NA()</f>
        <v>#N/A</v>
      </c>
      <c r="C9" s="345"/>
    </row>
    <row r="10" spans="1:27" x14ac:dyDescent="0.25">
      <c r="A10" s="344">
        <f>A9+1</f>
        <v>43916</v>
      </c>
      <c r="B10" s="281">
        <v>42</v>
      </c>
      <c r="C10" s="345"/>
    </row>
    <row r="11" spans="1:27" x14ac:dyDescent="0.25">
      <c r="A11" s="344">
        <f t="shared" si="0"/>
        <v>43917</v>
      </c>
      <c r="B11" s="281">
        <v>62</v>
      </c>
    </row>
    <row r="12" spans="1:27" x14ac:dyDescent="0.25">
      <c r="A12" s="344">
        <f t="shared" si="0"/>
        <v>43918</v>
      </c>
      <c r="B12" s="281">
        <v>74</v>
      </c>
    </row>
    <row r="13" spans="1:27" x14ac:dyDescent="0.25">
      <c r="A13" s="344">
        <f t="shared" si="0"/>
        <v>43919</v>
      </c>
      <c r="B13" s="281">
        <v>85</v>
      </c>
    </row>
    <row r="14" spans="1:27" x14ac:dyDescent="0.25">
      <c r="A14" s="344">
        <f t="shared" si="0"/>
        <v>43920</v>
      </c>
      <c r="B14" s="281">
        <v>94</v>
      </c>
    </row>
    <row r="15" spans="1:27" x14ac:dyDescent="0.25">
      <c r="A15" s="344">
        <f t="shared" si="0"/>
        <v>43921</v>
      </c>
      <c r="B15" s="281">
        <v>123</v>
      </c>
    </row>
    <row r="16" spans="1:27" x14ac:dyDescent="0.25">
      <c r="A16" s="344">
        <f t="shared" si="0"/>
        <v>43922</v>
      </c>
      <c r="B16" s="281">
        <v>137</v>
      </c>
    </row>
    <row r="17" spans="1:14" x14ac:dyDescent="0.25">
      <c r="A17" s="344">
        <f t="shared" si="0"/>
        <v>43923</v>
      </c>
      <c r="B17" s="281">
        <v>144</v>
      </c>
    </row>
    <row r="18" spans="1:14" x14ac:dyDescent="0.25">
      <c r="A18" s="344">
        <f t="shared" si="0"/>
        <v>43924</v>
      </c>
      <c r="B18" s="281">
        <v>167</v>
      </c>
    </row>
    <row r="19" spans="1:14" x14ac:dyDescent="0.25">
      <c r="A19" s="344">
        <f t="shared" si="0"/>
        <v>43925</v>
      </c>
      <c r="B19" s="281">
        <v>184</v>
      </c>
    </row>
    <row r="20" spans="1:14" x14ac:dyDescent="0.25">
      <c r="A20" s="344">
        <f t="shared" si="0"/>
        <v>43926</v>
      </c>
      <c r="B20" s="281">
        <v>183</v>
      </c>
    </row>
    <row r="21" spans="1:14" x14ac:dyDescent="0.25">
      <c r="A21" s="344">
        <v>43927</v>
      </c>
      <c r="B21" s="281">
        <v>190</v>
      </c>
    </row>
    <row r="22" spans="1:14" x14ac:dyDescent="0.25">
      <c r="A22" s="344">
        <v>43928</v>
      </c>
      <c r="B22" s="281">
        <v>185</v>
      </c>
    </row>
    <row r="23" spans="1:14" x14ac:dyDescent="0.25">
      <c r="A23" s="344">
        <v>43929</v>
      </c>
      <c r="B23" s="281">
        <v>193</v>
      </c>
    </row>
    <row r="24" spans="1:14" x14ac:dyDescent="0.25">
      <c r="A24" s="344">
        <v>43930</v>
      </c>
      <c r="B24" s="281">
        <v>200</v>
      </c>
    </row>
    <row r="25" spans="1:14" x14ac:dyDescent="0.25">
      <c r="A25" s="344">
        <v>43931</v>
      </c>
      <c r="B25" s="281">
        <v>197</v>
      </c>
    </row>
    <row r="26" spans="1:14" x14ac:dyDescent="0.25">
      <c r="A26" s="344">
        <v>43932</v>
      </c>
      <c r="B26" s="281">
        <v>202</v>
      </c>
    </row>
    <row r="27" spans="1:14" x14ac:dyDescent="0.25">
      <c r="A27" s="344">
        <v>43933</v>
      </c>
      <c r="B27" s="281">
        <v>208</v>
      </c>
    </row>
    <row r="28" spans="1:14" x14ac:dyDescent="0.25">
      <c r="A28" s="344">
        <v>43934</v>
      </c>
      <c r="B28" s="281">
        <v>203</v>
      </c>
    </row>
    <row r="29" spans="1:14" x14ac:dyDescent="0.25">
      <c r="A29" s="344">
        <v>43935</v>
      </c>
      <c r="B29" s="281">
        <v>192</v>
      </c>
    </row>
    <row r="30" spans="1:14" x14ac:dyDescent="0.25">
      <c r="A30" s="344">
        <v>43936</v>
      </c>
      <c r="B30" s="281">
        <v>191</v>
      </c>
    </row>
    <row r="31" spans="1:14" ht="15" customHeight="1" x14ac:dyDescent="0.25">
      <c r="A31" s="344">
        <v>43937</v>
      </c>
      <c r="B31" s="281">
        <v>191</v>
      </c>
      <c r="D31" s="645" t="s">
        <v>5</v>
      </c>
      <c r="E31" s="645"/>
      <c r="F31" s="645"/>
      <c r="G31" s="645"/>
      <c r="H31" s="645"/>
      <c r="I31" s="645"/>
      <c r="J31" s="645"/>
      <c r="K31" s="645"/>
      <c r="L31" s="645"/>
      <c r="M31" s="645"/>
      <c r="N31" s="645"/>
    </row>
    <row r="32" spans="1:14" x14ac:dyDescent="0.25">
      <c r="A32" s="344">
        <v>43938</v>
      </c>
      <c r="B32" s="281">
        <v>184</v>
      </c>
      <c r="D32" s="645"/>
      <c r="E32" s="645"/>
      <c r="F32" s="645"/>
      <c r="G32" s="645"/>
      <c r="H32" s="645"/>
      <c r="I32" s="645"/>
      <c r="J32" s="645"/>
      <c r="K32" s="645"/>
      <c r="L32" s="645"/>
      <c r="M32" s="645"/>
      <c r="N32" s="645"/>
    </row>
    <row r="33" spans="1:14" x14ac:dyDescent="0.25">
      <c r="A33" s="344">
        <v>43939</v>
      </c>
      <c r="B33" s="281">
        <v>178</v>
      </c>
      <c r="D33" s="350"/>
      <c r="E33" s="350"/>
      <c r="F33" s="350"/>
      <c r="G33" s="350"/>
      <c r="H33" s="350"/>
      <c r="I33" s="350"/>
      <c r="J33" s="350"/>
      <c r="K33" s="350"/>
      <c r="L33" s="350"/>
      <c r="M33" s="350"/>
      <c r="N33" s="350"/>
    </row>
    <row r="34" spans="1:14" x14ac:dyDescent="0.25">
      <c r="A34" s="344">
        <v>43940</v>
      </c>
      <c r="B34" s="281">
        <v>170</v>
      </c>
      <c r="D34" s="645" t="s">
        <v>76</v>
      </c>
      <c r="E34" s="645"/>
      <c r="F34" s="645"/>
      <c r="G34" s="645"/>
      <c r="H34" s="645"/>
      <c r="I34" s="645"/>
      <c r="J34" s="645"/>
      <c r="K34" s="645"/>
      <c r="L34" s="645"/>
      <c r="M34" s="645"/>
      <c r="N34" s="645"/>
    </row>
    <row r="35" spans="1:14" x14ac:dyDescent="0.25">
      <c r="A35" s="344">
        <v>43941</v>
      </c>
      <c r="B35" s="281">
        <v>167</v>
      </c>
      <c r="D35" s="645"/>
      <c r="E35" s="645"/>
      <c r="F35" s="645"/>
      <c r="G35" s="645"/>
      <c r="H35" s="645"/>
      <c r="I35" s="645"/>
      <c r="J35" s="645"/>
      <c r="K35" s="645"/>
      <c r="L35" s="645"/>
      <c r="M35" s="645"/>
      <c r="N35" s="645"/>
    </row>
    <row r="36" spans="1:14" x14ac:dyDescent="0.25">
      <c r="A36" s="344">
        <v>43942</v>
      </c>
      <c r="B36" s="281">
        <v>159</v>
      </c>
      <c r="D36" s="350"/>
      <c r="E36" s="350"/>
      <c r="F36" s="350"/>
      <c r="G36" s="350"/>
      <c r="H36" s="350"/>
      <c r="I36" s="350"/>
      <c r="J36" s="350"/>
      <c r="K36" s="350"/>
      <c r="L36" s="350"/>
      <c r="M36" s="350"/>
      <c r="N36" s="350"/>
    </row>
    <row r="37" spans="1:14" x14ac:dyDescent="0.25">
      <c r="A37" s="344">
        <v>43943</v>
      </c>
      <c r="B37" s="281">
        <v>147</v>
      </c>
      <c r="D37" s="646" t="s">
        <v>109</v>
      </c>
      <c r="E37" s="646"/>
      <c r="F37" s="646"/>
      <c r="G37" s="646"/>
      <c r="H37" s="646"/>
      <c r="I37" s="646"/>
      <c r="J37" s="646"/>
      <c r="K37" s="646"/>
      <c r="L37" s="646"/>
      <c r="M37" s="646"/>
      <c r="N37" s="646"/>
    </row>
    <row r="38" spans="1:14" x14ac:dyDescent="0.25">
      <c r="A38" s="344">
        <v>43944</v>
      </c>
      <c r="B38" s="281">
        <v>136</v>
      </c>
      <c r="D38" s="646"/>
      <c r="E38" s="646"/>
      <c r="F38" s="646"/>
      <c r="G38" s="646"/>
      <c r="H38" s="646"/>
      <c r="I38" s="646"/>
      <c r="J38" s="646"/>
      <c r="K38" s="646"/>
      <c r="L38" s="646"/>
      <c r="M38" s="646"/>
      <c r="N38" s="646"/>
    </row>
    <row r="39" spans="1:14" x14ac:dyDescent="0.25">
      <c r="A39" s="344">
        <v>43945</v>
      </c>
      <c r="B39" s="281">
        <v>136</v>
      </c>
    </row>
    <row r="40" spans="1:14" x14ac:dyDescent="0.25">
      <c r="A40" s="344">
        <v>43946</v>
      </c>
      <c r="B40" s="281">
        <v>131</v>
      </c>
    </row>
    <row r="41" spans="1:14" x14ac:dyDescent="0.25">
      <c r="A41" s="344">
        <v>43947</v>
      </c>
      <c r="B41" s="281">
        <v>126</v>
      </c>
    </row>
    <row r="42" spans="1:14" x14ac:dyDescent="0.25">
      <c r="A42" s="344">
        <v>43948</v>
      </c>
      <c r="B42" s="281">
        <v>121</v>
      </c>
    </row>
    <row r="43" spans="1:14" x14ac:dyDescent="0.25">
      <c r="A43" s="344">
        <v>43949</v>
      </c>
      <c r="B43" s="281">
        <v>114</v>
      </c>
    </row>
    <row r="44" spans="1:14" x14ac:dyDescent="0.25">
      <c r="A44" s="344">
        <v>43950</v>
      </c>
      <c r="B44" s="281">
        <v>103</v>
      </c>
    </row>
    <row r="45" spans="1:14" x14ac:dyDescent="0.25">
      <c r="A45" s="344">
        <v>43951</v>
      </c>
      <c r="B45" s="281">
        <v>101</v>
      </c>
    </row>
    <row r="46" spans="1:14" x14ac:dyDescent="0.25">
      <c r="A46" s="344">
        <v>43952</v>
      </c>
      <c r="B46" s="281">
        <v>100</v>
      </c>
    </row>
    <row r="47" spans="1:14" x14ac:dyDescent="0.25">
      <c r="A47" s="344">
        <v>43953</v>
      </c>
      <c r="B47" s="281">
        <v>97</v>
      </c>
    </row>
    <row r="48" spans="1:14" x14ac:dyDescent="0.25">
      <c r="A48" s="344">
        <v>43954</v>
      </c>
      <c r="B48" s="281">
        <v>91</v>
      </c>
    </row>
    <row r="49" spans="1:7" x14ac:dyDescent="0.25">
      <c r="A49" s="344">
        <v>43955</v>
      </c>
      <c r="B49" s="281">
        <v>91</v>
      </c>
    </row>
    <row r="50" spans="1:7" x14ac:dyDescent="0.25">
      <c r="A50" s="344">
        <v>43956</v>
      </c>
      <c r="B50" s="281">
        <v>90</v>
      </c>
    </row>
    <row r="51" spans="1:7" x14ac:dyDescent="0.25">
      <c r="A51" s="344">
        <v>43957</v>
      </c>
      <c r="B51" s="281">
        <v>79</v>
      </c>
    </row>
    <row r="52" spans="1:7" x14ac:dyDescent="0.25">
      <c r="A52" s="344">
        <v>43958</v>
      </c>
      <c r="B52" s="281">
        <v>79</v>
      </c>
    </row>
    <row r="53" spans="1:7" x14ac:dyDescent="0.25">
      <c r="A53" s="344">
        <v>43959</v>
      </c>
      <c r="B53" s="281">
        <v>75</v>
      </c>
    </row>
    <row r="54" spans="1:7" x14ac:dyDescent="0.25">
      <c r="A54" s="344">
        <v>43960</v>
      </c>
      <c r="B54" s="281">
        <v>76</v>
      </c>
    </row>
    <row r="55" spans="1:7" x14ac:dyDescent="0.25">
      <c r="A55" s="344">
        <v>43961</v>
      </c>
      <c r="B55" s="281">
        <v>75</v>
      </c>
    </row>
    <row r="56" spans="1:7" x14ac:dyDescent="0.25">
      <c r="A56" s="344">
        <v>43962</v>
      </c>
      <c r="B56" s="281">
        <v>72</v>
      </c>
    </row>
    <row r="57" spans="1:7" x14ac:dyDescent="0.25">
      <c r="A57" s="344">
        <v>43963</v>
      </c>
      <c r="B57" s="281">
        <v>69</v>
      </c>
    </row>
    <row r="58" spans="1:7" x14ac:dyDescent="0.25">
      <c r="A58" s="344">
        <v>43964</v>
      </c>
      <c r="B58" s="281">
        <v>64</v>
      </c>
    </row>
    <row r="59" spans="1:7" x14ac:dyDescent="0.25">
      <c r="A59" s="344">
        <v>43965</v>
      </c>
      <c r="B59" s="281">
        <v>61</v>
      </c>
    </row>
    <row r="60" spans="1:7" x14ac:dyDescent="0.25">
      <c r="A60" s="344">
        <v>43966</v>
      </c>
      <c r="B60" s="281">
        <v>53</v>
      </c>
    </row>
    <row r="61" spans="1:7" x14ac:dyDescent="0.25">
      <c r="A61" s="344">
        <v>43967</v>
      </c>
      <c r="B61" s="281">
        <v>49</v>
      </c>
      <c r="G61" s="344"/>
    </row>
    <row r="62" spans="1:7" x14ac:dyDescent="0.25">
      <c r="A62" s="344">
        <v>43968</v>
      </c>
      <c r="B62" s="281">
        <v>46</v>
      </c>
      <c r="G62" s="344"/>
    </row>
    <row r="63" spans="1:7" x14ac:dyDescent="0.25">
      <c r="A63" s="344">
        <v>43969</v>
      </c>
      <c r="B63" s="281">
        <v>46</v>
      </c>
      <c r="G63" s="344"/>
    </row>
    <row r="64" spans="1:7" x14ac:dyDescent="0.25">
      <c r="A64" s="344">
        <v>43970</v>
      </c>
      <c r="B64" s="281">
        <v>47</v>
      </c>
      <c r="G64" s="344"/>
    </row>
    <row r="65" spans="1:7" x14ac:dyDescent="0.25">
      <c r="A65" s="344">
        <v>43971</v>
      </c>
      <c r="B65" s="281">
        <v>44</v>
      </c>
      <c r="G65" s="344"/>
    </row>
    <row r="66" spans="1:7" x14ac:dyDescent="0.25">
      <c r="A66" s="344">
        <v>43972</v>
      </c>
      <c r="B66" s="281">
        <v>43</v>
      </c>
      <c r="G66" s="344"/>
    </row>
    <row r="67" spans="1:7" x14ac:dyDescent="0.25">
      <c r="A67" s="344">
        <v>43973</v>
      </c>
      <c r="B67" s="281">
        <v>38</v>
      </c>
      <c r="G67" s="344"/>
    </row>
    <row r="68" spans="1:7" x14ac:dyDescent="0.25">
      <c r="A68" s="344">
        <v>43974</v>
      </c>
      <c r="B68" s="281">
        <v>36</v>
      </c>
      <c r="G68" s="344"/>
    </row>
    <row r="69" spans="1:7" x14ac:dyDescent="0.25">
      <c r="A69" s="344">
        <v>43975</v>
      </c>
      <c r="B69" s="281">
        <v>33</v>
      </c>
      <c r="G69" s="344"/>
    </row>
    <row r="70" spans="1:7" x14ac:dyDescent="0.25">
      <c r="A70" s="344">
        <v>43976</v>
      </c>
      <c r="B70" s="281">
        <v>29</v>
      </c>
      <c r="G70" s="344"/>
    </row>
    <row r="71" spans="1:7" x14ac:dyDescent="0.25">
      <c r="A71" s="344">
        <v>43977</v>
      </c>
      <c r="B71" s="281">
        <v>27</v>
      </c>
      <c r="G71" s="344"/>
    </row>
    <row r="72" spans="1:7" x14ac:dyDescent="0.25">
      <c r="A72" s="344">
        <v>43978</v>
      </c>
      <c r="B72" s="281">
        <v>28</v>
      </c>
      <c r="G72" s="344"/>
    </row>
    <row r="73" spans="1:7" x14ac:dyDescent="0.25">
      <c r="A73" s="344">
        <v>43979</v>
      </c>
      <c r="B73" s="281">
        <v>26</v>
      </c>
      <c r="G73" s="344"/>
    </row>
    <row r="74" spans="1:7" x14ac:dyDescent="0.25">
      <c r="A74" s="344">
        <v>43980</v>
      </c>
      <c r="B74" s="281">
        <v>25</v>
      </c>
      <c r="G74" s="344"/>
    </row>
    <row r="75" spans="1:7" x14ac:dyDescent="0.25">
      <c r="A75" s="344">
        <v>43981</v>
      </c>
      <c r="B75" s="281">
        <v>25</v>
      </c>
      <c r="G75" s="344"/>
    </row>
    <row r="76" spans="1:7" x14ac:dyDescent="0.25">
      <c r="A76" s="344">
        <v>43982</v>
      </c>
      <c r="B76" s="281">
        <v>20</v>
      </c>
      <c r="G76" s="344"/>
    </row>
    <row r="77" spans="1:7" x14ac:dyDescent="0.25">
      <c r="A77" s="344">
        <v>43983</v>
      </c>
      <c r="B77" s="281">
        <v>20</v>
      </c>
      <c r="G77" s="344"/>
    </row>
    <row r="78" spans="1:7" x14ac:dyDescent="0.25">
      <c r="A78" s="344">
        <v>43984</v>
      </c>
      <c r="B78" s="281">
        <v>20</v>
      </c>
      <c r="G78" s="344"/>
    </row>
    <row r="79" spans="1:7" x14ac:dyDescent="0.25">
      <c r="A79" s="344">
        <v>43985</v>
      </c>
      <c r="B79" s="281">
        <v>20</v>
      </c>
      <c r="G79" s="344"/>
    </row>
    <row r="80" spans="1:7" x14ac:dyDescent="0.25">
      <c r="A80" s="344">
        <v>43986</v>
      </c>
      <c r="B80" s="281">
        <v>18</v>
      </c>
      <c r="G80" s="344"/>
    </row>
    <row r="81" spans="1:7" x14ac:dyDescent="0.25">
      <c r="A81" s="344">
        <v>43987</v>
      </c>
      <c r="B81" s="281">
        <v>16</v>
      </c>
      <c r="G81" s="344"/>
    </row>
    <row r="82" spans="1:7" x14ac:dyDescent="0.25">
      <c r="A82" s="344">
        <v>43988</v>
      </c>
      <c r="B82" s="281">
        <v>16</v>
      </c>
      <c r="G82" s="344"/>
    </row>
    <row r="83" spans="1:7" x14ac:dyDescent="0.25">
      <c r="A83" s="344">
        <v>43989</v>
      </c>
      <c r="B83" s="281">
        <v>16</v>
      </c>
    </row>
    <row r="84" spans="1:7" x14ac:dyDescent="0.25">
      <c r="A84" s="344">
        <v>43990</v>
      </c>
      <c r="B84" s="281">
        <v>16</v>
      </c>
    </row>
    <row r="85" spans="1:7" x14ac:dyDescent="0.25">
      <c r="A85" s="344">
        <v>43991</v>
      </c>
      <c r="B85" s="281">
        <v>15</v>
      </c>
    </row>
    <row r="86" spans="1:7" x14ac:dyDescent="0.25">
      <c r="A86" s="344">
        <v>43992</v>
      </c>
      <c r="B86" s="281">
        <v>15</v>
      </c>
    </row>
    <row r="87" spans="1:7" x14ac:dyDescent="0.25">
      <c r="A87" s="344">
        <v>43993</v>
      </c>
      <c r="B87" s="281">
        <v>15</v>
      </c>
    </row>
    <row r="88" spans="1:7" x14ac:dyDescent="0.25">
      <c r="A88" s="344">
        <v>43994</v>
      </c>
      <c r="B88" s="281">
        <v>15</v>
      </c>
    </row>
    <row r="89" spans="1:7" x14ac:dyDescent="0.25">
      <c r="A89" s="344">
        <v>43995</v>
      </c>
      <c r="B89" s="281">
        <v>13</v>
      </c>
    </row>
    <row r="90" spans="1:7" x14ac:dyDescent="0.25">
      <c r="A90" s="344">
        <v>43996</v>
      </c>
      <c r="B90" s="281">
        <v>11</v>
      </c>
    </row>
    <row r="91" spans="1:7" x14ac:dyDescent="0.25">
      <c r="A91" s="344">
        <v>43997</v>
      </c>
      <c r="B91" s="281">
        <v>12</v>
      </c>
    </row>
    <row r="92" spans="1:7" x14ac:dyDescent="0.25">
      <c r="A92" s="344">
        <v>43998</v>
      </c>
      <c r="B92" s="281">
        <v>11</v>
      </c>
    </row>
    <row r="93" spans="1:7" x14ac:dyDescent="0.25">
      <c r="A93" s="344">
        <v>43999</v>
      </c>
      <c r="B93" s="281">
        <v>11</v>
      </c>
    </row>
    <row r="94" spans="1:7" x14ac:dyDescent="0.25">
      <c r="A94" s="344">
        <v>44000</v>
      </c>
      <c r="B94" s="281">
        <v>10</v>
      </c>
    </row>
    <row r="95" spans="1:7" x14ac:dyDescent="0.25">
      <c r="A95" s="344">
        <v>44001</v>
      </c>
      <c r="B95" s="281">
        <v>10</v>
      </c>
    </row>
    <row r="96" spans="1:7" x14ac:dyDescent="0.25">
      <c r="A96" s="344">
        <v>44002</v>
      </c>
      <c r="B96" s="281">
        <v>9</v>
      </c>
    </row>
    <row r="97" spans="1:2" x14ac:dyDescent="0.25">
      <c r="A97" s="344">
        <v>44003</v>
      </c>
      <c r="B97" s="281">
        <v>9</v>
      </c>
    </row>
    <row r="98" spans="1:2" x14ac:dyDescent="0.25">
      <c r="A98" s="344">
        <v>44004</v>
      </c>
      <c r="B98" s="281">
        <v>9</v>
      </c>
    </row>
    <row r="99" spans="1:2" x14ac:dyDescent="0.25">
      <c r="A99" s="344">
        <v>44005</v>
      </c>
      <c r="B99" s="281">
        <v>7</v>
      </c>
    </row>
    <row r="100" spans="1:2" x14ac:dyDescent="0.25">
      <c r="A100" s="344">
        <v>44006</v>
      </c>
      <c r="B100" s="281">
        <v>8</v>
      </c>
    </row>
    <row r="101" spans="1:2" x14ac:dyDescent="0.25">
      <c r="A101" s="344">
        <v>44007</v>
      </c>
      <c r="B101" s="281">
        <v>7</v>
      </c>
    </row>
    <row r="102" spans="1:2" x14ac:dyDescent="0.25">
      <c r="A102" s="344">
        <v>44008</v>
      </c>
      <c r="B102" s="281">
        <v>5</v>
      </c>
    </row>
    <row r="103" spans="1:2" x14ac:dyDescent="0.25">
      <c r="A103" s="344">
        <v>44009</v>
      </c>
      <c r="B103" s="281">
        <v>5</v>
      </c>
    </row>
    <row r="104" spans="1:2" x14ac:dyDescent="0.25">
      <c r="A104" s="344">
        <v>44010</v>
      </c>
      <c r="B104" s="281">
        <v>5</v>
      </c>
    </row>
    <row r="105" spans="1:2" x14ac:dyDescent="0.25">
      <c r="A105" s="344">
        <v>44011</v>
      </c>
      <c r="B105" s="281">
        <v>5</v>
      </c>
    </row>
    <row r="106" spans="1:2" x14ac:dyDescent="0.25">
      <c r="A106" s="344">
        <v>44012</v>
      </c>
      <c r="B106" s="281">
        <v>5</v>
      </c>
    </row>
    <row r="107" spans="1:2" x14ac:dyDescent="0.25">
      <c r="A107" s="344">
        <v>44013</v>
      </c>
      <c r="B107" s="281">
        <v>5</v>
      </c>
    </row>
    <row r="108" spans="1:2" x14ac:dyDescent="0.25">
      <c r="A108" s="344">
        <v>44014</v>
      </c>
      <c r="B108" s="281">
        <v>4</v>
      </c>
    </row>
    <row r="109" spans="1:2" x14ac:dyDescent="0.25">
      <c r="A109" s="344">
        <v>44015</v>
      </c>
      <c r="B109" s="281">
        <v>5</v>
      </c>
    </row>
    <row r="110" spans="1:2" x14ac:dyDescent="0.25">
      <c r="A110" s="344">
        <v>44016</v>
      </c>
      <c r="B110" s="281">
        <v>5</v>
      </c>
    </row>
    <row r="111" spans="1:2" x14ac:dyDescent="0.25">
      <c r="A111" s="344">
        <v>44017</v>
      </c>
      <c r="B111" s="281">
        <v>4</v>
      </c>
    </row>
    <row r="112" spans="1:2" x14ac:dyDescent="0.25">
      <c r="A112" s="344">
        <v>44018</v>
      </c>
      <c r="B112" s="281">
        <v>4</v>
      </c>
    </row>
    <row r="113" spans="1:2" x14ac:dyDescent="0.25">
      <c r="A113" s="344">
        <v>44019</v>
      </c>
      <c r="B113" s="281">
        <v>3</v>
      </c>
    </row>
    <row r="114" spans="1:2" x14ac:dyDescent="0.25">
      <c r="A114" s="344">
        <v>44020</v>
      </c>
      <c r="B114" s="281">
        <v>3</v>
      </c>
    </row>
    <row r="115" spans="1:2" x14ac:dyDescent="0.25">
      <c r="A115" s="344">
        <v>44021</v>
      </c>
      <c r="B115" s="281">
        <v>3</v>
      </c>
    </row>
    <row r="116" spans="1:2" x14ac:dyDescent="0.25">
      <c r="A116" s="344">
        <v>44022</v>
      </c>
      <c r="B116" s="281">
        <v>4</v>
      </c>
    </row>
    <row r="117" spans="1:2" x14ac:dyDescent="0.25">
      <c r="A117" s="344">
        <v>44023</v>
      </c>
      <c r="B117" s="281">
        <v>3</v>
      </c>
    </row>
    <row r="118" spans="1:2" x14ac:dyDescent="0.25">
      <c r="A118" s="344">
        <v>44024</v>
      </c>
      <c r="B118" s="281">
        <v>3</v>
      </c>
    </row>
    <row r="119" spans="1:2" x14ac:dyDescent="0.25">
      <c r="A119" s="344">
        <v>44025</v>
      </c>
      <c r="B119" s="281">
        <v>3</v>
      </c>
    </row>
    <row r="120" spans="1:2" x14ac:dyDescent="0.25">
      <c r="A120" s="344">
        <v>44026</v>
      </c>
      <c r="B120" s="281">
        <v>2</v>
      </c>
    </row>
    <row r="121" spans="1:2" x14ac:dyDescent="0.25">
      <c r="A121" s="344">
        <v>44027</v>
      </c>
      <c r="B121" s="281">
        <v>2</v>
      </c>
    </row>
    <row r="122" spans="1:2" x14ac:dyDescent="0.25">
      <c r="A122" s="344">
        <v>44028</v>
      </c>
      <c r="B122" s="281">
        <v>3</v>
      </c>
    </row>
    <row r="123" spans="1:2" x14ac:dyDescent="0.25">
      <c r="A123" s="344">
        <v>44029</v>
      </c>
      <c r="B123" s="281">
        <v>3</v>
      </c>
    </row>
    <row r="124" spans="1:2" x14ac:dyDescent="0.25">
      <c r="A124" s="344">
        <v>44030</v>
      </c>
      <c r="B124" s="281">
        <v>3</v>
      </c>
    </row>
    <row r="125" spans="1:2" x14ac:dyDescent="0.25">
      <c r="A125" s="344">
        <v>44031</v>
      </c>
      <c r="B125" s="281">
        <v>3</v>
      </c>
    </row>
    <row r="126" spans="1:2" x14ac:dyDescent="0.25">
      <c r="A126" s="344">
        <v>44032</v>
      </c>
      <c r="B126" s="281">
        <v>3</v>
      </c>
    </row>
    <row r="127" spans="1:2" x14ac:dyDescent="0.25">
      <c r="A127" s="344">
        <v>44033</v>
      </c>
      <c r="B127" s="281">
        <v>4</v>
      </c>
    </row>
    <row r="128" spans="1:2" x14ac:dyDescent="0.25">
      <c r="A128" s="344">
        <v>44034</v>
      </c>
      <c r="B128" s="281">
        <v>3</v>
      </c>
    </row>
    <row r="129" spans="1:2" x14ac:dyDescent="0.25">
      <c r="A129" s="344">
        <v>44035</v>
      </c>
      <c r="B129" s="281">
        <v>2</v>
      </c>
    </row>
    <row r="130" spans="1:2" x14ac:dyDescent="0.25">
      <c r="A130" s="344">
        <v>44036</v>
      </c>
      <c r="B130" s="281">
        <v>2</v>
      </c>
    </row>
    <row r="131" spans="1:2" x14ac:dyDescent="0.25">
      <c r="A131" s="344">
        <v>44037</v>
      </c>
      <c r="B131" s="281">
        <v>2</v>
      </c>
    </row>
    <row r="132" spans="1:2" x14ac:dyDescent="0.25">
      <c r="A132" s="344">
        <v>44038</v>
      </c>
      <c r="B132" s="281">
        <v>2</v>
      </c>
    </row>
    <row r="133" spans="1:2" x14ac:dyDescent="0.25">
      <c r="A133" s="344">
        <v>44039</v>
      </c>
      <c r="B133" s="281">
        <v>2</v>
      </c>
    </row>
    <row r="134" spans="1:2" x14ac:dyDescent="0.25">
      <c r="A134" s="344">
        <v>44040</v>
      </c>
      <c r="B134" s="281">
        <v>2</v>
      </c>
    </row>
    <row r="135" spans="1:2" x14ac:dyDescent="0.25">
      <c r="A135" s="344">
        <v>44041</v>
      </c>
      <c r="B135" s="281">
        <v>2</v>
      </c>
    </row>
    <row r="136" spans="1:2" x14ac:dyDescent="0.25">
      <c r="A136" s="344">
        <v>44042</v>
      </c>
      <c r="B136" s="281">
        <v>2</v>
      </c>
    </row>
    <row r="137" spans="1:2" x14ac:dyDescent="0.25">
      <c r="A137" s="344">
        <v>44043</v>
      </c>
      <c r="B137" s="281">
        <v>4</v>
      </c>
    </row>
    <row r="138" spans="1:2" x14ac:dyDescent="0.25">
      <c r="A138" s="344">
        <v>44044</v>
      </c>
      <c r="B138" s="281">
        <v>3</v>
      </c>
    </row>
    <row r="139" spans="1:2" x14ac:dyDescent="0.25">
      <c r="A139" s="344">
        <v>44045</v>
      </c>
      <c r="B139" s="281">
        <v>3</v>
      </c>
    </row>
    <row r="140" spans="1:2" x14ac:dyDescent="0.25">
      <c r="A140" s="344">
        <v>44046</v>
      </c>
      <c r="B140" s="281">
        <v>3</v>
      </c>
    </row>
    <row r="141" spans="1:2" x14ac:dyDescent="0.25">
      <c r="A141" s="344">
        <v>44047</v>
      </c>
      <c r="B141" s="281">
        <v>3</v>
      </c>
    </row>
    <row r="142" spans="1:2" x14ac:dyDescent="0.25">
      <c r="A142" s="344">
        <v>44048</v>
      </c>
      <c r="B142" s="281">
        <v>3</v>
      </c>
    </row>
    <row r="143" spans="1:2" x14ac:dyDescent="0.25">
      <c r="A143" s="344">
        <v>44049</v>
      </c>
      <c r="B143" s="281">
        <v>4</v>
      </c>
    </row>
    <row r="144" spans="1:2" x14ac:dyDescent="0.25">
      <c r="A144" s="344">
        <v>44050</v>
      </c>
      <c r="B144" s="281">
        <v>4</v>
      </c>
    </row>
    <row r="145" spans="1:2" x14ac:dyDescent="0.25">
      <c r="A145" s="344">
        <v>44051</v>
      </c>
      <c r="B145" s="281">
        <v>3</v>
      </c>
    </row>
    <row r="146" spans="1:2" x14ac:dyDescent="0.25">
      <c r="A146" s="344">
        <v>44052</v>
      </c>
      <c r="B146" s="281">
        <v>3</v>
      </c>
    </row>
    <row r="147" spans="1:2" x14ac:dyDescent="0.25">
      <c r="A147" s="344">
        <v>44053</v>
      </c>
      <c r="B147" s="281">
        <v>3</v>
      </c>
    </row>
    <row r="148" spans="1:2" x14ac:dyDescent="0.25">
      <c r="A148" s="344">
        <v>44054</v>
      </c>
      <c r="B148" s="281">
        <v>3</v>
      </c>
    </row>
    <row r="149" spans="1:2" x14ac:dyDescent="0.25">
      <c r="A149" s="344">
        <v>44055</v>
      </c>
      <c r="B149" s="281">
        <v>3</v>
      </c>
    </row>
    <row r="150" spans="1:2" x14ac:dyDescent="0.25">
      <c r="A150" s="344">
        <v>44056</v>
      </c>
      <c r="B150" s="281">
        <v>3</v>
      </c>
    </row>
    <row r="151" spans="1:2" x14ac:dyDescent="0.25">
      <c r="A151" s="344">
        <v>44057</v>
      </c>
      <c r="B151" s="281">
        <v>3</v>
      </c>
    </row>
    <row r="152" spans="1:2" x14ac:dyDescent="0.25">
      <c r="A152" s="344">
        <v>44058</v>
      </c>
      <c r="B152" s="281">
        <v>3</v>
      </c>
    </row>
    <row r="153" spans="1:2" x14ac:dyDescent="0.25">
      <c r="A153" s="344">
        <v>44059</v>
      </c>
      <c r="B153" s="281">
        <v>3</v>
      </c>
    </row>
    <row r="154" spans="1:2" x14ac:dyDescent="0.25">
      <c r="A154" s="344">
        <v>44060</v>
      </c>
      <c r="B154" s="281">
        <v>3</v>
      </c>
    </row>
    <row r="155" spans="1:2" x14ac:dyDescent="0.25">
      <c r="A155" s="344">
        <v>44061</v>
      </c>
      <c r="B155" s="281">
        <v>3</v>
      </c>
    </row>
    <row r="156" spans="1:2" x14ac:dyDescent="0.25">
      <c r="A156" s="344">
        <v>44062</v>
      </c>
      <c r="B156" s="281">
        <v>2</v>
      </c>
    </row>
    <row r="157" spans="1:2" x14ac:dyDescent="0.25">
      <c r="A157" s="344">
        <v>44063</v>
      </c>
      <c r="B157" s="281">
        <v>2</v>
      </c>
    </row>
    <row r="158" spans="1:2" x14ac:dyDescent="0.25">
      <c r="A158" s="344">
        <v>44064</v>
      </c>
      <c r="B158" s="281">
        <v>2</v>
      </c>
    </row>
    <row r="159" spans="1:2" x14ac:dyDescent="0.25">
      <c r="A159" s="344">
        <v>44065</v>
      </c>
      <c r="B159" s="281">
        <v>2</v>
      </c>
    </row>
    <row r="160" spans="1:2" x14ac:dyDescent="0.25">
      <c r="A160" s="344">
        <v>44066</v>
      </c>
      <c r="B160" s="281">
        <v>2</v>
      </c>
    </row>
    <row r="161" spans="1:2" x14ac:dyDescent="0.25">
      <c r="A161" s="344">
        <v>44067</v>
      </c>
      <c r="B161" s="281">
        <v>1</v>
      </c>
    </row>
    <row r="162" spans="1:2" x14ac:dyDescent="0.25">
      <c r="A162" s="344">
        <v>44068</v>
      </c>
      <c r="B162" s="281">
        <v>1</v>
      </c>
    </row>
    <row r="163" spans="1:2" x14ac:dyDescent="0.25">
      <c r="A163" s="344">
        <v>44069</v>
      </c>
      <c r="B163" s="281">
        <v>2</v>
      </c>
    </row>
    <row r="164" spans="1:2" x14ac:dyDescent="0.25">
      <c r="A164" s="344">
        <v>44070</v>
      </c>
      <c r="B164" s="281">
        <v>2</v>
      </c>
    </row>
    <row r="165" spans="1:2" x14ac:dyDescent="0.25">
      <c r="A165" s="344">
        <v>44071</v>
      </c>
      <c r="B165" s="281">
        <v>3</v>
      </c>
    </row>
    <row r="166" spans="1:2" x14ac:dyDescent="0.25">
      <c r="A166" s="344">
        <v>44072</v>
      </c>
      <c r="B166" s="281">
        <v>5</v>
      </c>
    </row>
    <row r="167" spans="1:2" x14ac:dyDescent="0.25">
      <c r="A167" s="344">
        <v>44073</v>
      </c>
      <c r="B167" s="281">
        <v>5</v>
      </c>
    </row>
    <row r="168" spans="1:2" x14ac:dyDescent="0.25">
      <c r="A168" s="344">
        <v>44074</v>
      </c>
      <c r="B168" s="281">
        <v>5</v>
      </c>
    </row>
    <row r="169" spans="1:2" x14ac:dyDescent="0.25">
      <c r="A169" s="344">
        <v>44075</v>
      </c>
      <c r="B169" s="281">
        <v>6</v>
      </c>
    </row>
    <row r="170" spans="1:2" x14ac:dyDescent="0.25">
      <c r="A170" s="344">
        <v>44076</v>
      </c>
      <c r="B170" s="281">
        <v>5</v>
      </c>
    </row>
    <row r="171" spans="1:2" x14ac:dyDescent="0.25">
      <c r="A171" s="344">
        <v>44077</v>
      </c>
      <c r="B171" s="281">
        <v>4</v>
      </c>
    </row>
    <row r="172" spans="1:2" x14ac:dyDescent="0.25">
      <c r="A172" s="344">
        <v>44078</v>
      </c>
      <c r="B172" s="281">
        <v>4</v>
      </c>
    </row>
    <row r="173" spans="1:2" x14ac:dyDescent="0.25">
      <c r="A173" s="344">
        <v>44079</v>
      </c>
      <c r="B173" s="281">
        <v>4</v>
      </c>
    </row>
    <row r="174" spans="1:2" x14ac:dyDescent="0.25">
      <c r="A174" s="344">
        <v>44080</v>
      </c>
      <c r="B174" s="281">
        <v>4</v>
      </c>
    </row>
    <row r="175" spans="1:2" x14ac:dyDescent="0.25">
      <c r="A175" s="344">
        <v>44081</v>
      </c>
      <c r="B175" s="281">
        <v>5</v>
      </c>
    </row>
    <row r="176" spans="1:2" x14ac:dyDescent="0.25">
      <c r="A176" s="344">
        <v>44082</v>
      </c>
      <c r="B176" s="281">
        <v>6</v>
      </c>
    </row>
    <row r="177" spans="1:2" x14ac:dyDescent="0.25">
      <c r="A177" s="344">
        <v>44083</v>
      </c>
      <c r="B177" s="281">
        <v>6</v>
      </c>
    </row>
    <row r="178" spans="1:2" x14ac:dyDescent="0.25">
      <c r="A178" s="344">
        <v>44084</v>
      </c>
      <c r="B178" s="281">
        <v>7</v>
      </c>
    </row>
    <row r="179" spans="1:2" x14ac:dyDescent="0.25">
      <c r="A179" s="344">
        <v>44085</v>
      </c>
      <c r="B179" s="281">
        <v>8</v>
      </c>
    </row>
    <row r="180" spans="1:2" x14ac:dyDescent="0.25">
      <c r="A180" s="344">
        <v>44086</v>
      </c>
      <c r="B180" s="281">
        <v>8</v>
      </c>
    </row>
    <row r="181" spans="1:2" x14ac:dyDescent="0.25">
      <c r="A181" s="344">
        <v>44087</v>
      </c>
      <c r="B181" s="281">
        <v>7</v>
      </c>
    </row>
    <row r="182" spans="1:2" x14ac:dyDescent="0.25">
      <c r="A182" s="344">
        <v>44088</v>
      </c>
      <c r="B182" s="281">
        <v>7</v>
      </c>
    </row>
    <row r="183" spans="1:2" x14ac:dyDescent="0.25">
      <c r="A183" s="344">
        <v>44089</v>
      </c>
      <c r="B183" s="28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0" hidden="1" customWidth="1"/>
    <col min="2" max="2" width="13.42578125" customWidth="1"/>
    <col min="3" max="3" width="12.42578125" style="43" customWidth="1"/>
    <col min="4" max="4" width="17.42578125" style="43" customWidth="1"/>
    <col min="5" max="5" width="21.42578125" style="43" customWidth="1"/>
  </cols>
  <sheetData>
    <row r="1" spans="1:17" x14ac:dyDescent="0.25">
      <c r="A1" s="80">
        <f>LOOKUP(2,1/(B:B&lt;&gt;""),B:B)</f>
        <v>44032</v>
      </c>
      <c r="B1" s="248" t="s">
        <v>32</v>
      </c>
      <c r="C1" s="248"/>
      <c r="D1" s="248"/>
      <c r="E1" s="249"/>
      <c r="F1" s="250"/>
      <c r="M1" s="22" t="s">
        <v>29</v>
      </c>
    </row>
    <row r="2" spans="1:17" x14ac:dyDescent="0.25">
      <c r="B2" s="249"/>
      <c r="C2" s="249"/>
      <c r="D2" s="249"/>
      <c r="E2" s="249"/>
      <c r="F2" s="250"/>
    </row>
    <row r="3" spans="1:17" ht="39" x14ac:dyDescent="0.25">
      <c r="B3" s="252" t="s">
        <v>0</v>
      </c>
      <c r="C3" s="253" t="s">
        <v>12</v>
      </c>
      <c r="D3" s="253" t="s">
        <v>13</v>
      </c>
      <c r="E3" s="253" t="s">
        <v>14</v>
      </c>
      <c r="F3" s="254"/>
    </row>
    <row r="4" spans="1:17" x14ac:dyDescent="0.25">
      <c r="A4" s="81">
        <f>IF(B4=A$1,B4,IF(MOD(B4-B$4,7)=0,B4,""))</f>
        <v>43908</v>
      </c>
      <c r="B4" s="269">
        <v>43908</v>
      </c>
      <c r="C4" s="256">
        <v>1538</v>
      </c>
      <c r="D4" s="257">
        <v>292</v>
      </c>
      <c r="E4" s="257">
        <v>180</v>
      </c>
      <c r="F4" s="258"/>
      <c r="G4" s="7"/>
      <c r="H4" s="7"/>
      <c r="I4" s="7"/>
      <c r="J4" s="7"/>
      <c r="K4" s="7"/>
      <c r="L4" s="8"/>
      <c r="M4" s="8"/>
      <c r="N4" s="8"/>
      <c r="O4" s="8"/>
      <c r="P4" s="8"/>
      <c r="Q4" s="8"/>
    </row>
    <row r="5" spans="1:17" x14ac:dyDescent="0.25">
      <c r="A5" s="81" t="str">
        <f t="shared" ref="A5:A68" si="0">IF(B5=A$1,B5,IF(MOD(B5-B$4,7)=0,B5,""))</f>
        <v/>
      </c>
      <c r="B5" s="270">
        <v>43909</v>
      </c>
      <c r="C5" s="262">
        <v>1572</v>
      </c>
      <c r="D5" s="263">
        <v>339</v>
      </c>
      <c r="E5" s="263">
        <v>203</v>
      </c>
      <c r="F5" s="258"/>
      <c r="G5" s="7"/>
      <c r="H5" s="7"/>
      <c r="I5" s="7"/>
      <c r="J5" s="7"/>
      <c r="K5" s="7"/>
      <c r="L5" s="8"/>
      <c r="M5" s="8"/>
      <c r="N5" s="8"/>
      <c r="O5" s="8"/>
      <c r="P5" s="8"/>
      <c r="Q5" s="8"/>
    </row>
    <row r="6" spans="1:17" x14ac:dyDescent="0.25">
      <c r="A6" s="81" t="str">
        <f t="shared" si="0"/>
        <v/>
      </c>
      <c r="B6" s="270">
        <v>43910</v>
      </c>
      <c r="C6" s="262">
        <v>1593</v>
      </c>
      <c r="D6" s="263">
        <v>360</v>
      </c>
      <c r="E6" s="263">
        <v>222</v>
      </c>
      <c r="F6" s="258"/>
      <c r="G6" s="7"/>
      <c r="H6" s="7"/>
      <c r="I6" s="7"/>
      <c r="J6" s="7"/>
      <c r="K6" s="7"/>
      <c r="L6" s="8"/>
      <c r="M6" s="8"/>
      <c r="N6" s="8"/>
      <c r="O6" s="8"/>
      <c r="P6" s="8"/>
      <c r="Q6" s="8"/>
    </row>
    <row r="7" spans="1:17" x14ac:dyDescent="0.25">
      <c r="A7" s="81" t="str">
        <f t="shared" si="0"/>
        <v/>
      </c>
      <c r="B7" s="270">
        <v>43911</v>
      </c>
      <c r="C7" s="262">
        <v>1545</v>
      </c>
      <c r="D7" s="263">
        <v>317</v>
      </c>
      <c r="E7" s="263">
        <v>179</v>
      </c>
      <c r="F7" s="258"/>
      <c r="G7" s="7"/>
      <c r="H7" s="7"/>
      <c r="I7" s="7"/>
      <c r="J7" s="7"/>
      <c r="K7" s="7"/>
      <c r="L7" s="8"/>
      <c r="M7" s="8"/>
      <c r="N7" s="8"/>
      <c r="O7" s="8"/>
      <c r="P7" s="8"/>
      <c r="Q7" s="8"/>
    </row>
    <row r="8" spans="1:17" x14ac:dyDescent="0.25">
      <c r="A8" s="81" t="str">
        <f t="shared" si="0"/>
        <v/>
      </c>
      <c r="B8" s="270">
        <v>43912</v>
      </c>
      <c r="C8" s="262">
        <v>1510</v>
      </c>
      <c r="D8" s="263">
        <v>391</v>
      </c>
      <c r="E8" s="263">
        <v>215</v>
      </c>
      <c r="F8" s="258"/>
      <c r="G8" s="7"/>
      <c r="H8" s="7"/>
      <c r="I8" s="7"/>
      <c r="J8" s="7"/>
      <c r="K8" s="7"/>
      <c r="L8" s="8"/>
      <c r="M8" s="8"/>
      <c r="N8" s="8"/>
      <c r="O8" s="8"/>
      <c r="P8" s="8"/>
      <c r="Q8" s="8"/>
    </row>
    <row r="9" spans="1:17" x14ac:dyDescent="0.25">
      <c r="A9" s="81" t="str">
        <f t="shared" si="0"/>
        <v/>
      </c>
      <c r="B9" s="270">
        <v>43913</v>
      </c>
      <c r="C9" s="262">
        <v>1649</v>
      </c>
      <c r="D9" s="263">
        <v>449</v>
      </c>
      <c r="E9" s="263">
        <v>253</v>
      </c>
      <c r="F9" s="258"/>
      <c r="G9" s="7"/>
      <c r="H9" s="7"/>
      <c r="I9" s="7"/>
      <c r="J9" s="7"/>
      <c r="K9" s="7"/>
      <c r="L9" s="8"/>
      <c r="M9" s="8"/>
      <c r="N9" s="8"/>
      <c r="O9" s="8"/>
      <c r="P9" s="8"/>
      <c r="Q9" s="8"/>
    </row>
    <row r="10" spans="1:17" x14ac:dyDescent="0.25">
      <c r="A10" s="81" t="str">
        <f t="shared" si="0"/>
        <v/>
      </c>
      <c r="B10" s="270">
        <v>43914</v>
      </c>
      <c r="C10" s="262">
        <v>1537</v>
      </c>
      <c r="D10" s="263">
        <v>542</v>
      </c>
      <c r="E10" s="263">
        <v>287</v>
      </c>
      <c r="F10" s="258"/>
      <c r="G10" s="7"/>
      <c r="H10" s="7"/>
      <c r="I10" s="7"/>
      <c r="J10" s="7"/>
      <c r="K10" s="7"/>
      <c r="L10" s="8"/>
      <c r="M10" s="8"/>
      <c r="N10" s="8"/>
      <c r="O10" s="8"/>
      <c r="P10" s="8"/>
      <c r="Q10" s="8"/>
    </row>
    <row r="11" spans="1:17" x14ac:dyDescent="0.25">
      <c r="A11" s="81">
        <f t="shared" si="0"/>
        <v>43915</v>
      </c>
      <c r="B11" s="270">
        <v>43915</v>
      </c>
      <c r="C11" s="262">
        <v>1626</v>
      </c>
      <c r="D11" s="263">
        <v>587</v>
      </c>
      <c r="E11" s="263">
        <v>295</v>
      </c>
      <c r="F11" s="258"/>
      <c r="G11" s="7"/>
      <c r="H11" s="7"/>
      <c r="I11" s="7"/>
      <c r="J11" s="7"/>
      <c r="K11" s="7"/>
      <c r="L11" s="8"/>
      <c r="M11" s="8"/>
      <c r="N11" s="8"/>
      <c r="O11" s="8"/>
      <c r="P11" s="8"/>
      <c r="Q11" s="8"/>
    </row>
    <row r="12" spans="1:17" x14ac:dyDescent="0.25">
      <c r="A12" s="81" t="str">
        <f t="shared" si="0"/>
        <v/>
      </c>
      <c r="B12" s="270">
        <v>43916</v>
      </c>
      <c r="C12" s="262">
        <v>1622</v>
      </c>
      <c r="D12" s="263">
        <v>617</v>
      </c>
      <c r="E12" s="263">
        <v>315</v>
      </c>
      <c r="F12" s="258"/>
      <c r="G12" s="7"/>
      <c r="H12" s="7"/>
      <c r="I12" s="7"/>
      <c r="J12" s="7"/>
      <c r="K12" s="7"/>
      <c r="L12" s="8"/>
      <c r="M12" s="8"/>
      <c r="N12" s="8"/>
      <c r="O12" s="8"/>
      <c r="P12" s="8"/>
      <c r="Q12" s="8"/>
    </row>
    <row r="13" spans="1:17" x14ac:dyDescent="0.25">
      <c r="A13" s="81" t="str">
        <f t="shared" si="0"/>
        <v/>
      </c>
      <c r="B13" s="270">
        <v>43917</v>
      </c>
      <c r="C13" s="262">
        <v>1640</v>
      </c>
      <c r="D13" s="263">
        <v>557</v>
      </c>
      <c r="E13" s="263">
        <v>293</v>
      </c>
      <c r="F13" s="258"/>
      <c r="G13" s="7"/>
      <c r="H13" s="7"/>
      <c r="I13" s="7"/>
      <c r="J13" s="7"/>
      <c r="K13" s="7"/>
      <c r="L13" s="8"/>
      <c r="M13" s="8"/>
      <c r="N13" s="8"/>
      <c r="O13" s="8"/>
      <c r="P13" s="8"/>
      <c r="Q13" s="8"/>
    </row>
    <row r="14" spans="1:17" x14ac:dyDescent="0.25">
      <c r="A14" s="81" t="str">
        <f t="shared" si="0"/>
        <v/>
      </c>
      <c r="B14" s="270">
        <v>43918</v>
      </c>
      <c r="C14" s="262">
        <v>1615</v>
      </c>
      <c r="D14" s="263">
        <v>516</v>
      </c>
      <c r="E14" s="263">
        <v>271</v>
      </c>
      <c r="F14" s="258"/>
      <c r="G14" s="7"/>
      <c r="H14" s="7"/>
      <c r="I14" s="7"/>
      <c r="J14" s="7"/>
      <c r="K14" s="7"/>
      <c r="L14" s="8"/>
      <c r="M14" s="8"/>
      <c r="N14" s="8"/>
      <c r="O14" s="8"/>
      <c r="P14" s="8"/>
      <c r="Q14" s="8"/>
    </row>
    <row r="15" spans="1:17" x14ac:dyDescent="0.25">
      <c r="A15" s="81" t="str">
        <f t="shared" si="0"/>
        <v/>
      </c>
      <c r="B15" s="270">
        <v>43919</v>
      </c>
      <c r="C15" s="262">
        <v>1510</v>
      </c>
      <c r="D15" s="263">
        <v>469</v>
      </c>
      <c r="E15" s="263">
        <v>263</v>
      </c>
      <c r="F15" s="258"/>
      <c r="G15" s="7"/>
      <c r="H15" s="7"/>
      <c r="I15" s="7"/>
      <c r="J15" s="7"/>
      <c r="K15" s="7"/>
      <c r="L15" s="8"/>
      <c r="M15" s="8"/>
      <c r="N15" s="8"/>
      <c r="O15" s="8"/>
      <c r="P15" s="8"/>
      <c r="Q15" s="8"/>
    </row>
    <row r="16" spans="1:17" x14ac:dyDescent="0.25">
      <c r="A16" s="81" t="str">
        <f t="shared" si="0"/>
        <v/>
      </c>
      <c r="B16" s="270">
        <v>43920</v>
      </c>
      <c r="C16" s="262">
        <v>1613</v>
      </c>
      <c r="D16" s="263">
        <v>533</v>
      </c>
      <c r="E16" s="263">
        <v>291</v>
      </c>
      <c r="F16" s="258"/>
      <c r="G16" s="7"/>
      <c r="H16" s="7"/>
      <c r="I16" s="7"/>
      <c r="J16" s="7"/>
      <c r="K16" s="7"/>
      <c r="L16" s="8"/>
      <c r="M16" s="8"/>
      <c r="N16" s="8"/>
      <c r="O16" s="8"/>
      <c r="P16" s="8"/>
      <c r="Q16" s="8"/>
    </row>
    <row r="17" spans="1:17" x14ac:dyDescent="0.25">
      <c r="A17" s="81" t="str">
        <f t="shared" si="0"/>
        <v/>
      </c>
      <c r="B17" s="270">
        <v>43921</v>
      </c>
      <c r="C17" s="262">
        <v>1595</v>
      </c>
      <c r="D17" s="263">
        <v>561</v>
      </c>
      <c r="E17" s="263">
        <v>325</v>
      </c>
      <c r="F17" s="258"/>
      <c r="G17" s="7"/>
      <c r="H17" s="7"/>
      <c r="I17" s="7"/>
      <c r="J17" s="7"/>
      <c r="K17" s="7"/>
      <c r="L17" s="8"/>
      <c r="M17" s="8"/>
      <c r="N17" s="8"/>
      <c r="O17" s="8"/>
      <c r="P17" s="8"/>
      <c r="Q17" s="8"/>
    </row>
    <row r="18" spans="1:17" x14ac:dyDescent="0.25">
      <c r="A18" s="81">
        <f t="shared" si="0"/>
        <v>43922</v>
      </c>
      <c r="B18" s="270">
        <v>43922</v>
      </c>
      <c r="C18" s="262">
        <v>1672</v>
      </c>
      <c r="D18" s="263">
        <v>593</v>
      </c>
      <c r="E18" s="263">
        <v>327</v>
      </c>
      <c r="F18" s="258"/>
      <c r="G18" s="7"/>
      <c r="H18" s="7"/>
      <c r="I18" s="7"/>
      <c r="J18" s="7"/>
      <c r="K18" s="7"/>
      <c r="L18" s="8"/>
      <c r="M18" s="8"/>
      <c r="N18" s="8"/>
      <c r="O18" s="8"/>
      <c r="P18" s="8"/>
      <c r="Q18" s="8"/>
    </row>
    <row r="19" spans="1:17" x14ac:dyDescent="0.25">
      <c r="A19" s="81" t="str">
        <f t="shared" si="0"/>
        <v/>
      </c>
      <c r="B19" s="270">
        <v>43923</v>
      </c>
      <c r="C19" s="262">
        <v>1578</v>
      </c>
      <c r="D19" s="263">
        <v>522</v>
      </c>
      <c r="E19" s="263">
        <v>291</v>
      </c>
      <c r="F19" s="258"/>
      <c r="G19" s="7"/>
      <c r="H19" s="7"/>
      <c r="I19" s="7"/>
      <c r="J19" s="7"/>
      <c r="K19" s="7"/>
      <c r="L19" s="8"/>
      <c r="M19" s="8"/>
      <c r="N19" s="8"/>
      <c r="O19" s="8"/>
      <c r="P19" s="8"/>
      <c r="Q19" s="8"/>
    </row>
    <row r="20" spans="1:17" x14ac:dyDescent="0.25">
      <c r="A20" s="81" t="str">
        <f t="shared" si="0"/>
        <v/>
      </c>
      <c r="B20" s="270">
        <v>43924</v>
      </c>
      <c r="C20" s="262">
        <v>1579</v>
      </c>
      <c r="D20" s="263">
        <v>609</v>
      </c>
      <c r="E20" s="263">
        <v>360</v>
      </c>
      <c r="F20" s="258"/>
      <c r="G20" s="7"/>
      <c r="H20" s="7"/>
      <c r="I20" s="7"/>
      <c r="J20" s="7"/>
      <c r="K20" s="7"/>
      <c r="L20" s="8"/>
      <c r="M20" s="8"/>
      <c r="N20" s="8"/>
      <c r="O20" s="8"/>
      <c r="P20" s="8"/>
      <c r="Q20" s="8"/>
    </row>
    <row r="21" spans="1:17" x14ac:dyDescent="0.25">
      <c r="A21" s="81" t="str">
        <f t="shared" si="0"/>
        <v/>
      </c>
      <c r="B21" s="270">
        <v>43925</v>
      </c>
      <c r="C21" s="262">
        <v>1603</v>
      </c>
      <c r="D21" s="263">
        <v>597</v>
      </c>
      <c r="E21" s="263">
        <v>336</v>
      </c>
      <c r="F21" s="258"/>
      <c r="G21" s="7"/>
      <c r="H21" s="7"/>
      <c r="I21" s="7"/>
      <c r="J21" s="7"/>
      <c r="K21" s="7"/>
      <c r="L21" s="8"/>
      <c r="M21" s="8"/>
      <c r="N21" s="8"/>
      <c r="O21" s="8"/>
      <c r="P21" s="8"/>
      <c r="Q21" s="8"/>
    </row>
    <row r="22" spans="1:17" x14ac:dyDescent="0.25">
      <c r="A22" s="81" t="str">
        <f t="shared" si="0"/>
        <v/>
      </c>
      <c r="B22" s="270">
        <v>43926</v>
      </c>
      <c r="C22" s="262">
        <v>1586</v>
      </c>
      <c r="D22" s="263">
        <v>610</v>
      </c>
      <c r="E22" s="263">
        <v>363</v>
      </c>
      <c r="F22" s="258"/>
      <c r="G22" s="7"/>
      <c r="H22" s="7"/>
      <c r="I22" s="7"/>
      <c r="J22" s="7"/>
      <c r="K22" s="7"/>
      <c r="L22" s="8"/>
      <c r="M22" s="8"/>
      <c r="N22" s="8"/>
      <c r="O22" s="8"/>
      <c r="P22" s="8"/>
      <c r="Q22" s="8"/>
    </row>
    <row r="23" spans="1:17" x14ac:dyDescent="0.25">
      <c r="A23" s="81" t="str">
        <f t="shared" si="0"/>
        <v/>
      </c>
      <c r="B23" s="270">
        <v>43927</v>
      </c>
      <c r="C23" s="262">
        <v>1664</v>
      </c>
      <c r="D23" s="263">
        <v>653</v>
      </c>
      <c r="E23" s="263">
        <v>366</v>
      </c>
      <c r="F23" s="258"/>
      <c r="G23" s="7"/>
      <c r="H23" s="7"/>
      <c r="I23" s="7"/>
      <c r="J23" s="7"/>
      <c r="K23" s="7"/>
      <c r="L23" s="8"/>
      <c r="M23" s="8"/>
      <c r="N23" s="8"/>
      <c r="O23" s="8"/>
      <c r="P23" s="8"/>
      <c r="Q23" s="8"/>
    </row>
    <row r="24" spans="1:17" x14ac:dyDescent="0.25">
      <c r="A24" s="81" t="str">
        <f t="shared" si="0"/>
        <v/>
      </c>
      <c r="B24" s="270">
        <v>43928</v>
      </c>
      <c r="C24" s="262">
        <v>1567</v>
      </c>
      <c r="D24" s="263">
        <v>568</v>
      </c>
      <c r="E24" s="263">
        <v>336</v>
      </c>
      <c r="F24" s="258"/>
      <c r="G24" s="7"/>
      <c r="H24" s="7"/>
      <c r="I24" s="7"/>
      <c r="J24" s="7"/>
      <c r="K24" s="7"/>
      <c r="L24" s="8"/>
      <c r="M24" s="8"/>
      <c r="N24" s="8"/>
      <c r="O24" s="8"/>
      <c r="P24" s="8"/>
      <c r="Q24" s="8"/>
    </row>
    <row r="25" spans="1:17" x14ac:dyDescent="0.25">
      <c r="A25" s="81">
        <f t="shared" si="0"/>
        <v>43929</v>
      </c>
      <c r="B25" s="270">
        <v>43929</v>
      </c>
      <c r="C25" s="262">
        <v>1580</v>
      </c>
      <c r="D25" s="263">
        <v>563</v>
      </c>
      <c r="E25" s="263">
        <v>332</v>
      </c>
      <c r="F25" s="258"/>
      <c r="G25" s="7"/>
      <c r="H25" s="7"/>
      <c r="I25" s="7"/>
      <c r="J25" s="7"/>
      <c r="K25" s="7"/>
      <c r="L25" s="8"/>
      <c r="M25" s="8"/>
      <c r="N25" s="8"/>
      <c r="O25" s="8"/>
      <c r="P25" s="8"/>
      <c r="Q25" s="8"/>
    </row>
    <row r="26" spans="1:17" x14ac:dyDescent="0.25">
      <c r="A26" s="81" t="str">
        <f t="shared" si="0"/>
        <v/>
      </c>
      <c r="B26" s="270">
        <v>43930</v>
      </c>
      <c r="C26" s="262">
        <v>1593</v>
      </c>
      <c r="D26" s="263">
        <v>511</v>
      </c>
      <c r="E26" s="263">
        <v>270</v>
      </c>
      <c r="F26" s="258"/>
      <c r="G26" s="7"/>
      <c r="H26" s="7"/>
      <c r="I26" s="7"/>
      <c r="J26" s="7"/>
      <c r="K26" s="7"/>
      <c r="L26" s="8"/>
      <c r="M26" s="8"/>
      <c r="N26" s="8"/>
      <c r="O26" s="8"/>
      <c r="P26" s="8"/>
      <c r="Q26" s="8"/>
    </row>
    <row r="27" spans="1:17" x14ac:dyDescent="0.25">
      <c r="A27" s="81" t="str">
        <f t="shared" si="0"/>
        <v/>
      </c>
      <c r="B27" s="270">
        <v>43931</v>
      </c>
      <c r="C27" s="271">
        <v>1672</v>
      </c>
      <c r="D27" s="272">
        <v>580</v>
      </c>
      <c r="E27" s="272">
        <v>334</v>
      </c>
      <c r="F27" s="258"/>
      <c r="G27" s="7"/>
      <c r="H27" s="7"/>
      <c r="I27" s="7"/>
      <c r="J27" s="7"/>
      <c r="K27" s="7"/>
      <c r="L27" s="8"/>
      <c r="M27" s="8"/>
      <c r="N27" s="8"/>
      <c r="O27" s="8"/>
      <c r="P27" s="8"/>
      <c r="Q27" s="8"/>
    </row>
    <row r="28" spans="1:17" x14ac:dyDescent="0.25">
      <c r="A28" s="80" t="str">
        <f t="shared" si="0"/>
        <v/>
      </c>
      <c r="B28" s="270">
        <v>43932</v>
      </c>
      <c r="C28" s="272">
        <v>1600</v>
      </c>
      <c r="D28" s="272">
        <v>479</v>
      </c>
      <c r="E28" s="272">
        <v>251</v>
      </c>
      <c r="F28" s="258"/>
      <c r="G28" s="7"/>
      <c r="H28" s="7"/>
      <c r="I28" s="7"/>
      <c r="J28" s="7"/>
      <c r="K28" s="7"/>
      <c r="L28" s="8"/>
      <c r="M28" s="8"/>
      <c r="N28" s="8"/>
      <c r="O28" s="8"/>
      <c r="P28" s="8"/>
      <c r="Q28" s="8"/>
    </row>
    <row r="29" spans="1:17" x14ac:dyDescent="0.25">
      <c r="A29" s="80" t="str">
        <f t="shared" si="0"/>
        <v/>
      </c>
      <c r="B29" s="270">
        <v>43933</v>
      </c>
      <c r="C29" s="263">
        <v>1508</v>
      </c>
      <c r="D29" s="263">
        <v>479</v>
      </c>
      <c r="E29" s="263">
        <v>282</v>
      </c>
      <c r="F29" s="254"/>
    </row>
    <row r="30" spans="1:17" x14ac:dyDescent="0.25">
      <c r="A30" s="80" t="str">
        <f t="shared" si="0"/>
        <v/>
      </c>
      <c r="B30" s="270">
        <v>43934</v>
      </c>
      <c r="C30" s="263">
        <v>1447</v>
      </c>
      <c r="D30" s="263">
        <v>460</v>
      </c>
      <c r="E30" s="263">
        <v>267</v>
      </c>
      <c r="F30" s="254"/>
    </row>
    <row r="31" spans="1:17" x14ac:dyDescent="0.25">
      <c r="A31" s="80" t="str">
        <f>IF(B31=A$1,B31,IF(MOD(B31-B$4,7)=0,B31,""))</f>
        <v/>
      </c>
      <c r="B31" s="270">
        <v>43935</v>
      </c>
      <c r="C31" s="263">
        <v>1429</v>
      </c>
      <c r="D31" s="263">
        <v>451</v>
      </c>
      <c r="E31" s="263">
        <v>246</v>
      </c>
      <c r="F31" s="254"/>
    </row>
    <row r="32" spans="1:17" x14ac:dyDescent="0.25">
      <c r="A32" s="80">
        <f t="shared" si="0"/>
        <v>43936</v>
      </c>
      <c r="B32" s="270">
        <v>43936</v>
      </c>
      <c r="C32" s="263">
        <v>1516</v>
      </c>
      <c r="D32" s="263">
        <v>421</v>
      </c>
      <c r="E32" s="263">
        <v>217</v>
      </c>
      <c r="F32" s="254"/>
    </row>
    <row r="33" spans="1:6" x14ac:dyDescent="0.25">
      <c r="A33" s="80" t="str">
        <f t="shared" si="0"/>
        <v/>
      </c>
      <c r="B33" s="270">
        <v>43937</v>
      </c>
      <c r="C33" s="263">
        <v>1525</v>
      </c>
      <c r="D33" s="263">
        <v>433</v>
      </c>
      <c r="E33" s="263">
        <v>242</v>
      </c>
      <c r="F33" s="250"/>
    </row>
    <row r="34" spans="1:6" x14ac:dyDescent="0.25">
      <c r="A34" s="80" t="str">
        <f t="shared" si="0"/>
        <v/>
      </c>
      <c r="B34" s="270">
        <v>43938</v>
      </c>
      <c r="C34" s="265">
        <v>1563</v>
      </c>
      <c r="D34" s="265">
        <v>418</v>
      </c>
      <c r="E34" s="263">
        <v>246</v>
      </c>
      <c r="F34" s="250"/>
    </row>
    <row r="35" spans="1:6" x14ac:dyDescent="0.25">
      <c r="A35" s="80" t="str">
        <f t="shared" si="0"/>
        <v/>
      </c>
      <c r="B35" s="270">
        <v>43939</v>
      </c>
      <c r="C35" s="265">
        <v>1458</v>
      </c>
      <c r="D35" s="265">
        <v>405</v>
      </c>
      <c r="E35" s="263">
        <v>251</v>
      </c>
      <c r="F35" s="250"/>
    </row>
    <row r="36" spans="1:6" x14ac:dyDescent="0.25">
      <c r="A36" s="80" t="str">
        <f t="shared" si="0"/>
        <v/>
      </c>
      <c r="B36" s="270">
        <v>43940</v>
      </c>
      <c r="C36" s="265">
        <v>1455</v>
      </c>
      <c r="D36" s="265">
        <v>371</v>
      </c>
      <c r="E36" s="263">
        <v>218</v>
      </c>
      <c r="F36" s="250"/>
    </row>
    <row r="37" spans="1:6" x14ac:dyDescent="0.25">
      <c r="A37" s="80" t="str">
        <f t="shared" si="0"/>
        <v/>
      </c>
      <c r="B37" s="270">
        <v>43941</v>
      </c>
      <c r="C37" s="265">
        <v>1569</v>
      </c>
      <c r="D37" s="265">
        <v>353</v>
      </c>
      <c r="E37" s="263">
        <v>205</v>
      </c>
      <c r="F37" s="250"/>
    </row>
    <row r="38" spans="1:6" x14ac:dyDescent="0.25">
      <c r="A38" s="80" t="str">
        <f t="shared" si="0"/>
        <v/>
      </c>
      <c r="B38" s="270">
        <v>43942</v>
      </c>
      <c r="C38" s="265">
        <v>1418</v>
      </c>
      <c r="D38" s="265">
        <v>269</v>
      </c>
      <c r="E38" s="263">
        <v>156</v>
      </c>
      <c r="F38" s="250"/>
    </row>
    <row r="39" spans="1:6" x14ac:dyDescent="0.25">
      <c r="A39" s="80">
        <f t="shared" si="0"/>
        <v>43943</v>
      </c>
      <c r="B39" s="270">
        <v>43943</v>
      </c>
      <c r="C39" s="265">
        <v>1392</v>
      </c>
      <c r="D39" s="265">
        <v>308</v>
      </c>
      <c r="E39" s="263">
        <v>193</v>
      </c>
      <c r="F39" s="250"/>
    </row>
    <row r="40" spans="1:6" x14ac:dyDescent="0.25">
      <c r="A40" s="80" t="str">
        <f t="shared" si="0"/>
        <v/>
      </c>
      <c r="B40" s="270">
        <v>43944</v>
      </c>
      <c r="C40" s="265">
        <v>1493</v>
      </c>
      <c r="D40" s="265">
        <v>327</v>
      </c>
      <c r="E40" s="273">
        <v>205</v>
      </c>
      <c r="F40" s="250"/>
    </row>
    <row r="41" spans="1:6" x14ac:dyDescent="0.25">
      <c r="A41" s="80" t="str">
        <f t="shared" si="0"/>
        <v/>
      </c>
      <c r="B41" s="270">
        <v>43945</v>
      </c>
      <c r="C41" s="265">
        <v>1509</v>
      </c>
      <c r="D41" s="265">
        <v>338</v>
      </c>
      <c r="E41" s="273">
        <v>214</v>
      </c>
      <c r="F41" s="250"/>
    </row>
    <row r="42" spans="1:6" x14ac:dyDescent="0.25">
      <c r="A42" s="80" t="str">
        <f t="shared" si="0"/>
        <v/>
      </c>
      <c r="B42" s="270">
        <v>43946</v>
      </c>
      <c r="C42" s="265">
        <v>1573</v>
      </c>
      <c r="D42" s="265">
        <v>353</v>
      </c>
      <c r="E42" s="265">
        <v>210</v>
      </c>
      <c r="F42" s="250"/>
    </row>
    <row r="43" spans="1:6" x14ac:dyDescent="0.25">
      <c r="A43" s="80" t="str">
        <f t="shared" si="0"/>
        <v/>
      </c>
      <c r="B43" s="270">
        <v>43947</v>
      </c>
      <c r="C43" s="265">
        <v>1554</v>
      </c>
      <c r="D43" s="265">
        <v>307</v>
      </c>
      <c r="E43" s="265">
        <v>194</v>
      </c>
      <c r="F43" s="250"/>
    </row>
    <row r="44" spans="1:6" x14ac:dyDescent="0.25">
      <c r="A44" s="80" t="str">
        <f t="shared" si="0"/>
        <v/>
      </c>
      <c r="B44" s="274">
        <v>43948</v>
      </c>
      <c r="C44" s="265">
        <v>1532</v>
      </c>
      <c r="D44" s="265">
        <v>343</v>
      </c>
      <c r="E44" s="265">
        <v>225</v>
      </c>
      <c r="F44" s="250"/>
    </row>
    <row r="45" spans="1:6" x14ac:dyDescent="0.25">
      <c r="A45" s="80" t="str">
        <f t="shared" si="0"/>
        <v/>
      </c>
      <c r="B45" s="274">
        <v>43949</v>
      </c>
      <c r="C45" s="265">
        <v>1553</v>
      </c>
      <c r="D45" s="265">
        <v>334</v>
      </c>
      <c r="E45" s="265">
        <v>220</v>
      </c>
      <c r="F45" s="250"/>
    </row>
    <row r="46" spans="1:6" x14ac:dyDescent="0.25">
      <c r="A46" s="80">
        <f t="shared" si="0"/>
        <v>43950</v>
      </c>
      <c r="B46" s="274">
        <v>43950</v>
      </c>
      <c r="C46" s="265">
        <v>1530</v>
      </c>
      <c r="D46" s="265">
        <v>320</v>
      </c>
      <c r="E46" s="265">
        <v>219</v>
      </c>
      <c r="F46" s="250"/>
    </row>
    <row r="47" spans="1:6" x14ac:dyDescent="0.25">
      <c r="A47" s="80" t="str">
        <f t="shared" si="0"/>
        <v/>
      </c>
      <c r="B47" s="274">
        <v>43951</v>
      </c>
      <c r="C47" s="275">
        <v>1516</v>
      </c>
      <c r="D47" s="265">
        <v>360</v>
      </c>
      <c r="E47" s="265">
        <v>256</v>
      </c>
      <c r="F47" s="250"/>
    </row>
    <row r="48" spans="1:6" x14ac:dyDescent="0.25">
      <c r="A48" s="80" t="str">
        <f t="shared" si="0"/>
        <v/>
      </c>
      <c r="B48" s="274">
        <v>43952</v>
      </c>
      <c r="C48" s="275">
        <v>1702</v>
      </c>
      <c r="D48" s="265">
        <v>380</v>
      </c>
      <c r="E48" s="265">
        <v>249</v>
      </c>
      <c r="F48" s="250"/>
    </row>
    <row r="49" spans="1:6" x14ac:dyDescent="0.25">
      <c r="A49" s="80" t="str">
        <f t="shared" si="0"/>
        <v/>
      </c>
      <c r="B49" s="274">
        <v>43953</v>
      </c>
      <c r="C49" s="275">
        <v>1567</v>
      </c>
      <c r="D49" s="265">
        <v>349</v>
      </c>
      <c r="E49" s="265">
        <v>203</v>
      </c>
      <c r="F49" s="250"/>
    </row>
    <row r="50" spans="1:6" x14ac:dyDescent="0.25">
      <c r="A50" s="80" t="str">
        <f t="shared" si="0"/>
        <v/>
      </c>
      <c r="B50" s="274">
        <v>43954</v>
      </c>
      <c r="C50" s="275">
        <v>1500</v>
      </c>
      <c r="D50" s="265">
        <v>317</v>
      </c>
      <c r="E50" s="265">
        <v>193</v>
      </c>
      <c r="F50" s="250"/>
    </row>
    <row r="51" spans="1:6" x14ac:dyDescent="0.25">
      <c r="A51" s="80" t="str">
        <f t="shared" si="0"/>
        <v/>
      </c>
      <c r="B51" s="274">
        <v>43955</v>
      </c>
      <c r="C51" s="275">
        <v>1607</v>
      </c>
      <c r="D51" s="265">
        <v>346</v>
      </c>
      <c r="E51" s="265">
        <v>220</v>
      </c>
      <c r="F51" s="250"/>
    </row>
    <row r="52" spans="1:6" x14ac:dyDescent="0.25">
      <c r="A52" s="80" t="str">
        <f t="shared" si="0"/>
        <v/>
      </c>
      <c r="B52" s="274">
        <v>43956</v>
      </c>
      <c r="C52" s="265">
        <v>1577</v>
      </c>
      <c r="D52" s="265">
        <v>326</v>
      </c>
      <c r="E52" s="265">
        <v>227</v>
      </c>
      <c r="F52" s="250"/>
    </row>
    <row r="53" spans="1:6" x14ac:dyDescent="0.25">
      <c r="A53" s="80">
        <f t="shared" si="0"/>
        <v>43957</v>
      </c>
      <c r="B53" s="274">
        <v>43957</v>
      </c>
      <c r="C53" s="265">
        <v>1560</v>
      </c>
      <c r="D53" s="265">
        <v>311</v>
      </c>
      <c r="E53" s="265">
        <v>210</v>
      </c>
      <c r="F53" s="250"/>
    </row>
    <row r="54" spans="1:6" x14ac:dyDescent="0.25">
      <c r="A54" s="80" t="str">
        <f t="shared" si="0"/>
        <v/>
      </c>
      <c r="B54" s="274">
        <v>43958</v>
      </c>
      <c r="C54" s="265">
        <v>1543</v>
      </c>
      <c r="D54" s="265">
        <v>319</v>
      </c>
      <c r="E54" s="265">
        <v>213</v>
      </c>
      <c r="F54" s="250"/>
    </row>
    <row r="55" spans="1:6" x14ac:dyDescent="0.25">
      <c r="A55" s="80" t="str">
        <f t="shared" si="0"/>
        <v/>
      </c>
      <c r="B55" s="274">
        <v>43959</v>
      </c>
      <c r="C55" s="265">
        <v>1601</v>
      </c>
      <c r="D55" s="265">
        <v>297</v>
      </c>
      <c r="E55" s="265">
        <v>197</v>
      </c>
      <c r="F55" s="250"/>
    </row>
    <row r="56" spans="1:6" x14ac:dyDescent="0.25">
      <c r="A56" s="80" t="str">
        <f t="shared" si="0"/>
        <v/>
      </c>
      <c r="B56" s="274">
        <v>43960</v>
      </c>
      <c r="C56" s="265">
        <v>1552</v>
      </c>
      <c r="D56" s="265">
        <v>271</v>
      </c>
      <c r="E56" s="265">
        <v>162</v>
      </c>
      <c r="F56" s="250"/>
    </row>
    <row r="57" spans="1:6" x14ac:dyDescent="0.25">
      <c r="A57" s="80" t="str">
        <f t="shared" si="0"/>
        <v/>
      </c>
      <c r="B57" s="274">
        <v>43961</v>
      </c>
      <c r="C57" s="265">
        <v>1459</v>
      </c>
      <c r="D57" s="265">
        <v>242</v>
      </c>
      <c r="E57" s="265">
        <v>157</v>
      </c>
      <c r="F57" s="250"/>
    </row>
    <row r="58" spans="1:6" x14ac:dyDescent="0.25">
      <c r="A58" s="80" t="str">
        <f t="shared" si="0"/>
        <v/>
      </c>
      <c r="B58" s="274">
        <v>43962</v>
      </c>
      <c r="C58" s="265">
        <v>1501</v>
      </c>
      <c r="D58" s="265">
        <v>295</v>
      </c>
      <c r="E58" s="265">
        <v>198</v>
      </c>
      <c r="F58" s="250"/>
    </row>
    <row r="59" spans="1:6" x14ac:dyDescent="0.25">
      <c r="A59" s="80" t="str">
        <f t="shared" si="0"/>
        <v/>
      </c>
      <c r="B59" s="274">
        <v>43963</v>
      </c>
      <c r="C59" s="265">
        <v>1459</v>
      </c>
      <c r="D59" s="265">
        <v>311</v>
      </c>
      <c r="E59" s="265">
        <v>195</v>
      </c>
      <c r="F59" s="250"/>
    </row>
    <row r="60" spans="1:6" x14ac:dyDescent="0.25">
      <c r="A60" s="80">
        <f t="shared" si="0"/>
        <v>43964</v>
      </c>
      <c r="B60" s="274">
        <v>43964</v>
      </c>
      <c r="C60" s="265">
        <v>1473</v>
      </c>
      <c r="D60" s="265">
        <v>262</v>
      </c>
      <c r="E60" s="265">
        <v>175</v>
      </c>
      <c r="F60" s="250"/>
    </row>
    <row r="61" spans="1:6" x14ac:dyDescent="0.25">
      <c r="A61" s="80" t="str">
        <f t="shared" si="0"/>
        <v/>
      </c>
      <c r="B61" s="274">
        <v>43965</v>
      </c>
      <c r="C61" s="265">
        <v>1527</v>
      </c>
      <c r="D61" s="265">
        <v>260</v>
      </c>
      <c r="E61" s="265">
        <v>170</v>
      </c>
      <c r="F61" s="250"/>
    </row>
    <row r="62" spans="1:6" x14ac:dyDescent="0.25">
      <c r="A62" s="80" t="str">
        <f t="shared" si="0"/>
        <v/>
      </c>
      <c r="B62" s="274">
        <v>43966</v>
      </c>
      <c r="C62" s="265">
        <v>1650</v>
      </c>
      <c r="D62" s="265">
        <v>274</v>
      </c>
      <c r="E62" s="265">
        <v>193</v>
      </c>
      <c r="F62" s="250"/>
    </row>
    <row r="63" spans="1:6" x14ac:dyDescent="0.25">
      <c r="A63" s="80" t="str">
        <f t="shared" si="0"/>
        <v/>
      </c>
      <c r="B63" s="274">
        <v>43967</v>
      </c>
      <c r="C63" s="265">
        <v>1524</v>
      </c>
      <c r="D63" s="265">
        <v>287</v>
      </c>
      <c r="E63" s="265">
        <v>190</v>
      </c>
      <c r="F63" s="250"/>
    </row>
    <row r="64" spans="1:6" x14ac:dyDescent="0.25">
      <c r="A64" s="80" t="str">
        <f t="shared" si="0"/>
        <v/>
      </c>
      <c r="B64" s="274">
        <v>43968</v>
      </c>
      <c r="C64" s="265">
        <v>1543</v>
      </c>
      <c r="D64" s="265">
        <v>276</v>
      </c>
      <c r="E64" s="265">
        <v>186</v>
      </c>
      <c r="F64" s="250"/>
    </row>
    <row r="65" spans="1:6" x14ac:dyDescent="0.25">
      <c r="A65" s="80" t="str">
        <f t="shared" si="0"/>
        <v/>
      </c>
      <c r="B65" s="274">
        <v>43969</v>
      </c>
      <c r="C65" s="265">
        <v>1654</v>
      </c>
      <c r="D65" s="265">
        <v>341</v>
      </c>
      <c r="E65" s="265">
        <v>244</v>
      </c>
      <c r="F65" s="250"/>
    </row>
    <row r="66" spans="1:6" x14ac:dyDescent="0.25">
      <c r="A66" s="80" t="str">
        <f t="shared" si="0"/>
        <v/>
      </c>
      <c r="B66" s="274">
        <v>43970</v>
      </c>
      <c r="C66" s="265">
        <v>1614</v>
      </c>
      <c r="D66" s="265">
        <v>323</v>
      </c>
      <c r="E66" s="265">
        <v>201</v>
      </c>
      <c r="F66" s="250"/>
    </row>
    <row r="67" spans="1:6" x14ac:dyDescent="0.25">
      <c r="A67" s="80">
        <f t="shared" si="0"/>
        <v>43971</v>
      </c>
      <c r="B67" s="274">
        <v>43971</v>
      </c>
      <c r="C67" s="265">
        <v>1686</v>
      </c>
      <c r="D67" s="265">
        <v>264</v>
      </c>
      <c r="E67" s="265">
        <v>186</v>
      </c>
      <c r="F67" s="250"/>
    </row>
    <row r="68" spans="1:6" x14ac:dyDescent="0.25">
      <c r="A68" s="80" t="str">
        <f t="shared" si="0"/>
        <v/>
      </c>
      <c r="B68" s="274">
        <v>43972</v>
      </c>
      <c r="C68" s="265">
        <v>1624</v>
      </c>
      <c r="D68" s="265">
        <v>267</v>
      </c>
      <c r="E68" s="265">
        <v>183</v>
      </c>
      <c r="F68" s="250"/>
    </row>
    <row r="69" spans="1:6" x14ac:dyDescent="0.25">
      <c r="A69" s="80" t="str">
        <f t="shared" ref="A69:A132" si="1">IF(B69=A$1,B69,IF(MOD(B69-B$4,7)=0,B69,""))</f>
        <v/>
      </c>
      <c r="B69" s="274">
        <v>43973</v>
      </c>
      <c r="C69" s="265">
        <v>1612</v>
      </c>
      <c r="D69" s="265">
        <v>271</v>
      </c>
      <c r="E69" s="265">
        <v>178</v>
      </c>
      <c r="F69" s="250"/>
    </row>
    <row r="70" spans="1:6" x14ac:dyDescent="0.25">
      <c r="A70" s="80" t="str">
        <f t="shared" si="1"/>
        <v/>
      </c>
      <c r="B70" s="274">
        <v>43974</v>
      </c>
      <c r="C70" s="265">
        <v>1441</v>
      </c>
      <c r="D70" s="265">
        <v>268</v>
      </c>
      <c r="E70" s="265">
        <v>175</v>
      </c>
      <c r="F70" s="250"/>
    </row>
    <row r="71" spans="1:6" x14ac:dyDescent="0.25">
      <c r="A71" s="80" t="str">
        <f t="shared" si="1"/>
        <v/>
      </c>
      <c r="B71" s="274">
        <v>43975</v>
      </c>
      <c r="C71" s="265">
        <v>1521</v>
      </c>
      <c r="D71" s="265">
        <v>255</v>
      </c>
      <c r="E71" s="265">
        <v>155</v>
      </c>
      <c r="F71" s="250"/>
    </row>
    <row r="72" spans="1:6" x14ac:dyDescent="0.25">
      <c r="A72" s="80" t="str">
        <f t="shared" si="1"/>
        <v/>
      </c>
      <c r="B72" s="274">
        <v>43976</v>
      </c>
      <c r="C72" s="265">
        <v>1577</v>
      </c>
      <c r="D72" s="265">
        <v>265</v>
      </c>
      <c r="E72" s="265">
        <v>180</v>
      </c>
      <c r="F72" s="250"/>
    </row>
    <row r="73" spans="1:6" x14ac:dyDescent="0.25">
      <c r="A73" s="80" t="str">
        <f t="shared" si="1"/>
        <v/>
      </c>
      <c r="B73" s="274">
        <v>43977</v>
      </c>
      <c r="C73" s="265">
        <v>1606</v>
      </c>
      <c r="D73" s="265">
        <v>241</v>
      </c>
      <c r="E73" s="265">
        <v>149</v>
      </c>
      <c r="F73" s="250"/>
    </row>
    <row r="74" spans="1:6" x14ac:dyDescent="0.25">
      <c r="A74" s="80">
        <f t="shared" si="1"/>
        <v>43978</v>
      </c>
      <c r="B74" s="274">
        <v>43978</v>
      </c>
      <c r="C74" s="265">
        <v>1629</v>
      </c>
      <c r="D74" s="265">
        <v>257</v>
      </c>
      <c r="E74" s="265">
        <v>168</v>
      </c>
      <c r="F74" s="250"/>
    </row>
    <row r="75" spans="1:6" x14ac:dyDescent="0.25">
      <c r="A75" s="80" t="str">
        <f t="shared" si="1"/>
        <v/>
      </c>
      <c r="B75" s="274">
        <v>43979</v>
      </c>
      <c r="C75" s="265">
        <v>1682</v>
      </c>
      <c r="D75" s="265">
        <v>251</v>
      </c>
      <c r="E75" s="265">
        <v>165</v>
      </c>
      <c r="F75" s="250"/>
    </row>
    <row r="76" spans="1:6" x14ac:dyDescent="0.25">
      <c r="A76" s="80" t="str">
        <f t="shared" si="1"/>
        <v/>
      </c>
      <c r="B76" s="274">
        <v>43980</v>
      </c>
      <c r="C76" s="265">
        <v>1818</v>
      </c>
      <c r="D76" s="265">
        <v>198</v>
      </c>
      <c r="E76" s="265">
        <v>131</v>
      </c>
      <c r="F76" s="250"/>
    </row>
    <row r="77" spans="1:6" x14ac:dyDescent="0.25">
      <c r="A77" s="80" t="str">
        <f t="shared" si="1"/>
        <v/>
      </c>
      <c r="B77" s="274">
        <v>43981</v>
      </c>
      <c r="C77" s="265">
        <v>1636</v>
      </c>
      <c r="D77" s="265">
        <v>206</v>
      </c>
      <c r="E77" s="265">
        <v>131</v>
      </c>
      <c r="F77" s="250"/>
    </row>
    <row r="78" spans="1:6" x14ac:dyDescent="0.25">
      <c r="A78" s="80" t="str">
        <f t="shared" si="1"/>
        <v/>
      </c>
      <c r="B78" s="274">
        <v>43982</v>
      </c>
      <c r="C78" s="265">
        <v>1634</v>
      </c>
      <c r="D78" s="265">
        <v>217</v>
      </c>
      <c r="E78" s="265">
        <v>151</v>
      </c>
      <c r="F78" s="250"/>
    </row>
    <row r="79" spans="1:6" x14ac:dyDescent="0.25">
      <c r="A79" s="80" t="str">
        <f t="shared" si="1"/>
        <v/>
      </c>
      <c r="B79" s="274">
        <v>43983</v>
      </c>
      <c r="C79" s="265">
        <v>1791</v>
      </c>
      <c r="D79" s="265">
        <v>262</v>
      </c>
      <c r="E79" s="265">
        <v>183</v>
      </c>
      <c r="F79" s="250"/>
    </row>
    <row r="80" spans="1:6" x14ac:dyDescent="0.25">
      <c r="A80" s="80" t="str">
        <f t="shared" si="1"/>
        <v/>
      </c>
      <c r="B80" s="274">
        <v>43984</v>
      </c>
      <c r="C80" s="265">
        <v>1631</v>
      </c>
      <c r="D80" s="265">
        <v>219</v>
      </c>
      <c r="E80" s="265">
        <v>152</v>
      </c>
      <c r="F80" s="250"/>
    </row>
    <row r="81" spans="1:6" x14ac:dyDescent="0.25">
      <c r="A81" s="80">
        <f t="shared" si="1"/>
        <v>43985</v>
      </c>
      <c r="B81" s="274">
        <v>43985</v>
      </c>
      <c r="C81" s="265">
        <v>1592</v>
      </c>
      <c r="D81" s="265">
        <v>211</v>
      </c>
      <c r="E81" s="265">
        <v>136</v>
      </c>
      <c r="F81" s="250"/>
    </row>
    <row r="82" spans="1:6" x14ac:dyDescent="0.25">
      <c r="A82" s="80" t="str">
        <f t="shared" si="1"/>
        <v/>
      </c>
      <c r="B82" s="274">
        <v>43986</v>
      </c>
      <c r="C82" s="265">
        <v>1551</v>
      </c>
      <c r="D82" s="265">
        <v>225</v>
      </c>
      <c r="E82" s="265">
        <v>158</v>
      </c>
      <c r="F82" s="250"/>
    </row>
    <row r="83" spans="1:6" x14ac:dyDescent="0.25">
      <c r="A83" s="80" t="str">
        <f t="shared" si="1"/>
        <v/>
      </c>
      <c r="B83" s="274">
        <v>43987</v>
      </c>
      <c r="C83" s="265">
        <v>1606</v>
      </c>
      <c r="D83" s="265">
        <v>257</v>
      </c>
      <c r="E83" s="265">
        <v>165</v>
      </c>
      <c r="F83" s="250"/>
    </row>
    <row r="84" spans="1:6" x14ac:dyDescent="0.25">
      <c r="A84" s="80" t="str">
        <f t="shared" si="1"/>
        <v/>
      </c>
      <c r="B84" s="274">
        <v>43988</v>
      </c>
      <c r="C84" s="265">
        <v>1636</v>
      </c>
      <c r="D84" s="265">
        <v>219</v>
      </c>
      <c r="E84" s="265">
        <v>156</v>
      </c>
      <c r="F84" s="250"/>
    </row>
    <row r="85" spans="1:6" x14ac:dyDescent="0.25">
      <c r="A85" s="80" t="str">
        <f t="shared" si="1"/>
        <v/>
      </c>
      <c r="B85" s="274">
        <v>43989</v>
      </c>
      <c r="C85" s="265">
        <v>1631</v>
      </c>
      <c r="D85" s="265">
        <v>236</v>
      </c>
      <c r="E85" s="265">
        <v>158</v>
      </c>
      <c r="F85" s="250"/>
    </row>
    <row r="86" spans="1:6" x14ac:dyDescent="0.25">
      <c r="A86" s="80" t="str">
        <f t="shared" si="1"/>
        <v/>
      </c>
      <c r="B86" s="274">
        <v>43990</v>
      </c>
      <c r="C86" s="265">
        <v>1653</v>
      </c>
      <c r="D86" s="265">
        <v>254</v>
      </c>
      <c r="E86" s="265">
        <v>178</v>
      </c>
      <c r="F86" s="250"/>
    </row>
    <row r="87" spans="1:6" x14ac:dyDescent="0.25">
      <c r="A87" s="80" t="str">
        <f t="shared" si="1"/>
        <v/>
      </c>
      <c r="B87" s="274">
        <v>43991</v>
      </c>
      <c r="C87" s="265">
        <v>1543</v>
      </c>
      <c r="D87" s="265">
        <v>235</v>
      </c>
      <c r="E87" s="265">
        <v>167</v>
      </c>
      <c r="F87" s="250"/>
    </row>
    <row r="88" spans="1:6" x14ac:dyDescent="0.25">
      <c r="A88" s="80">
        <f t="shared" si="1"/>
        <v>43992</v>
      </c>
      <c r="B88" s="274">
        <v>43992</v>
      </c>
      <c r="C88" s="265">
        <v>1520</v>
      </c>
      <c r="D88" s="265">
        <v>250</v>
      </c>
      <c r="E88" s="265">
        <v>165</v>
      </c>
      <c r="F88" s="250"/>
    </row>
    <row r="89" spans="1:6" x14ac:dyDescent="0.25">
      <c r="A89" s="80" t="str">
        <f t="shared" si="1"/>
        <v/>
      </c>
      <c r="B89" s="274">
        <v>43993</v>
      </c>
      <c r="C89" s="265">
        <v>1594</v>
      </c>
      <c r="D89" s="265">
        <v>247</v>
      </c>
      <c r="E89" s="265">
        <v>169</v>
      </c>
      <c r="F89" s="250"/>
    </row>
    <row r="90" spans="1:6" x14ac:dyDescent="0.25">
      <c r="A90" s="80" t="str">
        <f t="shared" si="1"/>
        <v/>
      </c>
      <c r="B90" s="274">
        <v>43994</v>
      </c>
      <c r="C90" s="265">
        <v>1684</v>
      </c>
      <c r="D90" s="265">
        <v>210</v>
      </c>
      <c r="E90" s="265">
        <v>141</v>
      </c>
      <c r="F90" s="250"/>
    </row>
    <row r="91" spans="1:6" x14ac:dyDescent="0.25">
      <c r="A91" s="80" t="str">
        <f t="shared" si="1"/>
        <v/>
      </c>
      <c r="B91" s="274">
        <v>43995</v>
      </c>
      <c r="C91" s="265">
        <v>1625</v>
      </c>
      <c r="D91" s="265">
        <v>240</v>
      </c>
      <c r="E91" s="265">
        <v>163</v>
      </c>
      <c r="F91" s="250"/>
    </row>
    <row r="92" spans="1:6" x14ac:dyDescent="0.25">
      <c r="A92" s="80" t="str">
        <f t="shared" si="1"/>
        <v/>
      </c>
      <c r="B92" s="274">
        <v>43996</v>
      </c>
      <c r="C92" s="265">
        <v>1681</v>
      </c>
      <c r="D92" s="265">
        <v>224</v>
      </c>
      <c r="E92" s="265">
        <v>152</v>
      </c>
      <c r="F92" s="250"/>
    </row>
    <row r="93" spans="1:6" x14ac:dyDescent="0.25">
      <c r="A93" s="80" t="str">
        <f t="shared" si="1"/>
        <v/>
      </c>
      <c r="B93" s="274">
        <v>43997</v>
      </c>
      <c r="C93" s="265">
        <v>1720</v>
      </c>
      <c r="D93" s="265">
        <v>244</v>
      </c>
      <c r="E93" s="265">
        <v>176</v>
      </c>
      <c r="F93" s="250"/>
    </row>
    <row r="94" spans="1:6" x14ac:dyDescent="0.25">
      <c r="A94" s="80" t="str">
        <f t="shared" si="1"/>
        <v/>
      </c>
      <c r="B94" s="274">
        <v>43998</v>
      </c>
      <c r="C94" s="265">
        <v>1619</v>
      </c>
      <c r="D94" s="265">
        <v>222</v>
      </c>
      <c r="E94" s="265">
        <v>153</v>
      </c>
      <c r="F94" s="250"/>
    </row>
    <row r="95" spans="1:6" x14ac:dyDescent="0.25">
      <c r="A95" s="80">
        <f t="shared" si="1"/>
        <v>43999</v>
      </c>
      <c r="B95" s="274">
        <v>43999</v>
      </c>
      <c r="C95" s="265">
        <v>1633</v>
      </c>
      <c r="D95" s="265">
        <v>211</v>
      </c>
      <c r="E95" s="265">
        <v>150</v>
      </c>
      <c r="F95" s="250"/>
    </row>
    <row r="96" spans="1:6" x14ac:dyDescent="0.25">
      <c r="A96" s="80" t="str">
        <f t="shared" si="1"/>
        <v/>
      </c>
      <c r="B96" s="274">
        <v>44000</v>
      </c>
      <c r="C96" s="265">
        <v>1662</v>
      </c>
      <c r="D96" s="265">
        <v>216</v>
      </c>
      <c r="E96" s="265">
        <v>148</v>
      </c>
      <c r="F96" s="250"/>
    </row>
    <row r="97" spans="1:6" x14ac:dyDescent="0.25">
      <c r="A97" s="80" t="str">
        <f t="shared" ref="A97" si="2">IF(B97=A$1,B97,IF(MOD(B97-B$4,7)=0,B97,""))</f>
        <v/>
      </c>
      <c r="B97" s="274">
        <v>44001</v>
      </c>
      <c r="C97" s="265">
        <v>1711</v>
      </c>
      <c r="D97" s="265">
        <v>224</v>
      </c>
      <c r="E97" s="265">
        <v>158</v>
      </c>
      <c r="F97" s="250"/>
    </row>
    <row r="98" spans="1:6" x14ac:dyDescent="0.25">
      <c r="A98" s="80" t="str">
        <f t="shared" si="1"/>
        <v/>
      </c>
      <c r="B98" s="274">
        <v>44002</v>
      </c>
      <c r="C98" s="265">
        <v>1775</v>
      </c>
      <c r="D98" s="265">
        <v>204</v>
      </c>
      <c r="E98" s="265">
        <v>119</v>
      </c>
      <c r="F98" s="250"/>
    </row>
    <row r="99" spans="1:6" x14ac:dyDescent="0.25">
      <c r="A99" s="80" t="str">
        <f t="shared" si="1"/>
        <v/>
      </c>
      <c r="B99" s="274">
        <v>44003</v>
      </c>
      <c r="C99" s="265">
        <v>1600</v>
      </c>
      <c r="D99" s="265">
        <v>200</v>
      </c>
      <c r="E99" s="265">
        <v>127</v>
      </c>
      <c r="F99" s="250"/>
    </row>
    <row r="100" spans="1:6" x14ac:dyDescent="0.25">
      <c r="A100" s="80" t="str">
        <f t="shared" si="1"/>
        <v/>
      </c>
      <c r="B100" s="274">
        <v>44004</v>
      </c>
      <c r="C100" s="265">
        <v>1597</v>
      </c>
      <c r="D100" s="265">
        <v>194</v>
      </c>
      <c r="E100" s="265">
        <v>126</v>
      </c>
      <c r="F100" s="250"/>
    </row>
    <row r="101" spans="1:6" x14ac:dyDescent="0.25">
      <c r="A101" s="80" t="str">
        <f t="shared" si="1"/>
        <v/>
      </c>
      <c r="B101" s="274">
        <v>44005</v>
      </c>
      <c r="C101" s="265">
        <v>1545</v>
      </c>
      <c r="D101" s="265">
        <v>207</v>
      </c>
      <c r="E101" s="265">
        <v>148</v>
      </c>
      <c r="F101" s="250"/>
    </row>
    <row r="102" spans="1:6" x14ac:dyDescent="0.25">
      <c r="A102" s="80">
        <f t="shared" si="1"/>
        <v>44006</v>
      </c>
      <c r="B102" s="274">
        <v>44006</v>
      </c>
      <c r="C102" s="265">
        <v>1681</v>
      </c>
      <c r="D102" s="265">
        <v>193</v>
      </c>
      <c r="E102" s="265">
        <v>136</v>
      </c>
      <c r="F102" s="250"/>
    </row>
    <row r="103" spans="1:6" x14ac:dyDescent="0.25">
      <c r="A103" s="80" t="str">
        <f t="shared" si="1"/>
        <v/>
      </c>
      <c r="B103" s="274">
        <v>44007</v>
      </c>
      <c r="C103" s="265">
        <v>1768</v>
      </c>
      <c r="D103" s="265">
        <v>229</v>
      </c>
      <c r="E103" s="265">
        <v>162</v>
      </c>
      <c r="F103" s="250"/>
    </row>
    <row r="104" spans="1:6" x14ac:dyDescent="0.25">
      <c r="A104" s="80" t="str">
        <f t="shared" si="1"/>
        <v/>
      </c>
      <c r="B104" s="274">
        <v>44008</v>
      </c>
      <c r="C104" s="265">
        <v>1665</v>
      </c>
      <c r="D104" s="265">
        <v>205</v>
      </c>
      <c r="E104" s="265">
        <v>154</v>
      </c>
      <c r="F104" s="250"/>
    </row>
    <row r="105" spans="1:6" x14ac:dyDescent="0.25">
      <c r="A105" s="80" t="str">
        <f t="shared" si="1"/>
        <v/>
      </c>
      <c r="B105" s="274">
        <v>44009</v>
      </c>
      <c r="C105" s="265">
        <v>1694</v>
      </c>
      <c r="D105" s="265">
        <v>209</v>
      </c>
      <c r="E105" s="265">
        <v>147</v>
      </c>
      <c r="F105" s="250"/>
    </row>
    <row r="106" spans="1:6" x14ac:dyDescent="0.25">
      <c r="A106" s="80" t="str">
        <f t="shared" si="1"/>
        <v/>
      </c>
      <c r="B106" s="274">
        <v>44010</v>
      </c>
      <c r="C106" s="265">
        <v>1576</v>
      </c>
      <c r="D106" s="265">
        <v>190</v>
      </c>
      <c r="E106" s="265">
        <v>129</v>
      </c>
      <c r="F106" s="250"/>
    </row>
    <row r="107" spans="1:6" x14ac:dyDescent="0.25">
      <c r="A107" s="80" t="str">
        <f t="shared" si="1"/>
        <v/>
      </c>
      <c r="B107" s="274">
        <v>44011</v>
      </c>
      <c r="C107" s="265">
        <v>1634</v>
      </c>
      <c r="D107" s="265">
        <v>230</v>
      </c>
      <c r="E107" s="265">
        <v>159</v>
      </c>
      <c r="F107" s="250"/>
    </row>
    <row r="108" spans="1:6" x14ac:dyDescent="0.25">
      <c r="A108" s="80" t="str">
        <f t="shared" si="1"/>
        <v/>
      </c>
      <c r="B108" s="274">
        <v>44012</v>
      </c>
      <c r="C108" s="265">
        <v>1614</v>
      </c>
      <c r="D108" s="265">
        <v>216</v>
      </c>
      <c r="E108" s="265">
        <v>158</v>
      </c>
      <c r="F108" s="250"/>
    </row>
    <row r="109" spans="1:6" x14ac:dyDescent="0.25">
      <c r="A109" s="80">
        <f t="shared" si="1"/>
        <v>44013</v>
      </c>
      <c r="B109" s="274">
        <v>44013</v>
      </c>
      <c r="C109" s="265">
        <v>1610</v>
      </c>
      <c r="D109" s="265">
        <v>198</v>
      </c>
      <c r="E109" s="265">
        <v>149</v>
      </c>
      <c r="F109" s="250"/>
    </row>
    <row r="110" spans="1:6" x14ac:dyDescent="0.25">
      <c r="A110" s="80" t="str">
        <f t="shared" ref="A110" si="3">IF(B110=A$1,B110,IF(MOD(B110-B$4,7)=0,B110,""))</f>
        <v/>
      </c>
      <c r="B110" s="274">
        <v>44014</v>
      </c>
      <c r="C110" s="265">
        <v>1577</v>
      </c>
      <c r="D110" s="265">
        <v>213</v>
      </c>
      <c r="E110" s="265">
        <v>147</v>
      </c>
      <c r="F110" s="250"/>
    </row>
    <row r="111" spans="1:6" x14ac:dyDescent="0.25">
      <c r="A111" s="80" t="str">
        <f t="shared" si="1"/>
        <v/>
      </c>
      <c r="B111" s="274">
        <v>44015</v>
      </c>
      <c r="C111" s="265">
        <v>1630</v>
      </c>
      <c r="D111" s="265">
        <v>243</v>
      </c>
      <c r="E111" s="265">
        <v>180</v>
      </c>
      <c r="F111" s="250"/>
    </row>
    <row r="112" spans="1:6" x14ac:dyDescent="0.25">
      <c r="A112" s="80" t="str">
        <f t="shared" si="1"/>
        <v/>
      </c>
      <c r="B112" s="274">
        <v>44016</v>
      </c>
      <c r="C112" s="265">
        <v>1587</v>
      </c>
      <c r="D112" s="265">
        <v>233</v>
      </c>
      <c r="E112" s="265">
        <v>153</v>
      </c>
      <c r="F112" s="250"/>
    </row>
    <row r="113" spans="1:6" x14ac:dyDescent="0.25">
      <c r="A113" s="80" t="str">
        <f t="shared" si="1"/>
        <v/>
      </c>
      <c r="B113" s="274">
        <v>44017</v>
      </c>
      <c r="C113" s="265">
        <v>1555</v>
      </c>
      <c r="D113" s="265">
        <v>197</v>
      </c>
      <c r="E113" s="265">
        <v>124</v>
      </c>
      <c r="F113" s="250"/>
    </row>
    <row r="114" spans="1:6" x14ac:dyDescent="0.25">
      <c r="A114" s="80" t="str">
        <f t="shared" si="1"/>
        <v/>
      </c>
      <c r="B114" s="274">
        <v>44018</v>
      </c>
      <c r="C114" s="265">
        <v>1625</v>
      </c>
      <c r="D114" s="265">
        <v>205</v>
      </c>
      <c r="E114" s="265">
        <v>127</v>
      </c>
      <c r="F114" s="250"/>
    </row>
    <row r="115" spans="1:6" x14ac:dyDescent="0.25">
      <c r="A115" s="80" t="str">
        <f t="shared" si="1"/>
        <v/>
      </c>
      <c r="B115" s="274">
        <v>44019</v>
      </c>
      <c r="C115" s="265">
        <v>1579</v>
      </c>
      <c r="D115" s="265">
        <v>143</v>
      </c>
      <c r="E115" s="265">
        <v>104</v>
      </c>
      <c r="F115" s="250"/>
    </row>
    <row r="116" spans="1:6" x14ac:dyDescent="0.25">
      <c r="A116" s="80">
        <f t="shared" si="1"/>
        <v>44020</v>
      </c>
      <c r="B116" s="274">
        <v>44020</v>
      </c>
      <c r="C116" s="265">
        <v>1591</v>
      </c>
      <c r="D116" s="265">
        <v>170</v>
      </c>
      <c r="E116" s="265">
        <v>120</v>
      </c>
      <c r="F116" s="250"/>
    </row>
    <row r="117" spans="1:6" x14ac:dyDescent="0.25">
      <c r="A117" s="80" t="str">
        <f t="shared" si="1"/>
        <v/>
      </c>
      <c r="B117" s="274">
        <v>44021</v>
      </c>
      <c r="C117" s="265">
        <v>1658</v>
      </c>
      <c r="D117" s="265">
        <v>195</v>
      </c>
      <c r="E117" s="265">
        <v>134</v>
      </c>
      <c r="F117" s="250"/>
    </row>
    <row r="118" spans="1:6" x14ac:dyDescent="0.25">
      <c r="A118" s="80" t="str">
        <f t="shared" si="1"/>
        <v/>
      </c>
      <c r="B118" s="274">
        <v>44022</v>
      </c>
      <c r="C118" s="265">
        <v>1668</v>
      </c>
      <c r="D118" s="265">
        <v>161</v>
      </c>
      <c r="E118" s="265">
        <v>114</v>
      </c>
      <c r="F118" s="250"/>
    </row>
    <row r="119" spans="1:6" x14ac:dyDescent="0.25">
      <c r="A119" s="80" t="str">
        <f t="shared" si="1"/>
        <v/>
      </c>
      <c r="B119" s="274">
        <v>44023</v>
      </c>
      <c r="C119" s="265">
        <v>1678</v>
      </c>
      <c r="D119" s="265">
        <v>168</v>
      </c>
      <c r="E119" s="265">
        <v>131</v>
      </c>
      <c r="F119" s="250"/>
    </row>
    <row r="120" spans="1:6" x14ac:dyDescent="0.25">
      <c r="A120" s="80" t="str">
        <f>IF(B120=A$1,B120,IF(MOD(B120-B$4,7)=0,B120,""))</f>
        <v/>
      </c>
      <c r="B120" s="274">
        <v>44024</v>
      </c>
      <c r="C120" s="265">
        <v>1692</v>
      </c>
      <c r="D120" s="265">
        <v>163</v>
      </c>
      <c r="E120" s="265">
        <v>108</v>
      </c>
      <c r="F120" s="250"/>
    </row>
    <row r="121" spans="1:6" x14ac:dyDescent="0.25">
      <c r="A121" s="80" t="str">
        <f>IF(B121=A$1,B121,IF(MOD(B121-B$4,7)=0,B121,""))</f>
        <v/>
      </c>
      <c r="B121" s="274">
        <v>44025</v>
      </c>
      <c r="C121" s="265">
        <v>1718</v>
      </c>
      <c r="D121" s="265">
        <v>181</v>
      </c>
      <c r="E121" s="265">
        <v>131</v>
      </c>
      <c r="F121" s="250"/>
    </row>
    <row r="122" spans="1:6" x14ac:dyDescent="0.25">
      <c r="A122" s="80" t="str">
        <f t="shared" si="1"/>
        <v/>
      </c>
      <c r="B122" s="274">
        <v>44026</v>
      </c>
      <c r="C122" s="265">
        <v>1629</v>
      </c>
      <c r="D122" s="265">
        <v>197</v>
      </c>
      <c r="E122" s="265">
        <v>142</v>
      </c>
      <c r="F122" s="250"/>
    </row>
    <row r="123" spans="1:6" x14ac:dyDescent="0.25">
      <c r="A123" s="80">
        <f t="shared" si="1"/>
        <v>44027</v>
      </c>
      <c r="B123" s="274">
        <v>44027</v>
      </c>
      <c r="C123" s="265">
        <v>1636</v>
      </c>
      <c r="D123" s="265">
        <v>182</v>
      </c>
      <c r="E123" s="265">
        <v>131</v>
      </c>
      <c r="F123" s="250"/>
    </row>
    <row r="124" spans="1:6" x14ac:dyDescent="0.25">
      <c r="A124" s="80" t="str">
        <f t="shared" si="1"/>
        <v/>
      </c>
      <c r="B124" s="274">
        <v>44028</v>
      </c>
      <c r="C124" s="265">
        <v>1786</v>
      </c>
      <c r="D124" s="265">
        <v>227</v>
      </c>
      <c r="E124" s="265">
        <v>160</v>
      </c>
      <c r="F124" s="250"/>
    </row>
    <row r="125" spans="1:6" x14ac:dyDescent="0.25">
      <c r="A125" s="80" t="str">
        <f t="shared" si="1"/>
        <v/>
      </c>
      <c r="B125" s="274">
        <v>44029</v>
      </c>
      <c r="C125" s="265">
        <v>1777</v>
      </c>
      <c r="D125" s="265">
        <v>166</v>
      </c>
      <c r="E125" s="265">
        <v>123</v>
      </c>
      <c r="F125" s="250"/>
    </row>
    <row r="126" spans="1:6" x14ac:dyDescent="0.25">
      <c r="A126" s="80" t="str">
        <f t="shared" si="1"/>
        <v/>
      </c>
      <c r="B126" s="274">
        <v>44030</v>
      </c>
      <c r="C126" s="265">
        <v>1716</v>
      </c>
      <c r="D126" s="265">
        <v>160</v>
      </c>
      <c r="E126" s="265">
        <v>97</v>
      </c>
      <c r="F126" s="250"/>
    </row>
    <row r="127" spans="1:6" x14ac:dyDescent="0.25">
      <c r="A127" s="80" t="str">
        <f t="shared" si="1"/>
        <v/>
      </c>
      <c r="B127" s="274">
        <v>44031</v>
      </c>
      <c r="C127" s="265">
        <v>1632</v>
      </c>
      <c r="D127" s="265">
        <v>126</v>
      </c>
      <c r="E127" s="265">
        <v>95</v>
      </c>
      <c r="F127" s="250"/>
    </row>
    <row r="128" spans="1:6" x14ac:dyDescent="0.25">
      <c r="A128" s="80">
        <f t="shared" si="1"/>
        <v>44032</v>
      </c>
      <c r="B128" s="276">
        <v>44032</v>
      </c>
      <c r="C128" s="267">
        <v>1651</v>
      </c>
      <c r="D128" s="267">
        <v>176</v>
      </c>
      <c r="E128" s="267">
        <v>123</v>
      </c>
      <c r="F128" s="250"/>
    </row>
    <row r="129" spans="1:1" x14ac:dyDescent="0.25">
      <c r="A129" s="80" t="str">
        <f t="shared" si="1"/>
        <v/>
      </c>
    </row>
    <row r="130" spans="1:1" x14ac:dyDescent="0.25">
      <c r="A130" s="80" t="str">
        <f t="shared" si="1"/>
        <v/>
      </c>
    </row>
    <row r="131" spans="1:1" x14ac:dyDescent="0.25">
      <c r="A131" s="80" t="str">
        <f t="shared" si="1"/>
        <v/>
      </c>
    </row>
    <row r="132" spans="1:1" x14ac:dyDescent="0.25">
      <c r="A132" s="80" t="str">
        <f t="shared" si="1"/>
        <v/>
      </c>
    </row>
    <row r="133" spans="1:1" x14ac:dyDescent="0.25">
      <c r="A133" s="80" t="str">
        <f t="shared" ref="A133:A196" si="4">IF(B133=A$1,B133,IF(MOD(B133-B$4,7)=0,B133,""))</f>
        <v/>
      </c>
    </row>
    <row r="134" spans="1:1" x14ac:dyDescent="0.25">
      <c r="A134" s="80" t="str">
        <f t="shared" si="4"/>
        <v/>
      </c>
    </row>
    <row r="135" spans="1:1" x14ac:dyDescent="0.25">
      <c r="A135" s="80" t="str">
        <f t="shared" si="4"/>
        <v/>
      </c>
    </row>
    <row r="136" spans="1:1" x14ac:dyDescent="0.25">
      <c r="A136" s="80" t="str">
        <f t="shared" si="4"/>
        <v/>
      </c>
    </row>
    <row r="137" spans="1:1" x14ac:dyDescent="0.25">
      <c r="A137" s="80" t="str">
        <f t="shared" si="4"/>
        <v/>
      </c>
    </row>
    <row r="138" spans="1:1" x14ac:dyDescent="0.25">
      <c r="A138" s="80" t="str">
        <f t="shared" si="4"/>
        <v/>
      </c>
    </row>
    <row r="139" spans="1:1" x14ac:dyDescent="0.25">
      <c r="A139" s="80" t="str">
        <f t="shared" si="4"/>
        <v/>
      </c>
    </row>
    <row r="140" spans="1:1" x14ac:dyDescent="0.25">
      <c r="A140" s="80" t="str">
        <f t="shared" si="4"/>
        <v/>
      </c>
    </row>
    <row r="141" spans="1:1" x14ac:dyDescent="0.25">
      <c r="A141" s="80" t="str">
        <f t="shared" si="4"/>
        <v/>
      </c>
    </row>
    <row r="142" spans="1:1" x14ac:dyDescent="0.25">
      <c r="A142" s="80" t="str">
        <f t="shared" si="4"/>
        <v/>
      </c>
    </row>
    <row r="143" spans="1:1" x14ac:dyDescent="0.25">
      <c r="A143" s="80" t="str">
        <f t="shared" si="4"/>
        <v/>
      </c>
    </row>
    <row r="144" spans="1:1" x14ac:dyDescent="0.25">
      <c r="A144" s="80" t="str">
        <f t="shared" si="4"/>
        <v/>
      </c>
    </row>
    <row r="145" spans="1:1" x14ac:dyDescent="0.25">
      <c r="A145" s="80" t="str">
        <f t="shared" si="4"/>
        <v/>
      </c>
    </row>
    <row r="146" spans="1:1" x14ac:dyDescent="0.25">
      <c r="A146" s="80" t="str">
        <f t="shared" si="4"/>
        <v/>
      </c>
    </row>
    <row r="147" spans="1:1" x14ac:dyDescent="0.25">
      <c r="A147" s="80" t="str">
        <f t="shared" si="4"/>
        <v/>
      </c>
    </row>
    <row r="148" spans="1:1" x14ac:dyDescent="0.25">
      <c r="A148" s="80" t="str">
        <f t="shared" si="4"/>
        <v/>
      </c>
    </row>
    <row r="149" spans="1:1" x14ac:dyDescent="0.25">
      <c r="A149" s="80" t="str">
        <f t="shared" si="4"/>
        <v/>
      </c>
    </row>
    <row r="150" spans="1:1" x14ac:dyDescent="0.25">
      <c r="A150" s="80" t="str">
        <f t="shared" si="4"/>
        <v/>
      </c>
    </row>
    <row r="151" spans="1:1" x14ac:dyDescent="0.25">
      <c r="A151" s="80" t="str">
        <f t="shared" si="4"/>
        <v/>
      </c>
    </row>
    <row r="152" spans="1:1" x14ac:dyDescent="0.25">
      <c r="A152" s="80" t="str">
        <f t="shared" si="4"/>
        <v/>
      </c>
    </row>
    <row r="153" spans="1:1" x14ac:dyDescent="0.25">
      <c r="A153" s="80" t="str">
        <f t="shared" si="4"/>
        <v/>
      </c>
    </row>
    <row r="154" spans="1:1" x14ac:dyDescent="0.25">
      <c r="A154" s="80" t="str">
        <f t="shared" si="4"/>
        <v/>
      </c>
    </row>
    <row r="155" spans="1:1" x14ac:dyDescent="0.25">
      <c r="A155" s="80" t="str">
        <f t="shared" si="4"/>
        <v/>
      </c>
    </row>
    <row r="156" spans="1:1" x14ac:dyDescent="0.25">
      <c r="A156" s="80" t="str">
        <f t="shared" si="4"/>
        <v/>
      </c>
    </row>
    <row r="157" spans="1:1" x14ac:dyDescent="0.25">
      <c r="A157" s="80" t="str">
        <f t="shared" si="4"/>
        <v/>
      </c>
    </row>
    <row r="158" spans="1:1" x14ac:dyDescent="0.25">
      <c r="A158" s="80" t="str">
        <f t="shared" si="4"/>
        <v/>
      </c>
    </row>
    <row r="159" spans="1:1" x14ac:dyDescent="0.25">
      <c r="A159" s="80" t="str">
        <f t="shared" si="4"/>
        <v/>
      </c>
    </row>
    <row r="160" spans="1:1" x14ac:dyDescent="0.25">
      <c r="A160" s="80" t="str">
        <f t="shared" si="4"/>
        <v/>
      </c>
    </row>
    <row r="161" spans="1:1" x14ac:dyDescent="0.25">
      <c r="A161" s="80" t="str">
        <f t="shared" si="4"/>
        <v/>
      </c>
    </row>
    <row r="162" spans="1:1" x14ac:dyDescent="0.25">
      <c r="A162" s="80" t="str">
        <f t="shared" si="4"/>
        <v/>
      </c>
    </row>
    <row r="163" spans="1:1" x14ac:dyDescent="0.25">
      <c r="A163" s="80" t="str">
        <f t="shared" si="4"/>
        <v/>
      </c>
    </row>
    <row r="164" spans="1:1" x14ac:dyDescent="0.25">
      <c r="A164" s="80" t="str">
        <f t="shared" si="4"/>
        <v/>
      </c>
    </row>
    <row r="165" spans="1:1" x14ac:dyDescent="0.25">
      <c r="A165" s="80" t="str">
        <f t="shared" si="4"/>
        <v/>
      </c>
    </row>
    <row r="166" spans="1:1" x14ac:dyDescent="0.25">
      <c r="A166" s="80" t="str">
        <f t="shared" si="4"/>
        <v/>
      </c>
    </row>
    <row r="167" spans="1:1" x14ac:dyDescent="0.25">
      <c r="A167" s="80" t="str">
        <f t="shared" si="4"/>
        <v/>
      </c>
    </row>
    <row r="168" spans="1:1" x14ac:dyDescent="0.25">
      <c r="A168" s="80" t="str">
        <f t="shared" si="4"/>
        <v/>
      </c>
    </row>
    <row r="169" spans="1:1" x14ac:dyDescent="0.25">
      <c r="A169" s="80" t="str">
        <f t="shared" si="4"/>
        <v/>
      </c>
    </row>
    <row r="170" spans="1:1" x14ac:dyDescent="0.25">
      <c r="A170" s="80" t="str">
        <f t="shared" si="4"/>
        <v/>
      </c>
    </row>
    <row r="171" spans="1:1" x14ac:dyDescent="0.25">
      <c r="A171" s="80" t="str">
        <f t="shared" si="4"/>
        <v/>
      </c>
    </row>
    <row r="172" spans="1:1" x14ac:dyDescent="0.25">
      <c r="A172" s="80" t="str">
        <f t="shared" si="4"/>
        <v/>
      </c>
    </row>
    <row r="173" spans="1:1" x14ac:dyDescent="0.25">
      <c r="A173" s="80" t="str">
        <f t="shared" si="4"/>
        <v/>
      </c>
    </row>
    <row r="174" spans="1:1" x14ac:dyDescent="0.25">
      <c r="A174" s="80" t="str">
        <f t="shared" si="4"/>
        <v/>
      </c>
    </row>
    <row r="175" spans="1:1" x14ac:dyDescent="0.25">
      <c r="A175" s="80" t="str">
        <f t="shared" si="4"/>
        <v/>
      </c>
    </row>
    <row r="176" spans="1:1" x14ac:dyDescent="0.25">
      <c r="A176" s="80" t="str">
        <f t="shared" si="4"/>
        <v/>
      </c>
    </row>
    <row r="177" spans="1:1" x14ac:dyDescent="0.25">
      <c r="A177" s="80" t="str">
        <f t="shared" si="4"/>
        <v/>
      </c>
    </row>
    <row r="178" spans="1:1" x14ac:dyDescent="0.25">
      <c r="A178" s="80" t="str">
        <f t="shared" si="4"/>
        <v/>
      </c>
    </row>
    <row r="179" spans="1:1" x14ac:dyDescent="0.25">
      <c r="A179" s="80" t="str">
        <f t="shared" si="4"/>
        <v/>
      </c>
    </row>
    <row r="180" spans="1:1" x14ac:dyDescent="0.25">
      <c r="A180" s="80" t="str">
        <f t="shared" si="4"/>
        <v/>
      </c>
    </row>
    <row r="181" spans="1:1" x14ac:dyDescent="0.25">
      <c r="A181" s="80" t="str">
        <f t="shared" si="4"/>
        <v/>
      </c>
    </row>
    <row r="182" spans="1:1" x14ac:dyDescent="0.25">
      <c r="A182" s="80" t="str">
        <f t="shared" si="4"/>
        <v/>
      </c>
    </row>
    <row r="183" spans="1:1" x14ac:dyDescent="0.25">
      <c r="A183" s="80" t="str">
        <f t="shared" si="4"/>
        <v/>
      </c>
    </row>
    <row r="184" spans="1:1" x14ac:dyDescent="0.25">
      <c r="A184" s="80" t="str">
        <f t="shared" si="4"/>
        <v/>
      </c>
    </row>
    <row r="185" spans="1:1" x14ac:dyDescent="0.25">
      <c r="A185" s="80" t="str">
        <f t="shared" si="4"/>
        <v/>
      </c>
    </row>
    <row r="186" spans="1:1" x14ac:dyDescent="0.25">
      <c r="A186" s="80" t="str">
        <f t="shared" si="4"/>
        <v/>
      </c>
    </row>
    <row r="187" spans="1:1" x14ac:dyDescent="0.25">
      <c r="A187" s="80" t="str">
        <f t="shared" si="4"/>
        <v/>
      </c>
    </row>
    <row r="188" spans="1:1" x14ac:dyDescent="0.25">
      <c r="A188" s="80" t="str">
        <f t="shared" si="4"/>
        <v/>
      </c>
    </row>
    <row r="189" spans="1:1" x14ac:dyDescent="0.25">
      <c r="A189" s="80" t="str">
        <f t="shared" si="4"/>
        <v/>
      </c>
    </row>
    <row r="190" spans="1:1" x14ac:dyDescent="0.25">
      <c r="A190" s="80" t="str">
        <f t="shared" si="4"/>
        <v/>
      </c>
    </row>
    <row r="191" spans="1:1" x14ac:dyDescent="0.25">
      <c r="A191" s="80" t="str">
        <f t="shared" si="4"/>
        <v/>
      </c>
    </row>
    <row r="192" spans="1:1" x14ac:dyDescent="0.25">
      <c r="A192" s="80" t="str">
        <f t="shared" si="4"/>
        <v/>
      </c>
    </row>
    <row r="193" spans="1:1" x14ac:dyDescent="0.25">
      <c r="A193" s="80" t="str">
        <f t="shared" si="4"/>
        <v/>
      </c>
    </row>
    <row r="194" spans="1:1" x14ac:dyDescent="0.25">
      <c r="A194" s="80" t="str">
        <f t="shared" si="4"/>
        <v/>
      </c>
    </row>
    <row r="195" spans="1:1" x14ac:dyDescent="0.25">
      <c r="A195" s="80" t="str">
        <f t="shared" si="4"/>
        <v/>
      </c>
    </row>
    <row r="196" spans="1:1" x14ac:dyDescent="0.25">
      <c r="A196" s="80" t="str">
        <f t="shared" si="4"/>
        <v/>
      </c>
    </row>
    <row r="197" spans="1:1" x14ac:dyDescent="0.25">
      <c r="A197" s="80" t="str">
        <f t="shared" ref="A197:A200" si="5">IF(B197=A$1,B197,IF(MOD(B197-B$4,7)=0,B197,""))</f>
        <v/>
      </c>
    </row>
    <row r="198" spans="1:1" x14ac:dyDescent="0.25">
      <c r="A198" s="80" t="str">
        <f t="shared" si="5"/>
        <v/>
      </c>
    </row>
    <row r="199" spans="1:1" x14ac:dyDescent="0.25">
      <c r="A199" s="80" t="str">
        <f t="shared" si="5"/>
        <v/>
      </c>
    </row>
    <row r="200" spans="1:1" x14ac:dyDescent="0.25">
      <c r="A200" s="80"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22"/>
  <sheetViews>
    <sheetView zoomScaleNormal="100" workbookViewId="0">
      <pane xSplit="1" ySplit="3" topLeftCell="B408"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63" customWidth="1"/>
    <col min="5" max="16384" width="9.42578125" style="3"/>
  </cols>
  <sheetData>
    <row r="1" spans="1:16" x14ac:dyDescent="0.25">
      <c r="A1" s="52" t="s">
        <v>166</v>
      </c>
      <c r="B1" s="52"/>
      <c r="C1" s="329"/>
      <c r="D1" s="329"/>
      <c r="J1" s="57" t="s">
        <v>29</v>
      </c>
    </row>
    <row r="2" spans="1:16" x14ac:dyDescent="0.25">
      <c r="A2" s="329"/>
      <c r="B2" s="329"/>
      <c r="C2" s="329"/>
      <c r="D2" s="329"/>
    </row>
    <row r="3" spans="1:16" ht="51" x14ac:dyDescent="0.25">
      <c r="A3" s="351" t="s">
        <v>167</v>
      </c>
      <c r="B3" s="381" t="s">
        <v>254</v>
      </c>
      <c r="C3" s="381" t="s">
        <v>255</v>
      </c>
      <c r="D3" s="388" t="s">
        <v>256</v>
      </c>
    </row>
    <row r="4" spans="1:16" x14ac:dyDescent="0.25">
      <c r="A4" s="330">
        <v>44085</v>
      </c>
      <c r="B4" s="331">
        <v>6</v>
      </c>
      <c r="C4" s="331">
        <v>45</v>
      </c>
      <c r="D4" s="331"/>
      <c r="E4" s="332"/>
      <c r="F4" s="332"/>
      <c r="G4" s="332"/>
      <c r="H4" s="332"/>
      <c r="I4" s="332"/>
      <c r="J4" s="332"/>
      <c r="K4" s="333"/>
      <c r="L4" s="333"/>
      <c r="M4" s="333"/>
      <c r="N4" s="333"/>
      <c r="O4" s="333"/>
      <c r="P4" s="333"/>
    </row>
    <row r="5" spans="1:16" x14ac:dyDescent="0.25">
      <c r="A5" s="330">
        <v>44086</v>
      </c>
      <c r="B5" s="331">
        <v>7</v>
      </c>
      <c r="C5" s="331">
        <v>42</v>
      </c>
      <c r="D5" s="331"/>
      <c r="E5" s="332"/>
      <c r="F5" s="332"/>
      <c r="G5" s="332"/>
      <c r="H5" s="332"/>
      <c r="I5" s="332"/>
      <c r="J5" s="332"/>
      <c r="K5" s="333"/>
      <c r="L5" s="333"/>
      <c r="M5" s="333"/>
      <c r="N5" s="333"/>
      <c r="O5" s="333"/>
      <c r="P5" s="333"/>
    </row>
    <row r="6" spans="1:16" x14ac:dyDescent="0.25">
      <c r="A6" s="330">
        <v>44087</v>
      </c>
      <c r="B6" s="331">
        <v>6</v>
      </c>
      <c r="C6" s="331">
        <v>45</v>
      </c>
      <c r="D6" s="331"/>
      <c r="E6" s="332"/>
      <c r="F6" s="332"/>
      <c r="G6" s="332"/>
      <c r="H6" s="332"/>
      <c r="I6" s="332"/>
      <c r="J6" s="332"/>
      <c r="K6" s="333"/>
      <c r="L6" s="333"/>
      <c r="M6" s="333"/>
      <c r="N6" s="333"/>
      <c r="O6" s="333"/>
      <c r="P6" s="333"/>
    </row>
    <row r="7" spans="1:16" x14ac:dyDescent="0.25">
      <c r="A7" s="330">
        <v>44088</v>
      </c>
      <c r="B7" s="331">
        <v>6</v>
      </c>
      <c r="C7" s="331">
        <v>51</v>
      </c>
      <c r="D7" s="331"/>
      <c r="E7" s="332"/>
      <c r="F7" s="332"/>
      <c r="G7" s="332"/>
      <c r="H7" s="332"/>
      <c r="I7" s="332"/>
      <c r="J7" s="332"/>
      <c r="K7" s="333"/>
      <c r="L7" s="333"/>
      <c r="M7" s="333"/>
      <c r="N7" s="333"/>
      <c r="O7" s="333"/>
      <c r="P7" s="333"/>
    </row>
    <row r="8" spans="1:16" x14ac:dyDescent="0.25">
      <c r="A8" s="330">
        <v>44089</v>
      </c>
      <c r="B8" s="331">
        <v>6</v>
      </c>
      <c r="C8" s="331">
        <v>48</v>
      </c>
      <c r="D8" s="331"/>
      <c r="E8" s="332"/>
      <c r="F8" s="332"/>
      <c r="G8" s="332"/>
      <c r="H8" s="332"/>
      <c r="I8" s="332"/>
      <c r="J8" s="332"/>
      <c r="K8" s="333"/>
      <c r="L8" s="333"/>
      <c r="M8" s="333"/>
      <c r="N8" s="333"/>
      <c r="O8" s="333"/>
      <c r="P8" s="333"/>
    </row>
    <row r="9" spans="1:16" x14ac:dyDescent="0.25">
      <c r="A9" s="330">
        <v>44090</v>
      </c>
      <c r="B9" s="331">
        <v>6</v>
      </c>
      <c r="C9" s="331">
        <v>51</v>
      </c>
      <c r="D9" s="331"/>
      <c r="E9" s="332"/>
      <c r="F9" s="332"/>
      <c r="G9" s="332"/>
      <c r="H9" s="332"/>
      <c r="I9" s="332"/>
      <c r="J9" s="332"/>
      <c r="K9" s="333"/>
      <c r="L9" s="333"/>
      <c r="M9" s="333"/>
      <c r="N9" s="333"/>
      <c r="O9" s="333"/>
      <c r="P9" s="333"/>
    </row>
    <row r="10" spans="1:16" x14ac:dyDescent="0.25">
      <c r="A10" s="330">
        <v>44091</v>
      </c>
      <c r="B10" s="331">
        <v>5</v>
      </c>
      <c r="C10" s="331">
        <v>52</v>
      </c>
      <c r="D10" s="331"/>
      <c r="E10" s="332"/>
      <c r="F10" s="332"/>
      <c r="G10" s="332"/>
      <c r="H10" s="332"/>
      <c r="I10" s="332"/>
      <c r="J10" s="332"/>
      <c r="K10" s="333"/>
      <c r="L10" s="333"/>
      <c r="M10" s="333"/>
      <c r="N10" s="333"/>
      <c r="O10" s="333"/>
      <c r="P10" s="333"/>
    </row>
    <row r="11" spans="1:16" x14ac:dyDescent="0.25">
      <c r="A11" s="330">
        <v>44092</v>
      </c>
      <c r="B11" s="331">
        <v>5</v>
      </c>
      <c r="C11" s="331">
        <v>61</v>
      </c>
      <c r="D11" s="331"/>
      <c r="E11" s="332"/>
      <c r="F11" s="332"/>
      <c r="G11" s="332"/>
      <c r="H11" s="332"/>
      <c r="I11" s="332"/>
      <c r="J11" s="332"/>
      <c r="K11" s="333"/>
      <c r="L11" s="333"/>
      <c r="M11" s="333"/>
      <c r="N11" s="333"/>
      <c r="O11" s="333"/>
      <c r="P11" s="333"/>
    </row>
    <row r="12" spans="1:16" x14ac:dyDescent="0.25">
      <c r="A12" s="330">
        <v>44093</v>
      </c>
      <c r="B12" s="331">
        <v>9</v>
      </c>
      <c r="C12" s="331">
        <v>64</v>
      </c>
      <c r="D12" s="331"/>
      <c r="E12" s="332"/>
      <c r="F12" s="332"/>
      <c r="G12" s="332"/>
      <c r="H12" s="332"/>
      <c r="I12" s="332"/>
      <c r="J12" s="332"/>
      <c r="K12" s="333"/>
      <c r="L12" s="333"/>
      <c r="M12" s="333"/>
      <c r="N12" s="333"/>
      <c r="O12" s="333"/>
      <c r="P12" s="333"/>
    </row>
    <row r="13" spans="1:16" x14ac:dyDescent="0.25">
      <c r="A13" s="330">
        <v>44094</v>
      </c>
      <c r="B13" s="331">
        <v>9</v>
      </c>
      <c r="C13" s="331">
        <v>63</v>
      </c>
      <c r="D13" s="331"/>
      <c r="E13" s="332"/>
      <c r="F13" s="332"/>
      <c r="G13" s="332"/>
      <c r="H13" s="332"/>
      <c r="I13" s="332"/>
      <c r="J13" s="332"/>
      <c r="K13" s="333"/>
      <c r="L13" s="333"/>
      <c r="M13" s="333"/>
      <c r="N13" s="333"/>
      <c r="O13" s="333"/>
      <c r="P13" s="333"/>
    </row>
    <row r="14" spans="1:16" x14ac:dyDescent="0.25">
      <c r="A14" s="330">
        <v>44095</v>
      </c>
      <c r="B14" s="331">
        <v>8</v>
      </c>
      <c r="C14" s="331">
        <v>73</v>
      </c>
      <c r="D14" s="331"/>
      <c r="E14" s="332"/>
      <c r="F14" s="332"/>
      <c r="G14" s="332"/>
      <c r="H14" s="332"/>
      <c r="I14" s="332"/>
      <c r="J14" s="332"/>
      <c r="K14" s="333"/>
      <c r="L14" s="333"/>
      <c r="M14" s="333"/>
      <c r="N14" s="333"/>
      <c r="O14" s="333"/>
      <c r="P14" s="333"/>
    </row>
    <row r="15" spans="1:16" x14ac:dyDescent="0.25">
      <c r="A15" s="330">
        <v>44096</v>
      </c>
      <c r="B15" s="331">
        <v>10</v>
      </c>
      <c r="C15" s="331">
        <v>73</v>
      </c>
      <c r="D15" s="331"/>
      <c r="E15" s="332"/>
      <c r="F15" s="332"/>
      <c r="G15" s="332"/>
      <c r="H15" s="332"/>
      <c r="I15" s="332"/>
      <c r="J15" s="332"/>
      <c r="K15" s="333"/>
      <c r="L15" s="333"/>
      <c r="M15" s="333"/>
      <c r="N15" s="333"/>
      <c r="O15" s="333"/>
      <c r="P15" s="333"/>
    </row>
    <row r="16" spans="1:16" x14ac:dyDescent="0.25">
      <c r="A16" s="330">
        <v>44097</v>
      </c>
      <c r="B16" s="331">
        <v>10</v>
      </c>
      <c r="C16" s="331">
        <v>83</v>
      </c>
      <c r="D16" s="331"/>
      <c r="E16" s="332"/>
      <c r="F16" s="332"/>
      <c r="G16" s="332"/>
      <c r="H16" s="332"/>
      <c r="I16" s="332"/>
      <c r="J16" s="332"/>
      <c r="K16" s="333"/>
      <c r="L16" s="333"/>
      <c r="M16" s="333"/>
      <c r="N16" s="333"/>
      <c r="O16" s="333"/>
      <c r="P16" s="333"/>
    </row>
    <row r="17" spans="1:16" x14ac:dyDescent="0.25">
      <c r="A17" s="330">
        <v>44098</v>
      </c>
      <c r="B17" s="331">
        <v>10</v>
      </c>
      <c r="C17" s="331">
        <v>85</v>
      </c>
      <c r="D17" s="331"/>
      <c r="E17" s="332"/>
      <c r="F17" s="332"/>
      <c r="G17" s="332"/>
      <c r="H17" s="332"/>
      <c r="I17" s="332"/>
      <c r="J17" s="332"/>
      <c r="K17" s="333"/>
      <c r="L17" s="333"/>
      <c r="M17" s="333"/>
      <c r="N17" s="333"/>
      <c r="O17" s="333"/>
      <c r="P17" s="333"/>
    </row>
    <row r="18" spans="1:16" x14ac:dyDescent="0.25">
      <c r="A18" s="330">
        <v>44099</v>
      </c>
      <c r="B18" s="331">
        <v>11</v>
      </c>
      <c r="C18" s="386">
        <v>89</v>
      </c>
      <c r="D18" s="386"/>
      <c r="E18" s="332"/>
      <c r="F18" s="332"/>
      <c r="G18" s="332"/>
      <c r="H18" s="332"/>
      <c r="I18" s="332"/>
      <c r="J18" s="332"/>
      <c r="K18" s="333"/>
      <c r="L18" s="333"/>
      <c r="M18" s="333"/>
      <c r="N18" s="333"/>
      <c r="O18" s="333"/>
      <c r="P18" s="333"/>
    </row>
    <row r="19" spans="1:16" x14ac:dyDescent="0.25">
      <c r="A19" s="330">
        <v>44100</v>
      </c>
      <c r="B19" s="331">
        <v>11</v>
      </c>
      <c r="C19" s="386">
        <v>99</v>
      </c>
      <c r="D19" s="386"/>
      <c r="E19" s="332"/>
      <c r="F19" s="332"/>
      <c r="G19" s="332"/>
      <c r="H19" s="332"/>
      <c r="I19" s="332"/>
      <c r="J19" s="332"/>
      <c r="K19" s="333"/>
      <c r="L19" s="333"/>
      <c r="M19" s="333"/>
      <c r="N19" s="333"/>
      <c r="O19" s="333"/>
      <c r="P19" s="333"/>
    </row>
    <row r="20" spans="1:16" x14ac:dyDescent="0.25">
      <c r="A20" s="330">
        <v>44101</v>
      </c>
      <c r="B20" s="331">
        <v>12</v>
      </c>
      <c r="C20" s="386">
        <v>105</v>
      </c>
      <c r="D20" s="386"/>
      <c r="E20" s="332"/>
      <c r="F20" s="332"/>
      <c r="G20" s="332"/>
      <c r="H20" s="332"/>
      <c r="I20" s="332"/>
      <c r="J20" s="332"/>
      <c r="K20" s="333"/>
      <c r="L20" s="333"/>
      <c r="M20" s="333"/>
      <c r="N20" s="333"/>
      <c r="O20" s="333"/>
      <c r="P20" s="333"/>
    </row>
    <row r="21" spans="1:16" x14ac:dyDescent="0.25">
      <c r="A21" s="330">
        <v>44102</v>
      </c>
      <c r="B21" s="331">
        <v>16</v>
      </c>
      <c r="C21" s="386">
        <v>122</v>
      </c>
      <c r="D21" s="386"/>
      <c r="E21" s="332"/>
      <c r="F21" s="332"/>
      <c r="G21" s="332"/>
      <c r="H21" s="332"/>
      <c r="I21" s="332"/>
      <c r="J21" s="332"/>
      <c r="K21" s="333"/>
      <c r="L21" s="333"/>
      <c r="M21" s="333"/>
      <c r="N21" s="333"/>
      <c r="O21" s="333"/>
      <c r="P21" s="333"/>
    </row>
    <row r="22" spans="1:16" x14ac:dyDescent="0.25">
      <c r="A22" s="330">
        <v>44103</v>
      </c>
      <c r="B22" s="331">
        <v>16</v>
      </c>
      <c r="C22" s="386">
        <v>123</v>
      </c>
      <c r="D22" s="386"/>
      <c r="E22" s="332"/>
      <c r="F22" s="332"/>
      <c r="G22" s="332"/>
      <c r="H22" s="332"/>
      <c r="I22" s="332"/>
      <c r="J22" s="332"/>
      <c r="K22" s="333"/>
      <c r="L22" s="333"/>
      <c r="M22" s="333"/>
      <c r="N22" s="333"/>
      <c r="O22" s="333"/>
      <c r="P22" s="333"/>
    </row>
    <row r="23" spans="1:16" x14ac:dyDescent="0.25">
      <c r="A23" s="330">
        <v>44104</v>
      </c>
      <c r="B23" s="331">
        <v>15</v>
      </c>
      <c r="C23" s="386">
        <v>137</v>
      </c>
      <c r="D23" s="386"/>
      <c r="E23" s="332"/>
      <c r="F23" s="332"/>
      <c r="G23" s="332"/>
      <c r="H23" s="332"/>
      <c r="I23" s="332"/>
      <c r="J23" s="332"/>
      <c r="K23" s="333"/>
      <c r="L23" s="333"/>
      <c r="M23" s="333"/>
      <c r="N23" s="333"/>
      <c r="O23" s="333"/>
      <c r="P23" s="333"/>
    </row>
    <row r="24" spans="1:16" x14ac:dyDescent="0.25">
      <c r="A24" s="330">
        <v>44105</v>
      </c>
      <c r="B24" s="331">
        <v>17</v>
      </c>
      <c r="C24" s="386">
        <v>154</v>
      </c>
      <c r="D24" s="386"/>
      <c r="E24" s="332"/>
      <c r="F24" s="332"/>
      <c r="G24" s="332"/>
      <c r="H24" s="332"/>
      <c r="I24" s="332"/>
      <c r="J24" s="332"/>
      <c r="K24" s="333"/>
      <c r="L24" s="333"/>
      <c r="M24" s="333"/>
      <c r="N24" s="333"/>
      <c r="O24" s="333"/>
      <c r="P24" s="333"/>
    </row>
    <row r="25" spans="1:16" x14ac:dyDescent="0.25">
      <c r="A25" s="330">
        <v>44106</v>
      </c>
      <c r="B25" s="331">
        <v>19</v>
      </c>
      <c r="C25" s="386">
        <v>175</v>
      </c>
      <c r="D25" s="386"/>
      <c r="E25" s="332"/>
      <c r="F25" s="332"/>
      <c r="G25" s="332"/>
      <c r="H25" s="332"/>
      <c r="I25" s="332"/>
      <c r="J25" s="332"/>
      <c r="K25" s="333"/>
      <c r="L25" s="333"/>
      <c r="M25" s="333"/>
      <c r="N25" s="333"/>
      <c r="O25" s="333"/>
      <c r="P25" s="333"/>
    </row>
    <row r="26" spans="1:16" x14ac:dyDescent="0.25">
      <c r="A26" s="330">
        <v>44107</v>
      </c>
      <c r="B26" s="331">
        <v>23</v>
      </c>
      <c r="C26" s="331">
        <v>191</v>
      </c>
      <c r="D26" s="331"/>
    </row>
    <row r="27" spans="1:16" x14ac:dyDescent="0.25">
      <c r="A27" s="330">
        <v>44108</v>
      </c>
      <c r="B27" s="331">
        <v>22</v>
      </c>
      <c r="C27" s="331">
        <v>210</v>
      </c>
      <c r="D27" s="331"/>
    </row>
    <row r="28" spans="1:16" x14ac:dyDescent="0.25">
      <c r="A28" s="330">
        <v>44109</v>
      </c>
      <c r="B28" s="331">
        <v>22</v>
      </c>
      <c r="C28" s="331">
        <v>218</v>
      </c>
      <c r="D28" s="331"/>
    </row>
    <row r="29" spans="1:16" x14ac:dyDescent="0.25">
      <c r="A29" s="330">
        <v>44110</v>
      </c>
      <c r="B29" s="331">
        <v>25</v>
      </c>
      <c r="C29" s="331">
        <v>262</v>
      </c>
      <c r="D29" s="331"/>
    </row>
    <row r="30" spans="1:16" x14ac:dyDescent="0.25">
      <c r="A30" s="330">
        <v>44111</v>
      </c>
      <c r="B30" s="331">
        <v>28</v>
      </c>
      <c r="C30" s="331">
        <v>319</v>
      </c>
      <c r="D30" s="331"/>
    </row>
    <row r="31" spans="1:16" x14ac:dyDescent="0.25">
      <c r="A31" s="330">
        <v>44112</v>
      </c>
      <c r="B31" s="331">
        <v>31</v>
      </c>
      <c r="C31" s="331">
        <v>377</v>
      </c>
      <c r="D31" s="331"/>
    </row>
    <row r="32" spans="1:16" x14ac:dyDescent="0.25">
      <c r="A32" s="330">
        <v>44113</v>
      </c>
      <c r="B32" s="331">
        <v>31</v>
      </c>
      <c r="C32" s="331">
        <v>397</v>
      </c>
      <c r="D32" s="331"/>
    </row>
    <row r="33" spans="1:5" x14ac:dyDescent="0.25">
      <c r="A33" s="330">
        <v>44114</v>
      </c>
      <c r="B33" s="331">
        <v>34</v>
      </c>
      <c r="C33" s="331">
        <v>432</v>
      </c>
      <c r="D33" s="331"/>
    </row>
    <row r="34" spans="1:5" x14ac:dyDescent="0.25">
      <c r="A34" s="330">
        <v>44115</v>
      </c>
      <c r="B34" s="331">
        <v>35</v>
      </c>
      <c r="C34" s="387">
        <v>449</v>
      </c>
      <c r="D34" s="387"/>
    </row>
    <row r="35" spans="1:5" x14ac:dyDescent="0.25">
      <c r="A35" s="330">
        <v>44116</v>
      </c>
      <c r="B35" s="331">
        <v>36</v>
      </c>
      <c r="C35" s="387">
        <v>487</v>
      </c>
      <c r="D35" s="387"/>
    </row>
    <row r="36" spans="1:5" x14ac:dyDescent="0.25">
      <c r="A36" s="330">
        <v>44117</v>
      </c>
      <c r="B36" s="331">
        <v>35</v>
      </c>
      <c r="C36" s="387">
        <v>527</v>
      </c>
      <c r="D36" s="387"/>
    </row>
    <row r="37" spans="1:5" x14ac:dyDescent="0.25">
      <c r="A37" s="330">
        <v>44118</v>
      </c>
      <c r="B37" s="331">
        <v>49</v>
      </c>
      <c r="C37" s="387">
        <v>570</v>
      </c>
      <c r="D37" s="387"/>
    </row>
    <row r="38" spans="1:5" x14ac:dyDescent="0.25">
      <c r="A38" s="330">
        <v>44119</v>
      </c>
      <c r="B38" s="331">
        <v>52</v>
      </c>
      <c r="C38" s="387">
        <v>601</v>
      </c>
      <c r="D38" s="387"/>
    </row>
    <row r="39" spans="1:5" x14ac:dyDescent="0.25">
      <c r="A39" s="330">
        <v>44120</v>
      </c>
      <c r="B39" s="331">
        <v>58</v>
      </c>
      <c r="C39" s="387">
        <v>627</v>
      </c>
      <c r="D39" s="387"/>
    </row>
    <row r="40" spans="1:5" x14ac:dyDescent="0.25">
      <c r="A40" s="330">
        <v>44121</v>
      </c>
      <c r="B40" s="331">
        <v>62</v>
      </c>
      <c r="C40" s="387">
        <v>672</v>
      </c>
      <c r="D40" s="387"/>
    </row>
    <row r="41" spans="1:5" x14ac:dyDescent="0.25">
      <c r="A41" s="330">
        <v>44122</v>
      </c>
      <c r="B41" s="331">
        <v>63</v>
      </c>
      <c r="C41" s="331">
        <v>712</v>
      </c>
      <c r="D41" s="331"/>
    </row>
    <row r="42" spans="1:5" x14ac:dyDescent="0.25">
      <c r="A42" s="330">
        <v>44123</v>
      </c>
      <c r="B42" s="331">
        <v>61</v>
      </c>
      <c r="C42" s="331">
        <v>755</v>
      </c>
      <c r="D42" s="331"/>
    </row>
    <row r="43" spans="1:5" x14ac:dyDescent="0.25">
      <c r="A43" s="330">
        <v>44124</v>
      </c>
      <c r="B43" s="331">
        <v>70</v>
      </c>
      <c r="C43" s="331">
        <v>824</v>
      </c>
      <c r="D43" s="331"/>
    </row>
    <row r="44" spans="1:5" x14ac:dyDescent="0.25">
      <c r="A44" s="330">
        <v>44125</v>
      </c>
      <c r="B44" s="331">
        <v>73</v>
      </c>
      <c r="C44" s="331">
        <v>873</v>
      </c>
      <c r="D44" s="331"/>
    </row>
    <row r="45" spans="1:5" x14ac:dyDescent="0.25">
      <c r="A45" s="330">
        <v>44126</v>
      </c>
      <c r="B45" s="331">
        <v>74</v>
      </c>
      <c r="C45" s="331">
        <v>934</v>
      </c>
      <c r="D45" s="331"/>
      <c r="E45" s="335"/>
    </row>
    <row r="46" spans="1:5" x14ac:dyDescent="0.25">
      <c r="A46" s="330">
        <v>44127</v>
      </c>
      <c r="B46" s="331">
        <v>76</v>
      </c>
      <c r="C46" s="331">
        <v>975</v>
      </c>
      <c r="D46" s="331"/>
    </row>
    <row r="47" spans="1:5" x14ac:dyDescent="0.25">
      <c r="A47" s="330">
        <v>44128</v>
      </c>
      <c r="B47" s="331">
        <v>84</v>
      </c>
      <c r="C47" s="331">
        <v>985</v>
      </c>
      <c r="D47" s="331"/>
    </row>
    <row r="48" spans="1:5" x14ac:dyDescent="0.25">
      <c r="A48" s="330">
        <v>44129</v>
      </c>
      <c r="B48" s="331">
        <v>86</v>
      </c>
      <c r="C48" s="331">
        <v>1016</v>
      </c>
      <c r="D48" s="331"/>
    </row>
    <row r="49" spans="1:4" x14ac:dyDescent="0.25">
      <c r="A49" s="330">
        <v>44130</v>
      </c>
      <c r="B49" s="331">
        <v>90</v>
      </c>
      <c r="C49" s="331">
        <v>1052</v>
      </c>
      <c r="D49" s="331"/>
    </row>
    <row r="50" spans="1:4" x14ac:dyDescent="0.25">
      <c r="A50" s="330">
        <v>44131</v>
      </c>
      <c r="B50" s="331">
        <v>82</v>
      </c>
      <c r="C50" s="331">
        <v>1100</v>
      </c>
      <c r="D50" s="331"/>
    </row>
    <row r="51" spans="1:4" x14ac:dyDescent="0.25">
      <c r="A51" s="330">
        <v>44132</v>
      </c>
      <c r="B51" s="331">
        <v>85</v>
      </c>
      <c r="C51" s="331">
        <v>1117</v>
      </c>
      <c r="D51" s="331"/>
    </row>
    <row r="52" spans="1:4" x14ac:dyDescent="0.25">
      <c r="A52" s="330">
        <v>44133</v>
      </c>
      <c r="B52" s="331">
        <v>86</v>
      </c>
      <c r="C52" s="331">
        <v>1152</v>
      </c>
      <c r="D52" s="331"/>
    </row>
    <row r="53" spans="1:4" x14ac:dyDescent="0.25">
      <c r="A53" s="330">
        <v>44134</v>
      </c>
      <c r="B53" s="331">
        <v>83</v>
      </c>
      <c r="C53" s="383">
        <v>1171</v>
      </c>
      <c r="D53" s="383"/>
    </row>
    <row r="54" spans="1:4" x14ac:dyDescent="0.25">
      <c r="A54" s="330">
        <v>44135</v>
      </c>
      <c r="B54" s="331">
        <v>80</v>
      </c>
      <c r="C54" s="383">
        <v>1154</v>
      </c>
      <c r="D54" s="383"/>
    </row>
    <row r="55" spans="1:4" x14ac:dyDescent="0.25">
      <c r="A55" s="330">
        <v>44136</v>
      </c>
      <c r="B55" s="331">
        <v>81</v>
      </c>
      <c r="C55" s="383">
        <v>1203</v>
      </c>
      <c r="D55" s="383"/>
    </row>
    <row r="56" spans="1:4" x14ac:dyDescent="0.25">
      <c r="A56" s="330">
        <v>44137</v>
      </c>
      <c r="B56" s="331">
        <v>93</v>
      </c>
      <c r="C56" s="383">
        <v>1235</v>
      </c>
      <c r="D56" s="383"/>
    </row>
    <row r="57" spans="1:4" x14ac:dyDescent="0.25">
      <c r="A57" s="330">
        <v>44138</v>
      </c>
      <c r="B57" s="331">
        <v>92</v>
      </c>
      <c r="C57" s="383">
        <v>1264</v>
      </c>
      <c r="D57" s="383"/>
    </row>
    <row r="58" spans="1:4" x14ac:dyDescent="0.25">
      <c r="A58" s="330">
        <v>44139</v>
      </c>
      <c r="B58" s="331">
        <v>94</v>
      </c>
      <c r="C58" s="383">
        <v>1257</v>
      </c>
      <c r="D58" s="383"/>
    </row>
    <row r="59" spans="1:4" x14ac:dyDescent="0.25">
      <c r="A59" s="330">
        <v>44140</v>
      </c>
      <c r="B59" s="331">
        <v>95</v>
      </c>
      <c r="C59" s="383">
        <v>1252</v>
      </c>
      <c r="D59" s="383"/>
    </row>
    <row r="60" spans="1:4" x14ac:dyDescent="0.25">
      <c r="A60" s="330">
        <v>44141</v>
      </c>
      <c r="B60" s="331">
        <v>98</v>
      </c>
      <c r="C60" s="383">
        <v>1237</v>
      </c>
      <c r="D60" s="383"/>
    </row>
    <row r="61" spans="1:4" x14ac:dyDescent="0.25">
      <c r="A61" s="330">
        <v>44142</v>
      </c>
      <c r="B61" s="331">
        <v>105</v>
      </c>
      <c r="C61" s="383">
        <v>1245</v>
      </c>
      <c r="D61" s="383"/>
    </row>
    <row r="62" spans="1:4" x14ac:dyDescent="0.25">
      <c r="A62" s="330">
        <v>44143</v>
      </c>
      <c r="B62" s="331">
        <v>111</v>
      </c>
      <c r="C62" s="383">
        <v>1245</v>
      </c>
      <c r="D62" s="383"/>
    </row>
    <row r="63" spans="1:4" x14ac:dyDescent="0.25">
      <c r="A63" s="330">
        <v>44144</v>
      </c>
      <c r="B63" s="382">
        <v>105</v>
      </c>
      <c r="C63" s="383">
        <v>1227</v>
      </c>
      <c r="D63" s="383"/>
    </row>
    <row r="64" spans="1:4" x14ac:dyDescent="0.25">
      <c r="A64" s="330">
        <v>44145</v>
      </c>
      <c r="B64" s="383">
        <v>102</v>
      </c>
      <c r="C64" s="383">
        <v>1239</v>
      </c>
      <c r="D64" s="383"/>
    </row>
    <row r="65" spans="1:5" x14ac:dyDescent="0.25">
      <c r="A65" s="330">
        <v>44146</v>
      </c>
      <c r="B65" s="383">
        <v>93</v>
      </c>
      <c r="C65" s="383">
        <v>1235</v>
      </c>
      <c r="D65" s="383"/>
    </row>
    <row r="66" spans="1:5" x14ac:dyDescent="0.25">
      <c r="A66" s="330">
        <v>44147</v>
      </c>
      <c r="B66" s="383">
        <v>98</v>
      </c>
      <c r="C66" s="383">
        <v>1207</v>
      </c>
      <c r="D66" s="383"/>
    </row>
    <row r="67" spans="1:5" x14ac:dyDescent="0.25">
      <c r="A67" s="330">
        <v>44148</v>
      </c>
      <c r="B67" s="383">
        <v>96</v>
      </c>
      <c r="C67" s="383">
        <v>1228</v>
      </c>
      <c r="D67" s="383"/>
    </row>
    <row r="68" spans="1:5" x14ac:dyDescent="0.25">
      <c r="A68" s="330">
        <v>44149</v>
      </c>
      <c r="B68" s="383">
        <v>92</v>
      </c>
      <c r="C68" s="383">
        <v>1198</v>
      </c>
      <c r="D68" s="383"/>
      <c r="E68" s="336"/>
    </row>
    <row r="69" spans="1:5" x14ac:dyDescent="0.25">
      <c r="A69" s="330">
        <v>44150</v>
      </c>
      <c r="B69" s="383">
        <v>100</v>
      </c>
      <c r="C69" s="383">
        <v>1241</v>
      </c>
      <c r="D69" s="383"/>
    </row>
    <row r="70" spans="1:5" x14ac:dyDescent="0.25">
      <c r="A70" s="330">
        <v>44151</v>
      </c>
      <c r="B70" s="383">
        <v>98</v>
      </c>
      <c r="C70" s="383">
        <v>1227</v>
      </c>
      <c r="D70" s="383"/>
    </row>
    <row r="71" spans="1:5" x14ac:dyDescent="0.25">
      <c r="A71" s="330">
        <v>44152</v>
      </c>
      <c r="B71" s="383">
        <v>95</v>
      </c>
      <c r="C71" s="383">
        <v>1250</v>
      </c>
      <c r="D71" s="383"/>
    </row>
    <row r="72" spans="1:5" x14ac:dyDescent="0.25">
      <c r="A72" s="277">
        <v>44153</v>
      </c>
      <c r="B72" s="383">
        <v>88</v>
      </c>
      <c r="C72" s="383">
        <v>1241</v>
      </c>
      <c r="D72" s="383"/>
    </row>
    <row r="73" spans="1:5" x14ac:dyDescent="0.25">
      <c r="A73" s="277">
        <v>44154</v>
      </c>
      <c r="B73" s="383">
        <v>85</v>
      </c>
      <c r="C73" s="383">
        <v>1212</v>
      </c>
      <c r="D73" s="383"/>
      <c r="E73" s="335"/>
    </row>
    <row r="74" spans="1:5" x14ac:dyDescent="0.25">
      <c r="A74" s="277">
        <v>44155</v>
      </c>
      <c r="B74" s="383">
        <v>89</v>
      </c>
      <c r="C74" s="383">
        <v>1234</v>
      </c>
      <c r="D74" s="383"/>
      <c r="E74" s="335"/>
    </row>
    <row r="75" spans="1:5" x14ac:dyDescent="0.25">
      <c r="A75" s="277">
        <v>44156</v>
      </c>
      <c r="B75" s="383">
        <v>100</v>
      </c>
      <c r="C75" s="383">
        <v>1194</v>
      </c>
      <c r="D75" s="383"/>
      <c r="E75" s="335"/>
    </row>
    <row r="76" spans="1:5" x14ac:dyDescent="0.25">
      <c r="A76" s="277">
        <v>44157</v>
      </c>
      <c r="B76" s="384">
        <v>95</v>
      </c>
      <c r="C76" s="383">
        <v>1170</v>
      </c>
      <c r="D76" s="383"/>
      <c r="E76" s="335"/>
    </row>
    <row r="77" spans="1:5" x14ac:dyDescent="0.25">
      <c r="A77" s="277">
        <v>44158</v>
      </c>
      <c r="B77" s="384">
        <v>84</v>
      </c>
      <c r="C77" s="383">
        <v>1208</v>
      </c>
      <c r="D77" s="383"/>
      <c r="E77" s="335"/>
    </row>
    <row r="78" spans="1:5" x14ac:dyDescent="0.25">
      <c r="A78" s="277">
        <v>44159</v>
      </c>
      <c r="B78" s="384">
        <v>84</v>
      </c>
      <c r="C78" s="383">
        <v>1197</v>
      </c>
      <c r="D78" s="383"/>
      <c r="E78" s="335"/>
    </row>
    <row r="79" spans="1:5" x14ac:dyDescent="0.25">
      <c r="A79" s="277">
        <v>44160</v>
      </c>
      <c r="B79" s="384">
        <v>84</v>
      </c>
      <c r="C79" s="383">
        <v>1156</v>
      </c>
      <c r="D79" s="383"/>
      <c r="E79" s="335"/>
    </row>
    <row r="80" spans="1:5" x14ac:dyDescent="0.25">
      <c r="A80" s="277">
        <v>44161</v>
      </c>
      <c r="B80" s="384">
        <v>90</v>
      </c>
      <c r="C80" s="383">
        <v>1125</v>
      </c>
      <c r="D80" s="383"/>
      <c r="E80" s="335"/>
    </row>
    <row r="81" spans="1:5" x14ac:dyDescent="0.25">
      <c r="A81" s="277">
        <v>44162</v>
      </c>
      <c r="B81" s="384">
        <v>80</v>
      </c>
      <c r="C81" s="383">
        <v>1099</v>
      </c>
      <c r="D81" s="383"/>
      <c r="E81" s="335"/>
    </row>
    <row r="82" spans="1:5" x14ac:dyDescent="0.25">
      <c r="A82" s="277">
        <v>44163</v>
      </c>
      <c r="B82" s="384">
        <v>77</v>
      </c>
      <c r="C82" s="383">
        <v>1074</v>
      </c>
      <c r="D82" s="383"/>
      <c r="E82" s="335"/>
    </row>
    <row r="83" spans="1:5" x14ac:dyDescent="0.25">
      <c r="A83" s="277">
        <v>44164</v>
      </c>
      <c r="B83" s="382">
        <v>76</v>
      </c>
      <c r="C83" s="383">
        <v>1049</v>
      </c>
      <c r="D83" s="383"/>
      <c r="E83" s="335"/>
    </row>
    <row r="84" spans="1:5" x14ac:dyDescent="0.25">
      <c r="A84" s="277">
        <v>44165</v>
      </c>
      <c r="B84" s="382">
        <v>75</v>
      </c>
      <c r="C84" s="383">
        <v>1041</v>
      </c>
      <c r="D84" s="383"/>
      <c r="E84" s="335"/>
    </row>
    <row r="85" spans="1:5" x14ac:dyDescent="0.25">
      <c r="A85" s="277">
        <v>44166</v>
      </c>
      <c r="B85" s="382">
        <v>70</v>
      </c>
      <c r="C85" s="383">
        <v>1021</v>
      </c>
      <c r="D85" s="383"/>
    </row>
    <row r="86" spans="1:5" x14ac:dyDescent="0.25">
      <c r="A86" s="277">
        <v>44167</v>
      </c>
      <c r="B86" s="382">
        <v>68</v>
      </c>
      <c r="C86" s="383">
        <v>991</v>
      </c>
      <c r="D86" s="383"/>
    </row>
    <row r="87" spans="1:5" x14ac:dyDescent="0.25">
      <c r="A87" s="277">
        <v>44168</v>
      </c>
      <c r="B87" s="382">
        <v>69</v>
      </c>
      <c r="C87" s="383">
        <v>982</v>
      </c>
      <c r="D87" s="383"/>
    </row>
    <row r="88" spans="1:5" x14ac:dyDescent="0.25">
      <c r="A88" s="277">
        <v>44169</v>
      </c>
      <c r="B88" s="384">
        <v>65</v>
      </c>
      <c r="C88" s="383">
        <v>965</v>
      </c>
      <c r="D88" s="383"/>
    </row>
    <row r="89" spans="1:5" x14ac:dyDescent="0.25">
      <c r="A89" s="277">
        <v>44170</v>
      </c>
      <c r="B89" s="384">
        <v>64</v>
      </c>
      <c r="C89" s="383">
        <v>945</v>
      </c>
      <c r="D89" s="383"/>
    </row>
    <row r="90" spans="1:5" x14ac:dyDescent="0.25">
      <c r="A90" s="277">
        <v>44171</v>
      </c>
      <c r="B90" s="384">
        <v>62</v>
      </c>
      <c r="C90" s="383">
        <v>951</v>
      </c>
      <c r="D90" s="383"/>
    </row>
    <row r="91" spans="1:5" x14ac:dyDescent="0.25">
      <c r="A91" s="277">
        <v>44172</v>
      </c>
      <c r="B91" s="384">
        <v>59</v>
      </c>
      <c r="C91" s="383">
        <v>974</v>
      </c>
      <c r="D91" s="383"/>
    </row>
    <row r="92" spans="1:5" x14ac:dyDescent="0.25">
      <c r="A92" s="277">
        <v>44173</v>
      </c>
      <c r="B92" s="384">
        <v>57</v>
      </c>
      <c r="C92" s="383">
        <v>983</v>
      </c>
      <c r="D92" s="383"/>
      <c r="E92" s="363"/>
    </row>
    <row r="93" spans="1:5" x14ac:dyDescent="0.25">
      <c r="A93" s="277">
        <v>44174</v>
      </c>
      <c r="B93" s="384">
        <v>50</v>
      </c>
      <c r="C93" s="383">
        <v>972</v>
      </c>
      <c r="D93" s="383"/>
    </row>
    <row r="94" spans="1:5" x14ac:dyDescent="0.25">
      <c r="A94" s="277">
        <v>44175</v>
      </c>
      <c r="B94" s="384">
        <v>52</v>
      </c>
      <c r="C94" s="383">
        <v>984</v>
      </c>
      <c r="D94" s="383"/>
    </row>
    <row r="95" spans="1:5" x14ac:dyDescent="0.25">
      <c r="A95" s="277">
        <v>44176</v>
      </c>
      <c r="B95" s="384">
        <v>53</v>
      </c>
      <c r="C95" s="383">
        <v>999</v>
      </c>
      <c r="D95" s="383"/>
    </row>
    <row r="96" spans="1:5" x14ac:dyDescent="0.25">
      <c r="A96" s="277">
        <v>44177</v>
      </c>
      <c r="B96" s="384">
        <v>52</v>
      </c>
      <c r="C96" s="383">
        <v>994</v>
      </c>
      <c r="D96" s="383"/>
    </row>
    <row r="97" spans="1:4" x14ac:dyDescent="0.25">
      <c r="A97" s="277">
        <v>44178</v>
      </c>
      <c r="B97" s="384">
        <v>47</v>
      </c>
      <c r="C97" s="383">
        <v>1015</v>
      </c>
      <c r="D97" s="383"/>
    </row>
    <row r="98" spans="1:4" x14ac:dyDescent="0.25">
      <c r="A98" s="277">
        <v>44179</v>
      </c>
      <c r="B98" s="384">
        <v>46</v>
      </c>
      <c r="C98" s="383">
        <v>1012</v>
      </c>
      <c r="D98" s="383"/>
    </row>
    <row r="99" spans="1:4" x14ac:dyDescent="0.25">
      <c r="A99" s="277">
        <v>44180</v>
      </c>
      <c r="B99" s="384">
        <v>45</v>
      </c>
      <c r="C99" s="383">
        <v>996</v>
      </c>
      <c r="D99" s="383"/>
    </row>
    <row r="100" spans="1:4" x14ac:dyDescent="0.25">
      <c r="A100" s="277">
        <v>44181</v>
      </c>
      <c r="B100" s="384">
        <v>49</v>
      </c>
      <c r="C100" s="383">
        <v>1031</v>
      </c>
      <c r="D100" s="383"/>
    </row>
    <row r="101" spans="1:4" x14ac:dyDescent="0.25">
      <c r="A101" s="277">
        <v>44182</v>
      </c>
      <c r="B101" s="384">
        <v>50</v>
      </c>
      <c r="C101" s="383">
        <v>1012</v>
      </c>
      <c r="D101" s="383"/>
    </row>
    <row r="102" spans="1:4" x14ac:dyDescent="0.25">
      <c r="A102" s="277">
        <v>44183</v>
      </c>
      <c r="B102" s="384">
        <v>50</v>
      </c>
      <c r="C102" s="383">
        <v>1032</v>
      </c>
      <c r="D102" s="383"/>
    </row>
    <row r="103" spans="1:4" x14ac:dyDescent="0.25">
      <c r="A103" s="277">
        <v>44184</v>
      </c>
      <c r="B103" s="385">
        <v>53</v>
      </c>
      <c r="C103" s="383">
        <v>1033</v>
      </c>
      <c r="D103" s="383"/>
    </row>
    <row r="104" spans="1:4" x14ac:dyDescent="0.25">
      <c r="A104" s="277">
        <v>44185</v>
      </c>
      <c r="B104" s="385">
        <v>58</v>
      </c>
      <c r="C104" s="383">
        <v>1061</v>
      </c>
      <c r="D104" s="383"/>
    </row>
    <row r="105" spans="1:4" x14ac:dyDescent="0.25">
      <c r="A105" s="277">
        <v>44186</v>
      </c>
      <c r="B105" s="385">
        <v>59</v>
      </c>
      <c r="C105" s="383">
        <v>1078</v>
      </c>
      <c r="D105" s="383"/>
    </row>
    <row r="106" spans="1:4" x14ac:dyDescent="0.25">
      <c r="A106" s="277">
        <v>44187</v>
      </c>
      <c r="B106" s="385">
        <v>60</v>
      </c>
      <c r="C106" s="383">
        <v>1045</v>
      </c>
      <c r="D106" s="383"/>
    </row>
    <row r="107" spans="1:4" x14ac:dyDescent="0.25">
      <c r="A107" s="277">
        <v>44188</v>
      </c>
      <c r="B107" s="384">
        <v>56</v>
      </c>
      <c r="C107" s="383">
        <v>1025</v>
      </c>
      <c r="D107" s="383"/>
    </row>
    <row r="108" spans="1:4" x14ac:dyDescent="0.25">
      <c r="A108" s="277">
        <v>44189</v>
      </c>
      <c r="B108" s="384">
        <v>56</v>
      </c>
      <c r="C108" s="383">
        <v>1008</v>
      </c>
      <c r="D108" s="383"/>
    </row>
    <row r="109" spans="1:4" x14ac:dyDescent="0.25">
      <c r="A109" s="277">
        <v>44190</v>
      </c>
      <c r="B109" s="384">
        <v>47</v>
      </c>
      <c r="C109" s="383">
        <v>973</v>
      </c>
      <c r="D109" s="383"/>
    </row>
    <row r="110" spans="1:4" x14ac:dyDescent="0.25">
      <c r="A110" s="277">
        <v>44191</v>
      </c>
      <c r="B110" s="384">
        <v>52</v>
      </c>
      <c r="C110" s="383">
        <v>985</v>
      </c>
      <c r="D110" s="383"/>
    </row>
    <row r="111" spans="1:4" x14ac:dyDescent="0.25">
      <c r="A111" s="277">
        <v>44192</v>
      </c>
      <c r="B111" s="384">
        <v>54</v>
      </c>
      <c r="C111" s="383">
        <v>993</v>
      </c>
      <c r="D111" s="383"/>
    </row>
    <row r="112" spans="1:4" x14ac:dyDescent="0.25">
      <c r="A112" s="277">
        <v>44193</v>
      </c>
      <c r="B112" s="384">
        <v>56</v>
      </c>
      <c r="C112" s="383">
        <v>1040</v>
      </c>
      <c r="D112" s="383"/>
    </row>
    <row r="113" spans="1:5" x14ac:dyDescent="0.25">
      <c r="A113" s="277">
        <v>44194</v>
      </c>
      <c r="B113" s="385">
        <v>65</v>
      </c>
      <c r="C113" s="383">
        <v>1092</v>
      </c>
      <c r="D113" s="383"/>
    </row>
    <row r="114" spans="1:5" x14ac:dyDescent="0.25">
      <c r="A114" s="277">
        <v>44195</v>
      </c>
      <c r="B114" s="385">
        <v>69</v>
      </c>
      <c r="C114" s="383">
        <v>1133</v>
      </c>
      <c r="D114" s="383"/>
    </row>
    <row r="115" spans="1:5" x14ac:dyDescent="0.25">
      <c r="A115" s="277">
        <v>44196</v>
      </c>
      <c r="B115" s="385">
        <v>70</v>
      </c>
      <c r="C115" s="383">
        <v>1174</v>
      </c>
      <c r="D115" s="383"/>
    </row>
    <row r="116" spans="1:5" x14ac:dyDescent="0.25">
      <c r="A116" s="277">
        <v>44197</v>
      </c>
      <c r="B116" s="385">
        <v>73</v>
      </c>
      <c r="C116" s="383">
        <v>1189</v>
      </c>
      <c r="D116" s="383"/>
    </row>
    <row r="117" spans="1:5" x14ac:dyDescent="0.25">
      <c r="A117" s="277">
        <v>44198</v>
      </c>
      <c r="B117" s="385">
        <v>78</v>
      </c>
      <c r="C117" s="383">
        <v>1212</v>
      </c>
      <c r="D117" s="383"/>
    </row>
    <row r="118" spans="1:5" x14ac:dyDescent="0.25">
      <c r="A118" s="277">
        <v>44199</v>
      </c>
      <c r="B118" s="385">
        <v>81</v>
      </c>
      <c r="C118" s="383">
        <v>1246</v>
      </c>
      <c r="D118" s="383"/>
    </row>
    <row r="119" spans="1:5" x14ac:dyDescent="0.25">
      <c r="A119" s="277">
        <v>44200</v>
      </c>
      <c r="B119" s="385">
        <v>83</v>
      </c>
      <c r="C119" s="383">
        <v>1282</v>
      </c>
      <c r="D119" s="383"/>
    </row>
    <row r="120" spans="1:5" x14ac:dyDescent="0.25">
      <c r="A120" s="277">
        <v>44201</v>
      </c>
      <c r="B120" s="385">
        <v>93</v>
      </c>
      <c r="C120" s="383">
        <v>1347</v>
      </c>
      <c r="D120" s="383"/>
    </row>
    <row r="121" spans="1:5" x14ac:dyDescent="0.25">
      <c r="A121" s="277">
        <v>44202</v>
      </c>
      <c r="B121" s="385">
        <v>95</v>
      </c>
      <c r="C121" s="383">
        <v>1384</v>
      </c>
      <c r="D121" s="383"/>
    </row>
    <row r="122" spans="1:5" x14ac:dyDescent="0.25">
      <c r="A122" s="277">
        <v>44203</v>
      </c>
      <c r="B122" s="385">
        <v>100</v>
      </c>
      <c r="C122" s="383">
        <v>1467</v>
      </c>
      <c r="D122" s="383"/>
    </row>
    <row r="123" spans="1:5" x14ac:dyDescent="0.25">
      <c r="A123" s="277">
        <v>44204</v>
      </c>
      <c r="B123" s="385">
        <v>102</v>
      </c>
      <c r="C123" s="383">
        <v>1530</v>
      </c>
      <c r="D123" s="383"/>
    </row>
    <row r="124" spans="1:5" x14ac:dyDescent="0.25">
      <c r="A124" s="277">
        <v>44205</v>
      </c>
      <c r="B124" s="385">
        <v>109</v>
      </c>
      <c r="C124" s="383">
        <v>1596</v>
      </c>
      <c r="D124" s="383"/>
    </row>
    <row r="125" spans="1:5" x14ac:dyDescent="0.25">
      <c r="A125" s="277">
        <v>44206</v>
      </c>
      <c r="B125" s="385">
        <v>123</v>
      </c>
      <c r="C125" s="383">
        <v>1598</v>
      </c>
      <c r="D125" s="383"/>
    </row>
    <row r="126" spans="1:5" x14ac:dyDescent="0.25">
      <c r="A126" s="277">
        <v>44207</v>
      </c>
      <c r="B126" s="385">
        <v>126</v>
      </c>
      <c r="C126" s="383">
        <v>1664</v>
      </c>
      <c r="D126" s="383"/>
    </row>
    <row r="127" spans="1:5" x14ac:dyDescent="0.25">
      <c r="A127" s="117">
        <v>44208</v>
      </c>
      <c r="B127" s="385">
        <v>133</v>
      </c>
      <c r="C127" s="383">
        <v>1717</v>
      </c>
      <c r="D127" s="383"/>
    </row>
    <row r="128" spans="1:5" x14ac:dyDescent="0.25">
      <c r="A128" s="277">
        <v>44209</v>
      </c>
      <c r="B128" s="385">
        <v>134</v>
      </c>
      <c r="C128" s="383">
        <v>1794</v>
      </c>
      <c r="D128" s="383"/>
      <c r="E128" s="337"/>
    </row>
    <row r="129" spans="1:5" x14ac:dyDescent="0.25">
      <c r="A129" s="277">
        <v>44210</v>
      </c>
      <c r="B129" s="385">
        <v>142</v>
      </c>
      <c r="C129" s="383">
        <v>1840</v>
      </c>
      <c r="D129" s="383"/>
      <c r="E129" s="337"/>
    </row>
    <row r="130" spans="1:5" x14ac:dyDescent="0.25">
      <c r="A130" s="277">
        <v>44211</v>
      </c>
      <c r="B130" s="385">
        <v>141</v>
      </c>
      <c r="C130" s="383">
        <v>1881</v>
      </c>
      <c r="D130" s="383"/>
    </row>
    <row r="131" spans="1:5" x14ac:dyDescent="0.25">
      <c r="A131" s="277">
        <v>44212</v>
      </c>
      <c r="B131" s="384">
        <v>145</v>
      </c>
      <c r="C131" s="383">
        <v>1893</v>
      </c>
      <c r="D131" s="383"/>
    </row>
    <row r="132" spans="1:5" x14ac:dyDescent="0.25">
      <c r="A132" s="277">
        <v>44213</v>
      </c>
      <c r="B132" s="384">
        <v>147</v>
      </c>
      <c r="C132" s="383">
        <v>1918</v>
      </c>
      <c r="D132" s="383"/>
    </row>
    <row r="133" spans="1:5" x14ac:dyDescent="0.25">
      <c r="A133" s="277">
        <v>44214</v>
      </c>
      <c r="B133" s="384">
        <v>146</v>
      </c>
      <c r="C133" s="383">
        <v>1959</v>
      </c>
      <c r="D133" s="383"/>
    </row>
    <row r="134" spans="1:5" x14ac:dyDescent="0.25">
      <c r="A134" s="277">
        <v>44215</v>
      </c>
      <c r="B134" s="384">
        <v>150</v>
      </c>
      <c r="C134" s="383">
        <v>1989</v>
      </c>
      <c r="D134" s="383"/>
    </row>
    <row r="135" spans="1:5" x14ac:dyDescent="0.25">
      <c r="A135" s="277">
        <v>44216</v>
      </c>
      <c r="B135" s="384">
        <v>156</v>
      </c>
      <c r="C135" s="383">
        <v>2003</v>
      </c>
      <c r="D135" s="383">
        <v>12</v>
      </c>
      <c r="E135" s="363"/>
    </row>
    <row r="136" spans="1:5" x14ac:dyDescent="0.25">
      <c r="A136" s="117">
        <v>44217</v>
      </c>
      <c r="B136" s="384">
        <v>161</v>
      </c>
      <c r="C136" s="383">
        <v>2004</v>
      </c>
      <c r="D136" s="383">
        <v>11</v>
      </c>
      <c r="E136" s="363"/>
    </row>
    <row r="137" spans="1:5" x14ac:dyDescent="0.25">
      <c r="A137" s="117">
        <v>44218</v>
      </c>
      <c r="B137" s="384">
        <v>161</v>
      </c>
      <c r="C137" s="383">
        <v>2053</v>
      </c>
      <c r="D137" s="383">
        <v>11</v>
      </c>
      <c r="E137" s="363"/>
    </row>
    <row r="138" spans="1:5" x14ac:dyDescent="0.25">
      <c r="A138" s="117">
        <v>44219</v>
      </c>
      <c r="B138" s="384">
        <v>159</v>
      </c>
      <c r="C138" s="383">
        <v>2026</v>
      </c>
      <c r="D138" s="383">
        <v>8</v>
      </c>
      <c r="E138" s="363"/>
    </row>
    <row r="139" spans="1:5" x14ac:dyDescent="0.25">
      <c r="A139" s="117">
        <v>44220</v>
      </c>
      <c r="B139" s="384">
        <v>157</v>
      </c>
      <c r="C139" s="383">
        <v>2010</v>
      </c>
      <c r="D139" s="383">
        <v>9</v>
      </c>
      <c r="E139" s="363"/>
    </row>
    <row r="140" spans="1:5" x14ac:dyDescent="0.25">
      <c r="A140" s="117">
        <v>44221</v>
      </c>
      <c r="B140" s="384">
        <v>151</v>
      </c>
      <c r="C140" s="383">
        <v>2016</v>
      </c>
      <c r="D140" s="383">
        <v>9</v>
      </c>
      <c r="E140" s="363"/>
    </row>
    <row r="141" spans="1:5" x14ac:dyDescent="0.25">
      <c r="A141" s="277">
        <v>44222</v>
      </c>
      <c r="B141" s="384">
        <v>149</v>
      </c>
      <c r="C141" s="383">
        <v>2010</v>
      </c>
      <c r="D141" s="383">
        <v>14</v>
      </c>
      <c r="E141" s="363"/>
    </row>
    <row r="142" spans="1:5" x14ac:dyDescent="0.25">
      <c r="A142" s="117">
        <v>44223</v>
      </c>
      <c r="B142" s="384">
        <v>145</v>
      </c>
      <c r="C142" s="383">
        <v>2016</v>
      </c>
      <c r="D142" s="383">
        <v>15</v>
      </c>
      <c r="E142" s="363"/>
    </row>
    <row r="143" spans="1:5" x14ac:dyDescent="0.25">
      <c r="A143" s="117">
        <v>44224</v>
      </c>
      <c r="B143" s="384">
        <v>142</v>
      </c>
      <c r="C143" s="383">
        <v>1983</v>
      </c>
      <c r="D143" s="383">
        <v>14</v>
      </c>
      <c r="E143" s="363"/>
    </row>
    <row r="144" spans="1:5" x14ac:dyDescent="0.25">
      <c r="A144" s="117">
        <v>44225</v>
      </c>
      <c r="B144" s="384">
        <v>144</v>
      </c>
      <c r="C144" s="383">
        <v>1958</v>
      </c>
      <c r="D144" s="383">
        <v>11</v>
      </c>
      <c r="E144" s="363"/>
    </row>
    <row r="145" spans="1:5" x14ac:dyDescent="0.25">
      <c r="A145" s="117">
        <v>44226</v>
      </c>
      <c r="B145" s="384">
        <v>142</v>
      </c>
      <c r="C145" s="383">
        <v>1952</v>
      </c>
      <c r="D145" s="383">
        <v>10</v>
      </c>
      <c r="E145" s="363"/>
    </row>
    <row r="146" spans="1:5" x14ac:dyDescent="0.25">
      <c r="A146" s="117">
        <v>44227</v>
      </c>
      <c r="B146" s="384">
        <v>143</v>
      </c>
      <c r="C146" s="383">
        <v>1941</v>
      </c>
      <c r="D146" s="383">
        <v>12</v>
      </c>
      <c r="E146" s="363"/>
    </row>
    <row r="147" spans="1:5" x14ac:dyDescent="0.25">
      <c r="A147" s="117">
        <v>44228</v>
      </c>
      <c r="B147" s="384">
        <v>143</v>
      </c>
      <c r="C147" s="383">
        <v>1958</v>
      </c>
      <c r="D147" s="383">
        <v>14</v>
      </c>
      <c r="E147" s="363"/>
    </row>
    <row r="148" spans="1:5" x14ac:dyDescent="0.25">
      <c r="A148" s="117">
        <v>44229</v>
      </c>
      <c r="B148" s="384">
        <v>140</v>
      </c>
      <c r="C148" s="383">
        <v>1934</v>
      </c>
      <c r="D148" s="383">
        <v>15</v>
      </c>
      <c r="E148" s="363"/>
    </row>
    <row r="149" spans="1:5" x14ac:dyDescent="0.25">
      <c r="A149" s="117">
        <v>44230</v>
      </c>
      <c r="B149" s="384">
        <v>131</v>
      </c>
      <c r="C149" s="383">
        <v>1865</v>
      </c>
      <c r="D149" s="383">
        <v>17</v>
      </c>
      <c r="E149" s="363"/>
    </row>
    <row r="150" spans="1:5" x14ac:dyDescent="0.25">
      <c r="A150" s="117">
        <v>44231</v>
      </c>
      <c r="B150" s="384">
        <v>127</v>
      </c>
      <c r="C150" s="383">
        <v>1812</v>
      </c>
      <c r="D150" s="383">
        <v>20</v>
      </c>
      <c r="E150" s="363"/>
    </row>
    <row r="151" spans="1:5" x14ac:dyDescent="0.25">
      <c r="A151" s="117">
        <v>44232</v>
      </c>
      <c r="B151" s="384">
        <v>123</v>
      </c>
      <c r="C151" s="383">
        <v>1794</v>
      </c>
      <c r="D151" s="383">
        <v>20</v>
      </c>
      <c r="E151" s="363"/>
    </row>
    <row r="152" spans="1:5" x14ac:dyDescent="0.25">
      <c r="A152" s="117">
        <v>44233</v>
      </c>
      <c r="B152" s="384">
        <v>117</v>
      </c>
      <c r="C152" s="383">
        <v>1729</v>
      </c>
      <c r="D152" s="383">
        <v>23</v>
      </c>
      <c r="E152" s="363"/>
    </row>
    <row r="153" spans="1:5" x14ac:dyDescent="0.25">
      <c r="A153" s="117">
        <v>44234</v>
      </c>
      <c r="B153" s="384">
        <v>108</v>
      </c>
      <c r="C153" s="383">
        <v>1710</v>
      </c>
      <c r="D153" s="383">
        <v>29</v>
      </c>
      <c r="E153" s="363"/>
    </row>
    <row r="154" spans="1:5" x14ac:dyDescent="0.25">
      <c r="A154" s="117">
        <v>44235</v>
      </c>
      <c r="B154" s="384">
        <v>108</v>
      </c>
      <c r="C154" s="383">
        <v>1672</v>
      </c>
      <c r="D154" s="383">
        <v>31</v>
      </c>
      <c r="E154" s="363"/>
    </row>
    <row r="155" spans="1:5" x14ac:dyDescent="0.25">
      <c r="A155" s="117">
        <v>44236</v>
      </c>
      <c r="B155" s="384">
        <v>112</v>
      </c>
      <c r="C155" s="383">
        <v>1618</v>
      </c>
      <c r="D155" s="383">
        <v>31</v>
      </c>
      <c r="E155" s="363"/>
    </row>
    <row r="156" spans="1:5" x14ac:dyDescent="0.25">
      <c r="A156" s="117">
        <v>44237</v>
      </c>
      <c r="B156" s="384">
        <v>113</v>
      </c>
      <c r="C156" s="383">
        <v>1542</v>
      </c>
      <c r="D156" s="383">
        <v>30</v>
      </c>
      <c r="E156" s="363"/>
    </row>
    <row r="157" spans="1:5" x14ac:dyDescent="0.25">
      <c r="A157" s="117">
        <v>44238</v>
      </c>
      <c r="B157" s="384">
        <v>109</v>
      </c>
      <c r="C157" s="334">
        <v>1499</v>
      </c>
      <c r="D157" s="389">
        <v>28</v>
      </c>
    </row>
    <row r="158" spans="1:5" x14ac:dyDescent="0.25">
      <c r="A158" s="117">
        <v>44239</v>
      </c>
      <c r="B158" s="384">
        <v>115</v>
      </c>
      <c r="C158" s="334">
        <v>1472</v>
      </c>
      <c r="D158" s="389">
        <v>30</v>
      </c>
    </row>
    <row r="159" spans="1:5" x14ac:dyDescent="0.25">
      <c r="A159" s="117">
        <v>44240</v>
      </c>
      <c r="B159" s="390">
        <v>110</v>
      </c>
      <c r="C159" s="389">
        <v>1449</v>
      </c>
      <c r="D159" s="389">
        <v>33</v>
      </c>
    </row>
    <row r="160" spans="1:5" x14ac:dyDescent="0.25">
      <c r="A160" s="117">
        <v>44241</v>
      </c>
      <c r="B160" s="390">
        <v>104</v>
      </c>
      <c r="C160" s="389">
        <v>1443</v>
      </c>
      <c r="D160" s="389">
        <v>31</v>
      </c>
    </row>
    <row r="161" spans="1:5" x14ac:dyDescent="0.25">
      <c r="A161" s="117">
        <v>44242</v>
      </c>
      <c r="B161" s="390">
        <v>102</v>
      </c>
      <c r="C161" s="389">
        <v>1428</v>
      </c>
      <c r="D161" s="389">
        <v>35</v>
      </c>
    </row>
    <row r="162" spans="1:5" x14ac:dyDescent="0.25">
      <c r="A162" s="117">
        <v>44243</v>
      </c>
      <c r="B162" s="390">
        <v>100</v>
      </c>
      <c r="C162" s="389">
        <v>1383</v>
      </c>
      <c r="D162" s="389">
        <v>36</v>
      </c>
    </row>
    <row r="163" spans="1:5" x14ac:dyDescent="0.25">
      <c r="A163" s="117">
        <v>44244</v>
      </c>
      <c r="B163" s="390">
        <v>99</v>
      </c>
      <c r="C163" s="389">
        <v>1317</v>
      </c>
      <c r="D163" s="389">
        <v>33</v>
      </c>
    </row>
    <row r="164" spans="1:5" x14ac:dyDescent="0.25">
      <c r="A164" s="117">
        <v>44245</v>
      </c>
      <c r="B164" s="390">
        <v>95</v>
      </c>
      <c r="C164" s="389">
        <v>1261</v>
      </c>
      <c r="D164" s="389">
        <v>30</v>
      </c>
    </row>
    <row r="165" spans="1:5" x14ac:dyDescent="0.25">
      <c r="A165" s="117">
        <v>44246</v>
      </c>
      <c r="B165" s="390">
        <v>98</v>
      </c>
      <c r="C165" s="389">
        <v>1222</v>
      </c>
      <c r="D165" s="389">
        <v>32</v>
      </c>
    </row>
    <row r="166" spans="1:5" x14ac:dyDescent="0.25">
      <c r="A166" s="117">
        <v>44247</v>
      </c>
      <c r="B166" s="390">
        <v>98</v>
      </c>
      <c r="C166" s="389">
        <v>1154</v>
      </c>
      <c r="D166" s="389">
        <v>32</v>
      </c>
    </row>
    <row r="167" spans="1:5" x14ac:dyDescent="0.25">
      <c r="A167" s="117">
        <v>44248</v>
      </c>
      <c r="B167" s="390">
        <v>99</v>
      </c>
      <c r="C167" s="389">
        <v>1132</v>
      </c>
      <c r="D167" s="389">
        <v>32</v>
      </c>
    </row>
    <row r="168" spans="1:5" x14ac:dyDescent="0.25">
      <c r="A168" s="117">
        <v>44249</v>
      </c>
      <c r="B168" s="390">
        <v>99</v>
      </c>
      <c r="C168" s="389">
        <v>1141</v>
      </c>
      <c r="D168" s="389">
        <v>32</v>
      </c>
    </row>
    <row r="169" spans="1:5" x14ac:dyDescent="0.25">
      <c r="A169" s="117">
        <v>44250</v>
      </c>
      <c r="B169" s="390">
        <v>93</v>
      </c>
      <c r="C169" s="389">
        <v>1076</v>
      </c>
      <c r="D169" s="389">
        <v>32</v>
      </c>
    </row>
    <row r="170" spans="1:5" x14ac:dyDescent="0.25">
      <c r="A170" s="117">
        <v>44251</v>
      </c>
      <c r="B170" s="390">
        <v>93</v>
      </c>
      <c r="C170" s="389">
        <v>1018</v>
      </c>
      <c r="D170" s="389">
        <v>31</v>
      </c>
      <c r="E170" s="338"/>
    </row>
    <row r="171" spans="1:5" x14ac:dyDescent="0.25">
      <c r="A171" s="117">
        <v>44252</v>
      </c>
      <c r="B171" s="390">
        <v>89</v>
      </c>
      <c r="C171" s="389">
        <v>967</v>
      </c>
      <c r="D171" s="389">
        <v>30</v>
      </c>
      <c r="E171" s="338"/>
    </row>
    <row r="172" spans="1:5" x14ac:dyDescent="0.25">
      <c r="A172" s="117">
        <v>44253</v>
      </c>
      <c r="B172" s="390">
        <v>80</v>
      </c>
      <c r="C172" s="389">
        <v>924</v>
      </c>
      <c r="D172" s="389">
        <v>31</v>
      </c>
    </row>
    <row r="173" spans="1:5" x14ac:dyDescent="0.25">
      <c r="A173" s="117">
        <v>44254</v>
      </c>
      <c r="B173" s="390">
        <v>74</v>
      </c>
      <c r="C173" s="389">
        <v>898</v>
      </c>
      <c r="D173" s="389">
        <v>31</v>
      </c>
    </row>
    <row r="174" spans="1:5" x14ac:dyDescent="0.25">
      <c r="A174" s="117">
        <v>44255</v>
      </c>
      <c r="B174" s="390">
        <v>78</v>
      </c>
      <c r="C174" s="389">
        <v>837</v>
      </c>
      <c r="D174" s="389">
        <v>31</v>
      </c>
    </row>
    <row r="175" spans="1:5" x14ac:dyDescent="0.25">
      <c r="A175" s="117">
        <v>44256</v>
      </c>
      <c r="B175" s="390">
        <v>71</v>
      </c>
      <c r="C175" s="389">
        <v>824</v>
      </c>
      <c r="D175" s="389">
        <v>32</v>
      </c>
    </row>
    <row r="176" spans="1:5" x14ac:dyDescent="0.25">
      <c r="A176" s="117">
        <v>44257</v>
      </c>
      <c r="B176" s="390">
        <v>71</v>
      </c>
      <c r="C176" s="389">
        <v>784</v>
      </c>
      <c r="D176" s="389">
        <v>32</v>
      </c>
    </row>
    <row r="177" spans="1:5" x14ac:dyDescent="0.25">
      <c r="A177" s="117">
        <v>44258</v>
      </c>
      <c r="B177" s="390">
        <v>69</v>
      </c>
      <c r="C177" s="389">
        <v>750</v>
      </c>
      <c r="D177" s="389">
        <v>29</v>
      </c>
    </row>
    <row r="178" spans="1:5" x14ac:dyDescent="0.25">
      <c r="A178" s="117">
        <v>44259</v>
      </c>
      <c r="B178" s="393">
        <v>67</v>
      </c>
      <c r="C178" s="394">
        <v>718</v>
      </c>
      <c r="D178" s="394">
        <v>27</v>
      </c>
      <c r="E178"/>
    </row>
    <row r="179" spans="1:5" x14ac:dyDescent="0.25">
      <c r="A179" s="117">
        <v>44260</v>
      </c>
      <c r="B179" s="393">
        <v>64</v>
      </c>
      <c r="C179" s="394">
        <v>666</v>
      </c>
      <c r="D179" s="394">
        <v>27</v>
      </c>
    </row>
    <row r="180" spans="1:5" x14ac:dyDescent="0.25">
      <c r="A180" s="117">
        <v>44261</v>
      </c>
      <c r="B180" s="393">
        <v>63</v>
      </c>
      <c r="C180" s="394">
        <v>639</v>
      </c>
      <c r="D180" s="394">
        <v>27</v>
      </c>
    </row>
    <row r="181" spans="1:5" x14ac:dyDescent="0.25">
      <c r="A181" s="117">
        <v>44262</v>
      </c>
      <c r="B181" s="393">
        <v>61</v>
      </c>
      <c r="C181" s="394">
        <v>628</v>
      </c>
      <c r="D181" s="394">
        <v>29</v>
      </c>
    </row>
    <row r="182" spans="1:5" x14ac:dyDescent="0.25">
      <c r="A182" s="117">
        <v>44263</v>
      </c>
      <c r="B182" s="393">
        <v>59</v>
      </c>
      <c r="C182" s="394">
        <v>654</v>
      </c>
      <c r="D182" s="394">
        <v>29</v>
      </c>
    </row>
    <row r="183" spans="1:5" x14ac:dyDescent="0.25">
      <c r="A183" s="117">
        <v>44264</v>
      </c>
      <c r="B183" s="393">
        <v>49</v>
      </c>
      <c r="C183" s="394">
        <v>614</v>
      </c>
      <c r="D183" s="394">
        <v>28</v>
      </c>
    </row>
    <row r="184" spans="1:5" x14ac:dyDescent="0.25">
      <c r="A184" s="117">
        <v>44265</v>
      </c>
      <c r="B184" s="393">
        <v>49</v>
      </c>
      <c r="C184" s="394">
        <v>582</v>
      </c>
      <c r="D184" s="394">
        <v>29</v>
      </c>
    </row>
    <row r="185" spans="1:5" x14ac:dyDescent="0.25">
      <c r="A185" s="117">
        <v>44266</v>
      </c>
      <c r="B185" s="393">
        <v>40</v>
      </c>
      <c r="C185" s="394">
        <v>525</v>
      </c>
      <c r="D185" s="394">
        <v>28</v>
      </c>
    </row>
    <row r="186" spans="1:5" x14ac:dyDescent="0.25">
      <c r="A186" s="117">
        <v>44267</v>
      </c>
      <c r="B186" s="393">
        <v>38</v>
      </c>
      <c r="C186" s="394">
        <v>512</v>
      </c>
      <c r="D186" s="394">
        <v>27</v>
      </c>
    </row>
    <row r="187" spans="1:5" x14ac:dyDescent="0.25">
      <c r="A187" s="117">
        <v>44268</v>
      </c>
      <c r="B187" s="393">
        <v>38</v>
      </c>
      <c r="C187" s="394">
        <v>479</v>
      </c>
      <c r="D187" s="394">
        <v>28</v>
      </c>
    </row>
    <row r="188" spans="1:5" x14ac:dyDescent="0.25">
      <c r="A188" s="117">
        <v>44269</v>
      </c>
      <c r="B188" s="393">
        <v>40</v>
      </c>
      <c r="C188" s="394">
        <v>461</v>
      </c>
      <c r="D188" s="394">
        <v>28</v>
      </c>
    </row>
    <row r="189" spans="1:5" x14ac:dyDescent="0.25">
      <c r="A189" s="117">
        <v>44270</v>
      </c>
      <c r="B189" s="393">
        <v>40</v>
      </c>
      <c r="C189" s="394">
        <v>447</v>
      </c>
      <c r="D189" s="394">
        <v>26</v>
      </c>
    </row>
    <row r="190" spans="1:5" x14ac:dyDescent="0.25">
      <c r="A190" s="117">
        <v>44271</v>
      </c>
      <c r="B190" s="393">
        <v>42</v>
      </c>
      <c r="C190" s="394">
        <v>440</v>
      </c>
      <c r="D190" s="394">
        <v>26</v>
      </c>
    </row>
    <row r="191" spans="1:5" x14ac:dyDescent="0.25">
      <c r="A191" s="117">
        <v>44272</v>
      </c>
      <c r="B191" s="393">
        <v>38</v>
      </c>
      <c r="C191" s="394">
        <v>422</v>
      </c>
      <c r="D191" s="394">
        <v>22</v>
      </c>
    </row>
    <row r="192" spans="1:5" x14ac:dyDescent="0.25">
      <c r="A192" s="117">
        <v>44273</v>
      </c>
      <c r="B192" s="393">
        <v>38</v>
      </c>
      <c r="C192" s="394">
        <v>405</v>
      </c>
      <c r="D192" s="394">
        <v>26</v>
      </c>
    </row>
    <row r="193" spans="1:7" x14ac:dyDescent="0.25">
      <c r="A193" s="117">
        <v>44274</v>
      </c>
      <c r="B193" s="393">
        <v>35</v>
      </c>
      <c r="C193" s="394">
        <v>397</v>
      </c>
      <c r="D193" s="394">
        <v>24</v>
      </c>
    </row>
    <row r="194" spans="1:7" x14ac:dyDescent="0.25">
      <c r="A194" s="117">
        <v>44275</v>
      </c>
      <c r="B194" s="393">
        <v>31</v>
      </c>
      <c r="C194" s="394">
        <v>367</v>
      </c>
      <c r="D194" s="394">
        <v>26</v>
      </c>
    </row>
    <row r="195" spans="1:7" x14ac:dyDescent="0.25">
      <c r="A195" s="117">
        <v>44276</v>
      </c>
      <c r="B195" s="393">
        <v>31</v>
      </c>
      <c r="C195" s="394">
        <v>344</v>
      </c>
      <c r="D195" s="394">
        <v>24</v>
      </c>
    </row>
    <row r="196" spans="1:7" x14ac:dyDescent="0.25">
      <c r="A196" s="117">
        <v>44277</v>
      </c>
      <c r="B196" s="393">
        <v>33</v>
      </c>
      <c r="C196" s="394">
        <v>353</v>
      </c>
      <c r="D196" s="394">
        <v>24</v>
      </c>
    </row>
    <row r="197" spans="1:7" x14ac:dyDescent="0.25">
      <c r="A197" s="117">
        <v>44278</v>
      </c>
      <c r="B197" s="393">
        <v>28</v>
      </c>
      <c r="C197" s="394">
        <v>341</v>
      </c>
      <c r="D197" s="394">
        <v>23</v>
      </c>
    </row>
    <row r="198" spans="1:7" x14ac:dyDescent="0.25">
      <c r="A198" s="117">
        <v>44279</v>
      </c>
      <c r="B198" s="393">
        <v>31</v>
      </c>
      <c r="C198" s="394">
        <v>321</v>
      </c>
      <c r="D198" s="394">
        <v>20</v>
      </c>
    </row>
    <row r="199" spans="1:7" x14ac:dyDescent="0.25">
      <c r="A199" s="117">
        <v>44280</v>
      </c>
      <c r="B199" s="393">
        <v>32</v>
      </c>
      <c r="C199" s="394">
        <v>310</v>
      </c>
      <c r="D199" s="394">
        <v>18</v>
      </c>
    </row>
    <row r="200" spans="1:7" x14ac:dyDescent="0.25">
      <c r="A200" s="117">
        <v>44281</v>
      </c>
      <c r="B200" s="393">
        <v>26</v>
      </c>
      <c r="C200" s="394">
        <v>296</v>
      </c>
      <c r="D200" s="394">
        <v>14</v>
      </c>
    </row>
    <row r="201" spans="1:7" x14ac:dyDescent="0.25">
      <c r="A201" s="117">
        <v>44282</v>
      </c>
      <c r="B201" s="393">
        <v>26</v>
      </c>
      <c r="C201" s="394">
        <v>283</v>
      </c>
      <c r="D201" s="394">
        <v>16</v>
      </c>
    </row>
    <row r="202" spans="1:7" x14ac:dyDescent="0.25">
      <c r="A202" s="117">
        <v>44283</v>
      </c>
      <c r="B202" s="393">
        <v>22</v>
      </c>
      <c r="C202" s="393">
        <v>264</v>
      </c>
      <c r="D202" s="393">
        <v>16</v>
      </c>
    </row>
    <row r="203" spans="1:7" x14ac:dyDescent="0.25">
      <c r="A203" s="117">
        <v>44284</v>
      </c>
      <c r="B203" s="393">
        <v>22</v>
      </c>
      <c r="C203" s="393">
        <v>259</v>
      </c>
      <c r="D203" s="393">
        <v>15</v>
      </c>
    </row>
    <row r="204" spans="1:7" x14ac:dyDescent="0.25">
      <c r="A204" s="117">
        <v>44285</v>
      </c>
      <c r="B204" s="393">
        <v>23</v>
      </c>
      <c r="C204" s="393">
        <v>250</v>
      </c>
      <c r="D204" s="393">
        <v>17</v>
      </c>
    </row>
    <row r="205" spans="1:7" x14ac:dyDescent="0.25">
      <c r="A205" s="117">
        <v>44286</v>
      </c>
      <c r="B205" s="393">
        <v>21</v>
      </c>
      <c r="C205" s="393">
        <v>237</v>
      </c>
      <c r="D205" s="393">
        <v>17</v>
      </c>
    </row>
    <row r="206" spans="1:7" x14ac:dyDescent="0.25">
      <c r="A206" s="117">
        <v>44287</v>
      </c>
      <c r="B206" s="393">
        <v>21</v>
      </c>
      <c r="C206" s="393">
        <v>215</v>
      </c>
      <c r="D206" s="393">
        <v>18</v>
      </c>
      <c r="E206" s="363"/>
      <c r="F206" s="363"/>
      <c r="G206" s="363"/>
    </row>
    <row r="207" spans="1:7" x14ac:dyDescent="0.25">
      <c r="A207" s="117">
        <v>44288</v>
      </c>
      <c r="B207" s="393">
        <v>23</v>
      </c>
      <c r="C207" s="393">
        <v>207</v>
      </c>
      <c r="D207" s="393">
        <v>16</v>
      </c>
    </row>
    <row r="208" spans="1:7" x14ac:dyDescent="0.25">
      <c r="A208" s="117">
        <v>44289</v>
      </c>
      <c r="B208" s="393">
        <v>18</v>
      </c>
      <c r="C208" s="393">
        <v>201</v>
      </c>
      <c r="D208" s="393">
        <v>16</v>
      </c>
    </row>
    <row r="209" spans="1:4" x14ac:dyDescent="0.25">
      <c r="A209" s="117">
        <v>44290</v>
      </c>
      <c r="B209" s="393">
        <v>19</v>
      </c>
      <c r="C209" s="393">
        <v>193</v>
      </c>
      <c r="D209" s="393">
        <v>16</v>
      </c>
    </row>
    <row r="210" spans="1:4" x14ac:dyDescent="0.25">
      <c r="A210" s="117">
        <v>44291</v>
      </c>
      <c r="B210" s="393">
        <v>18</v>
      </c>
      <c r="C210" s="393">
        <v>202</v>
      </c>
      <c r="D210" s="393">
        <v>16</v>
      </c>
    </row>
    <row r="211" spans="1:4" x14ac:dyDescent="0.25">
      <c r="A211" s="117">
        <v>44292</v>
      </c>
      <c r="B211" s="393">
        <v>21</v>
      </c>
      <c r="C211" s="393">
        <v>196</v>
      </c>
      <c r="D211" s="393">
        <v>15</v>
      </c>
    </row>
    <row r="212" spans="1:4" x14ac:dyDescent="0.25">
      <c r="A212" s="117">
        <v>44293</v>
      </c>
      <c r="B212" s="393">
        <v>21.3333333333333</v>
      </c>
      <c r="C212" s="393">
        <v>192</v>
      </c>
      <c r="D212" s="393">
        <v>14.6666666666667</v>
      </c>
    </row>
    <row r="213" spans="1:4" x14ac:dyDescent="0.25">
      <c r="A213" s="117">
        <v>44294</v>
      </c>
      <c r="B213" s="393">
        <v>21</v>
      </c>
      <c r="C213" s="393">
        <v>174</v>
      </c>
      <c r="D213" s="393">
        <v>11</v>
      </c>
    </row>
    <row r="214" spans="1:4" x14ac:dyDescent="0.25">
      <c r="A214" s="117">
        <v>44295</v>
      </c>
      <c r="B214" s="393">
        <v>19</v>
      </c>
      <c r="C214" s="393">
        <v>167</v>
      </c>
      <c r="D214" s="393">
        <v>10</v>
      </c>
    </row>
    <row r="215" spans="1:4" x14ac:dyDescent="0.25">
      <c r="A215" s="117">
        <v>44296</v>
      </c>
      <c r="B215" s="393">
        <v>20</v>
      </c>
      <c r="C215" s="393">
        <v>160</v>
      </c>
      <c r="D215" s="393">
        <v>9</v>
      </c>
    </row>
    <row r="216" spans="1:4" x14ac:dyDescent="0.25">
      <c r="A216" s="117">
        <v>44297</v>
      </c>
      <c r="B216" s="393">
        <v>21</v>
      </c>
      <c r="C216" s="393">
        <v>149</v>
      </c>
      <c r="D216" s="393">
        <v>10</v>
      </c>
    </row>
    <row r="217" spans="1:4" x14ac:dyDescent="0.25">
      <c r="A217" s="117">
        <v>44298</v>
      </c>
      <c r="B217" s="393">
        <v>21</v>
      </c>
      <c r="C217" s="393">
        <v>154</v>
      </c>
      <c r="D217" s="393">
        <v>9</v>
      </c>
    </row>
    <row r="218" spans="1:4" x14ac:dyDescent="0.25">
      <c r="A218" s="117">
        <v>44299</v>
      </c>
      <c r="B218" s="393">
        <v>20</v>
      </c>
      <c r="C218" s="393">
        <v>133</v>
      </c>
      <c r="D218" s="393">
        <v>8</v>
      </c>
    </row>
    <row r="219" spans="1:4" x14ac:dyDescent="0.25">
      <c r="A219" s="117">
        <v>44300</v>
      </c>
      <c r="B219" s="393">
        <v>20</v>
      </c>
      <c r="C219" s="393">
        <v>119</v>
      </c>
      <c r="D219" s="393">
        <v>7</v>
      </c>
    </row>
    <row r="220" spans="1:4" x14ac:dyDescent="0.25">
      <c r="A220" s="117">
        <v>44301</v>
      </c>
      <c r="B220" s="393">
        <v>16</v>
      </c>
      <c r="C220" s="393">
        <v>115</v>
      </c>
      <c r="D220" s="393">
        <v>6</v>
      </c>
    </row>
    <row r="221" spans="1:4" x14ac:dyDescent="0.25">
      <c r="A221" s="117">
        <v>44302</v>
      </c>
      <c r="B221" s="393">
        <v>18</v>
      </c>
      <c r="C221" s="393">
        <v>109</v>
      </c>
      <c r="D221" s="393">
        <v>7</v>
      </c>
    </row>
    <row r="222" spans="1:4" x14ac:dyDescent="0.25">
      <c r="A222" s="117">
        <v>44303</v>
      </c>
      <c r="B222" s="393">
        <v>16</v>
      </c>
      <c r="C222" s="393">
        <v>105</v>
      </c>
      <c r="D222" s="393">
        <v>6</v>
      </c>
    </row>
    <row r="223" spans="1:4" x14ac:dyDescent="0.25">
      <c r="A223" s="117">
        <v>44304</v>
      </c>
      <c r="B223" s="393">
        <v>14</v>
      </c>
      <c r="C223" s="393">
        <v>104</v>
      </c>
      <c r="D223" s="393">
        <v>6</v>
      </c>
    </row>
    <row r="224" spans="1:4" x14ac:dyDescent="0.25">
      <c r="A224" s="117">
        <v>44305</v>
      </c>
      <c r="B224" s="393">
        <v>14</v>
      </c>
      <c r="C224" s="393">
        <v>104</v>
      </c>
      <c r="D224" s="393">
        <v>6</v>
      </c>
    </row>
    <row r="225" spans="1:4" x14ac:dyDescent="0.25">
      <c r="A225" s="117">
        <v>44306</v>
      </c>
      <c r="B225" s="393">
        <v>13</v>
      </c>
      <c r="C225" s="393">
        <v>106</v>
      </c>
      <c r="D225" s="393">
        <v>7</v>
      </c>
    </row>
    <row r="226" spans="1:4" x14ac:dyDescent="0.25">
      <c r="A226" s="117">
        <v>44307</v>
      </c>
      <c r="B226" s="393">
        <v>14</v>
      </c>
      <c r="C226" s="393">
        <v>107</v>
      </c>
      <c r="D226" s="393">
        <v>7</v>
      </c>
    </row>
    <row r="227" spans="1:4" x14ac:dyDescent="0.25">
      <c r="A227" s="117">
        <v>44308</v>
      </c>
      <c r="B227" s="393">
        <v>12</v>
      </c>
      <c r="C227" s="393">
        <v>93</v>
      </c>
      <c r="D227" s="393">
        <v>7</v>
      </c>
    </row>
    <row r="228" spans="1:4" x14ac:dyDescent="0.25">
      <c r="A228" s="117">
        <v>44309</v>
      </c>
      <c r="B228" s="393">
        <v>12</v>
      </c>
      <c r="C228" s="393">
        <v>93</v>
      </c>
      <c r="D228" s="393">
        <v>7</v>
      </c>
    </row>
    <row r="229" spans="1:4" x14ac:dyDescent="0.25">
      <c r="A229" s="117">
        <v>44310</v>
      </c>
      <c r="B229" s="393">
        <v>12</v>
      </c>
      <c r="C229" s="393">
        <v>94</v>
      </c>
      <c r="D229" s="393">
        <v>7</v>
      </c>
    </row>
    <row r="230" spans="1:4" x14ac:dyDescent="0.25">
      <c r="A230" s="117">
        <v>44311</v>
      </c>
      <c r="B230" s="393">
        <v>12</v>
      </c>
      <c r="C230" s="393">
        <v>89</v>
      </c>
      <c r="D230" s="393">
        <v>8</v>
      </c>
    </row>
    <row r="231" spans="1:4" x14ac:dyDescent="0.25">
      <c r="A231" s="117">
        <v>44312</v>
      </c>
      <c r="B231" s="393">
        <v>12</v>
      </c>
      <c r="C231" s="393">
        <v>93</v>
      </c>
      <c r="D231" s="393">
        <v>8</v>
      </c>
    </row>
    <row r="232" spans="1:4" x14ac:dyDescent="0.25">
      <c r="A232" s="117">
        <v>44313</v>
      </c>
      <c r="B232" s="393">
        <v>11</v>
      </c>
      <c r="C232" s="393">
        <v>81</v>
      </c>
      <c r="D232" s="393">
        <v>9</v>
      </c>
    </row>
    <row r="233" spans="1:4" x14ac:dyDescent="0.25">
      <c r="A233" s="117">
        <v>44314</v>
      </c>
      <c r="B233" s="393">
        <v>12</v>
      </c>
      <c r="C233" s="393">
        <v>75</v>
      </c>
      <c r="D233" s="393">
        <v>9</v>
      </c>
    </row>
    <row r="234" spans="1:4" x14ac:dyDescent="0.25">
      <c r="A234" s="117">
        <v>44315</v>
      </c>
      <c r="B234" s="393">
        <v>12</v>
      </c>
      <c r="C234" s="393">
        <v>70</v>
      </c>
      <c r="D234" s="393">
        <v>10</v>
      </c>
    </row>
    <row r="235" spans="1:4" x14ac:dyDescent="0.25">
      <c r="A235" s="117">
        <v>44316</v>
      </c>
      <c r="B235" s="393">
        <v>9</v>
      </c>
      <c r="C235" s="393">
        <v>67</v>
      </c>
      <c r="D235" s="393">
        <v>10</v>
      </c>
    </row>
    <row r="236" spans="1:4" x14ac:dyDescent="0.25">
      <c r="A236" s="117">
        <v>44317</v>
      </c>
      <c r="B236" s="393">
        <v>11</v>
      </c>
      <c r="C236" s="393">
        <v>65</v>
      </c>
      <c r="D236" s="393">
        <v>9</v>
      </c>
    </row>
    <row r="237" spans="1:4" x14ac:dyDescent="0.25">
      <c r="A237" s="117">
        <v>44318</v>
      </c>
      <c r="B237" s="393">
        <v>12</v>
      </c>
      <c r="C237" s="393">
        <v>68</v>
      </c>
      <c r="D237" s="393">
        <v>8</v>
      </c>
    </row>
    <row r="238" spans="1:4" x14ac:dyDescent="0.25">
      <c r="A238" s="117">
        <v>44319</v>
      </c>
      <c r="B238" s="393">
        <v>11</v>
      </c>
      <c r="C238" s="393">
        <v>65</v>
      </c>
      <c r="D238" s="393">
        <v>8</v>
      </c>
    </row>
    <row r="239" spans="1:4" x14ac:dyDescent="0.25">
      <c r="A239" s="117">
        <v>44320</v>
      </c>
      <c r="B239" s="393">
        <v>11</v>
      </c>
      <c r="C239" s="393">
        <v>58</v>
      </c>
      <c r="D239" s="393">
        <v>8</v>
      </c>
    </row>
    <row r="240" spans="1:4" x14ac:dyDescent="0.25">
      <c r="A240" s="117">
        <v>44321</v>
      </c>
      <c r="B240" s="393">
        <v>13</v>
      </c>
      <c r="C240" s="393">
        <v>69</v>
      </c>
      <c r="D240" s="393">
        <v>8</v>
      </c>
    </row>
    <row r="241" spans="1:5" x14ac:dyDescent="0.25">
      <c r="A241" s="117">
        <v>44322</v>
      </c>
      <c r="B241" s="393">
        <v>11</v>
      </c>
      <c r="C241" s="393">
        <v>58</v>
      </c>
      <c r="D241" s="393">
        <v>8</v>
      </c>
    </row>
    <row r="242" spans="1:5" x14ac:dyDescent="0.25">
      <c r="A242" s="117">
        <v>44323</v>
      </c>
      <c r="B242" s="393">
        <v>8</v>
      </c>
      <c r="C242" s="393">
        <v>68</v>
      </c>
      <c r="D242" s="393">
        <v>9</v>
      </c>
    </row>
    <row r="243" spans="1:5" x14ac:dyDescent="0.25">
      <c r="A243" s="117">
        <v>44324</v>
      </c>
      <c r="B243" s="393">
        <v>9</v>
      </c>
      <c r="C243" s="393">
        <v>64</v>
      </c>
      <c r="D243" s="393">
        <v>9</v>
      </c>
    </row>
    <row r="244" spans="1:5" x14ac:dyDescent="0.25">
      <c r="A244" s="117">
        <v>44325</v>
      </c>
      <c r="B244" s="393">
        <v>6</v>
      </c>
      <c r="C244" s="393">
        <v>65</v>
      </c>
      <c r="D244" s="393">
        <v>10</v>
      </c>
    </row>
    <row r="245" spans="1:5" x14ac:dyDescent="0.25">
      <c r="A245" s="117">
        <v>44326</v>
      </c>
      <c r="B245" s="393">
        <v>6</v>
      </c>
      <c r="C245" s="393">
        <v>72</v>
      </c>
      <c r="D245" s="393">
        <v>10</v>
      </c>
    </row>
    <row r="246" spans="1:5" x14ac:dyDescent="0.25">
      <c r="A246" s="117">
        <v>44327</v>
      </c>
      <c r="B246" s="393">
        <v>6</v>
      </c>
      <c r="C246" s="393">
        <v>69</v>
      </c>
      <c r="D246" s="393">
        <v>10</v>
      </c>
      <c r="E246"/>
    </row>
    <row r="247" spans="1:5" x14ac:dyDescent="0.25">
      <c r="A247" s="117">
        <v>44328</v>
      </c>
      <c r="B247" s="393">
        <v>6</v>
      </c>
      <c r="C247" s="393">
        <v>65</v>
      </c>
      <c r="D247" s="393">
        <v>8</v>
      </c>
    </row>
    <row r="248" spans="1:5" x14ac:dyDescent="0.25">
      <c r="A248" s="117">
        <v>44329</v>
      </c>
      <c r="B248" s="393">
        <v>4</v>
      </c>
      <c r="C248" s="393">
        <v>63</v>
      </c>
      <c r="D248" s="393">
        <v>9</v>
      </c>
    </row>
    <row r="249" spans="1:5" x14ac:dyDescent="0.25">
      <c r="A249" s="117">
        <v>44330</v>
      </c>
      <c r="B249" s="393">
        <v>3</v>
      </c>
      <c r="C249" s="393">
        <v>64</v>
      </c>
      <c r="D249" s="393">
        <v>7</v>
      </c>
    </row>
    <row r="250" spans="1:5" x14ac:dyDescent="0.25">
      <c r="A250" s="117">
        <v>44331</v>
      </c>
      <c r="B250" s="393">
        <v>2</v>
      </c>
      <c r="C250" s="393">
        <v>69</v>
      </c>
      <c r="D250" s="393">
        <v>7</v>
      </c>
    </row>
    <row r="251" spans="1:5" x14ac:dyDescent="0.25">
      <c r="A251" s="117">
        <v>44332</v>
      </c>
      <c r="B251" s="393">
        <v>3</v>
      </c>
      <c r="C251" s="393">
        <v>61</v>
      </c>
      <c r="D251" s="393">
        <v>7</v>
      </c>
    </row>
    <row r="252" spans="1:5" x14ac:dyDescent="0.25">
      <c r="A252" s="117">
        <v>44333</v>
      </c>
      <c r="B252" s="393">
        <v>3</v>
      </c>
      <c r="C252" s="393">
        <v>68</v>
      </c>
      <c r="D252" s="393">
        <v>7</v>
      </c>
    </row>
    <row r="253" spans="1:5" x14ac:dyDescent="0.25">
      <c r="A253" s="117">
        <v>44334</v>
      </c>
      <c r="B253" s="393">
        <v>4</v>
      </c>
      <c r="C253" s="393">
        <v>70</v>
      </c>
      <c r="D253" s="393">
        <v>7</v>
      </c>
    </row>
    <row r="254" spans="1:5" x14ac:dyDescent="0.25">
      <c r="A254" s="117">
        <v>44335</v>
      </c>
      <c r="B254" s="393">
        <v>4</v>
      </c>
      <c r="C254" s="393">
        <v>78</v>
      </c>
      <c r="D254" s="393">
        <v>7</v>
      </c>
    </row>
    <row r="255" spans="1:5" x14ac:dyDescent="0.25">
      <c r="A255" s="117">
        <v>44336</v>
      </c>
      <c r="B255" s="393">
        <v>5</v>
      </c>
      <c r="C255" s="393">
        <v>83</v>
      </c>
      <c r="D255" s="393">
        <v>7</v>
      </c>
    </row>
    <row r="256" spans="1:5" x14ac:dyDescent="0.25">
      <c r="A256" s="117">
        <v>44337</v>
      </c>
      <c r="B256" s="393">
        <v>4</v>
      </c>
      <c r="C256" s="393">
        <v>81</v>
      </c>
      <c r="D256" s="393">
        <v>7</v>
      </c>
    </row>
    <row r="257" spans="1:4" x14ac:dyDescent="0.25">
      <c r="A257" s="117">
        <v>44338</v>
      </c>
      <c r="B257" s="393">
        <v>6</v>
      </c>
      <c r="C257" s="393">
        <v>88</v>
      </c>
      <c r="D257" s="393">
        <v>6</v>
      </c>
    </row>
    <row r="258" spans="1:4" x14ac:dyDescent="0.25">
      <c r="A258" s="117">
        <v>44339</v>
      </c>
      <c r="B258" s="393">
        <v>6</v>
      </c>
      <c r="C258" s="393">
        <v>99</v>
      </c>
      <c r="D258" s="393">
        <v>6</v>
      </c>
    </row>
    <row r="259" spans="1:4" x14ac:dyDescent="0.25">
      <c r="A259" s="117">
        <v>44340</v>
      </c>
      <c r="B259" s="393">
        <v>5</v>
      </c>
      <c r="C259" s="393">
        <v>94</v>
      </c>
      <c r="D259" s="393">
        <v>6</v>
      </c>
    </row>
    <row r="260" spans="1:4" x14ac:dyDescent="0.25">
      <c r="A260" s="117">
        <v>44341</v>
      </c>
      <c r="B260" s="393">
        <v>6</v>
      </c>
      <c r="C260" s="393">
        <v>97</v>
      </c>
      <c r="D260" s="393">
        <v>5</v>
      </c>
    </row>
    <row r="261" spans="1:4" x14ac:dyDescent="0.25">
      <c r="A261" s="117">
        <v>44342</v>
      </c>
      <c r="B261" s="393">
        <v>6</v>
      </c>
      <c r="C261" s="393">
        <v>98</v>
      </c>
      <c r="D261" s="393">
        <v>5</v>
      </c>
    </row>
    <row r="262" spans="1:4" x14ac:dyDescent="0.25">
      <c r="A262" s="117">
        <v>44343</v>
      </c>
      <c r="B262" s="393">
        <v>4</v>
      </c>
      <c r="C262" s="393">
        <v>83</v>
      </c>
      <c r="D262" s="393">
        <v>5</v>
      </c>
    </row>
    <row r="263" spans="1:4" x14ac:dyDescent="0.25">
      <c r="A263" s="117">
        <v>44344</v>
      </c>
      <c r="B263" s="393">
        <v>6</v>
      </c>
      <c r="C263" s="393">
        <v>90</v>
      </c>
      <c r="D263" s="393">
        <v>3</v>
      </c>
    </row>
    <row r="264" spans="1:4" x14ac:dyDescent="0.25">
      <c r="A264" s="117">
        <v>44345</v>
      </c>
      <c r="B264" s="393">
        <v>5</v>
      </c>
      <c r="C264" s="393">
        <v>86</v>
      </c>
      <c r="D264" s="393">
        <v>3</v>
      </c>
    </row>
    <row r="265" spans="1:4" x14ac:dyDescent="0.25">
      <c r="A265" s="117">
        <v>44346</v>
      </c>
      <c r="B265" s="393">
        <v>7</v>
      </c>
      <c r="C265" s="393">
        <v>101</v>
      </c>
      <c r="D265" s="393">
        <v>3</v>
      </c>
    </row>
    <row r="266" spans="1:4" x14ac:dyDescent="0.25">
      <c r="A266" s="117">
        <v>44347</v>
      </c>
      <c r="B266" s="393">
        <v>8</v>
      </c>
      <c r="C266" s="393">
        <v>109</v>
      </c>
      <c r="D266" s="393">
        <v>3</v>
      </c>
    </row>
    <row r="267" spans="1:4" x14ac:dyDescent="0.25">
      <c r="A267" s="117">
        <v>44348</v>
      </c>
      <c r="B267" s="393">
        <v>10</v>
      </c>
      <c r="C267" s="393">
        <v>106</v>
      </c>
      <c r="D267" s="393">
        <v>3</v>
      </c>
    </row>
    <row r="268" spans="1:4" x14ac:dyDescent="0.25">
      <c r="A268" s="117">
        <v>44349</v>
      </c>
      <c r="B268" s="393">
        <v>10</v>
      </c>
      <c r="C268" s="393">
        <v>114</v>
      </c>
      <c r="D268" s="393">
        <v>3</v>
      </c>
    </row>
    <row r="269" spans="1:4" x14ac:dyDescent="0.25">
      <c r="A269" s="117">
        <v>44350</v>
      </c>
      <c r="B269" s="393">
        <v>8</v>
      </c>
      <c r="C269" s="393">
        <v>110</v>
      </c>
      <c r="D269" s="393">
        <v>2</v>
      </c>
    </row>
    <row r="270" spans="1:4" x14ac:dyDescent="0.25">
      <c r="A270" s="117">
        <v>44351</v>
      </c>
      <c r="B270" s="393">
        <v>8</v>
      </c>
      <c r="C270" s="393">
        <v>116</v>
      </c>
      <c r="D270" s="393">
        <v>2</v>
      </c>
    </row>
    <row r="271" spans="1:4" x14ac:dyDescent="0.25">
      <c r="A271" s="117">
        <v>44352</v>
      </c>
      <c r="B271" s="393">
        <v>8</v>
      </c>
      <c r="C271" s="393">
        <v>111</v>
      </c>
      <c r="D271" s="393">
        <v>2</v>
      </c>
    </row>
    <row r="272" spans="1:4" x14ac:dyDescent="0.25">
      <c r="A272" s="117">
        <v>44353</v>
      </c>
      <c r="B272" s="393">
        <v>10</v>
      </c>
      <c r="C272" s="393">
        <v>112</v>
      </c>
      <c r="D272" s="393">
        <v>2</v>
      </c>
    </row>
    <row r="273" spans="1:4" x14ac:dyDescent="0.25">
      <c r="A273" s="117">
        <v>44354</v>
      </c>
      <c r="B273" s="393">
        <v>12</v>
      </c>
      <c r="C273" s="393">
        <v>122</v>
      </c>
      <c r="D273" s="393">
        <v>1</v>
      </c>
    </row>
    <row r="274" spans="1:4" x14ac:dyDescent="0.25">
      <c r="A274" s="117">
        <v>44355</v>
      </c>
      <c r="B274" s="393">
        <v>12</v>
      </c>
      <c r="C274" s="393">
        <v>121</v>
      </c>
      <c r="D274" s="393">
        <v>1</v>
      </c>
    </row>
    <row r="275" spans="1:4" x14ac:dyDescent="0.25">
      <c r="A275" s="117">
        <v>44356</v>
      </c>
      <c r="B275" s="393">
        <v>15</v>
      </c>
      <c r="C275" s="393">
        <v>124</v>
      </c>
      <c r="D275" s="393">
        <v>1</v>
      </c>
    </row>
    <row r="276" spans="1:4" x14ac:dyDescent="0.25">
      <c r="A276" s="117">
        <v>44357</v>
      </c>
      <c r="B276" s="393">
        <v>14</v>
      </c>
      <c r="C276" s="393">
        <v>124</v>
      </c>
      <c r="D276" s="393">
        <v>1</v>
      </c>
    </row>
    <row r="277" spans="1:4" x14ac:dyDescent="0.25">
      <c r="A277" s="117">
        <v>44358</v>
      </c>
      <c r="B277" s="393">
        <v>13</v>
      </c>
      <c r="C277" s="393">
        <v>132</v>
      </c>
      <c r="D277" s="393">
        <v>1</v>
      </c>
    </row>
    <row r="278" spans="1:4" x14ac:dyDescent="0.25">
      <c r="A278" s="117">
        <v>44359</v>
      </c>
      <c r="B278" s="393">
        <v>14</v>
      </c>
      <c r="C278" s="393">
        <v>129</v>
      </c>
      <c r="D278" s="393">
        <v>1</v>
      </c>
    </row>
    <row r="279" spans="1:4" x14ac:dyDescent="0.25">
      <c r="A279" s="117">
        <v>44360</v>
      </c>
      <c r="B279" s="393">
        <v>16</v>
      </c>
      <c r="C279" s="393">
        <v>130</v>
      </c>
      <c r="D279" s="393">
        <v>1</v>
      </c>
    </row>
    <row r="280" spans="1:4" x14ac:dyDescent="0.25">
      <c r="A280" s="117">
        <v>44361</v>
      </c>
      <c r="B280" s="393">
        <v>17</v>
      </c>
      <c r="C280" s="393">
        <v>128</v>
      </c>
      <c r="D280" s="393">
        <v>1</v>
      </c>
    </row>
    <row r="281" spans="1:4" x14ac:dyDescent="0.25">
      <c r="A281" s="117">
        <v>44362</v>
      </c>
      <c r="B281" s="393">
        <v>17</v>
      </c>
      <c r="C281" s="393">
        <v>137</v>
      </c>
      <c r="D281" s="393">
        <v>1</v>
      </c>
    </row>
    <row r="282" spans="1:4" x14ac:dyDescent="0.25">
      <c r="A282" s="117">
        <v>44363</v>
      </c>
      <c r="B282" s="393">
        <v>15</v>
      </c>
      <c r="C282" s="393">
        <v>133</v>
      </c>
      <c r="D282" s="393">
        <v>1</v>
      </c>
    </row>
    <row r="283" spans="1:4" x14ac:dyDescent="0.25">
      <c r="A283" s="117">
        <v>44364</v>
      </c>
      <c r="B283" s="393">
        <v>12</v>
      </c>
      <c r="C283" s="393">
        <v>140</v>
      </c>
      <c r="D283" s="393">
        <v>1</v>
      </c>
    </row>
    <row r="284" spans="1:4" x14ac:dyDescent="0.25">
      <c r="A284" s="117">
        <v>44365</v>
      </c>
      <c r="B284" s="393">
        <v>12</v>
      </c>
      <c r="C284" s="393">
        <v>128</v>
      </c>
      <c r="D284" s="393">
        <v>2</v>
      </c>
    </row>
    <row r="285" spans="1:4" s="363" customFormat="1" x14ac:dyDescent="0.25">
      <c r="A285" s="117">
        <v>44366</v>
      </c>
      <c r="B285" s="393">
        <v>10</v>
      </c>
      <c r="C285" s="393">
        <v>145</v>
      </c>
      <c r="D285" s="393">
        <v>2</v>
      </c>
    </row>
    <row r="286" spans="1:4" s="363" customFormat="1" x14ac:dyDescent="0.25">
      <c r="A286" s="117">
        <v>44367</v>
      </c>
      <c r="B286" s="393">
        <v>13</v>
      </c>
      <c r="C286" s="393">
        <v>150</v>
      </c>
      <c r="D286" s="393">
        <v>2</v>
      </c>
    </row>
    <row r="287" spans="1:4" s="363" customFormat="1" x14ac:dyDescent="0.25">
      <c r="A287" s="117">
        <v>44368</v>
      </c>
      <c r="B287" s="393">
        <v>15</v>
      </c>
      <c r="C287" s="393">
        <v>159</v>
      </c>
      <c r="D287" s="393">
        <v>2</v>
      </c>
    </row>
    <row r="288" spans="1:4" x14ac:dyDescent="0.25">
      <c r="A288" s="117">
        <v>44369</v>
      </c>
      <c r="B288" s="393">
        <v>18</v>
      </c>
      <c r="C288" s="393">
        <v>171</v>
      </c>
      <c r="D288" s="393">
        <v>2</v>
      </c>
    </row>
    <row r="289" spans="1:5" x14ac:dyDescent="0.25">
      <c r="A289" s="117">
        <v>44370</v>
      </c>
      <c r="B289" s="393">
        <v>18</v>
      </c>
      <c r="C289" s="393">
        <v>170</v>
      </c>
      <c r="D289" s="393">
        <v>2</v>
      </c>
    </row>
    <row r="290" spans="1:5" x14ac:dyDescent="0.25">
      <c r="A290" s="117">
        <v>44371</v>
      </c>
      <c r="B290" s="393">
        <v>17</v>
      </c>
      <c r="C290" s="393">
        <v>177</v>
      </c>
      <c r="D290" s="393">
        <v>2</v>
      </c>
    </row>
    <row r="291" spans="1:5" x14ac:dyDescent="0.25">
      <c r="A291" s="117">
        <v>44372</v>
      </c>
      <c r="B291" s="393">
        <v>16</v>
      </c>
      <c r="C291" s="393">
        <v>188</v>
      </c>
      <c r="D291" s="393">
        <v>2</v>
      </c>
    </row>
    <row r="292" spans="1:5" x14ac:dyDescent="0.25">
      <c r="A292" s="117">
        <v>44373</v>
      </c>
      <c r="B292" s="393">
        <v>18</v>
      </c>
      <c r="C292" s="393">
        <v>197</v>
      </c>
      <c r="D292" s="393">
        <v>2</v>
      </c>
    </row>
    <row r="293" spans="1:5" s="363" customFormat="1" x14ac:dyDescent="0.25">
      <c r="A293" s="117">
        <v>44374</v>
      </c>
      <c r="B293" s="393">
        <v>17</v>
      </c>
      <c r="C293" s="393">
        <v>196</v>
      </c>
      <c r="D293" s="393">
        <v>2</v>
      </c>
    </row>
    <row r="294" spans="1:5" x14ac:dyDescent="0.25">
      <c r="A294" s="117">
        <v>44375</v>
      </c>
      <c r="B294" s="393">
        <v>20</v>
      </c>
      <c r="C294" s="393">
        <v>202</v>
      </c>
      <c r="D294" s="393">
        <v>2</v>
      </c>
    </row>
    <row r="295" spans="1:5" x14ac:dyDescent="0.25">
      <c r="A295" s="117">
        <v>44376</v>
      </c>
      <c r="B295" s="393">
        <v>20</v>
      </c>
      <c r="C295" s="393">
        <v>215</v>
      </c>
      <c r="D295" s="393">
        <v>2</v>
      </c>
    </row>
    <row r="296" spans="1:5" x14ac:dyDescent="0.25">
      <c r="A296" s="117">
        <v>44377</v>
      </c>
      <c r="B296" s="393">
        <v>19</v>
      </c>
      <c r="C296" s="393">
        <v>235</v>
      </c>
      <c r="D296" s="393">
        <v>2</v>
      </c>
    </row>
    <row r="297" spans="1:5" x14ac:dyDescent="0.25">
      <c r="A297" s="117">
        <v>44378</v>
      </c>
      <c r="B297" s="393">
        <v>16</v>
      </c>
      <c r="C297" s="393">
        <v>275</v>
      </c>
      <c r="D297" s="393">
        <v>3</v>
      </c>
    </row>
    <row r="298" spans="1:5" x14ac:dyDescent="0.25">
      <c r="A298" s="117">
        <v>44379</v>
      </c>
      <c r="B298" s="393">
        <v>19</v>
      </c>
      <c r="C298" s="393">
        <v>285</v>
      </c>
      <c r="D298" s="393">
        <v>4</v>
      </c>
    </row>
    <row r="299" spans="1:5" x14ac:dyDescent="0.25">
      <c r="A299" s="117">
        <v>44380</v>
      </c>
      <c r="B299" s="393">
        <v>25</v>
      </c>
      <c r="C299" s="393">
        <v>306</v>
      </c>
      <c r="D299" s="393">
        <v>3</v>
      </c>
    </row>
    <row r="300" spans="1:5" x14ac:dyDescent="0.25">
      <c r="A300" s="117">
        <v>44381</v>
      </c>
      <c r="B300" s="393">
        <v>25</v>
      </c>
      <c r="C300" s="393">
        <v>316</v>
      </c>
      <c r="D300" s="393">
        <v>4</v>
      </c>
      <c r="E300" s="363"/>
    </row>
    <row r="301" spans="1:5" x14ac:dyDescent="0.25">
      <c r="A301" s="117">
        <v>44382</v>
      </c>
      <c r="B301" s="393">
        <v>30</v>
      </c>
      <c r="C301" s="393">
        <v>338</v>
      </c>
      <c r="D301" s="393">
        <v>4</v>
      </c>
    </row>
    <row r="302" spans="1:5" x14ac:dyDescent="0.25">
      <c r="A302" s="117">
        <v>44383</v>
      </c>
      <c r="B302" s="393">
        <v>32</v>
      </c>
      <c r="C302" s="393">
        <v>346</v>
      </c>
      <c r="D302" s="393">
        <v>4</v>
      </c>
    </row>
    <row r="303" spans="1:5" s="363" customFormat="1" x14ac:dyDescent="0.25">
      <c r="A303" s="117">
        <v>44384</v>
      </c>
      <c r="B303" s="393">
        <v>34</v>
      </c>
      <c r="C303" s="393">
        <v>387</v>
      </c>
      <c r="D303" s="393">
        <v>3</v>
      </c>
    </row>
    <row r="304" spans="1:5" x14ac:dyDescent="0.25">
      <c r="A304" s="117">
        <v>44385</v>
      </c>
      <c r="B304" s="393">
        <v>38</v>
      </c>
      <c r="C304" s="393">
        <v>401</v>
      </c>
      <c r="D304" s="393">
        <v>5</v>
      </c>
    </row>
    <row r="305" spans="1:4" x14ac:dyDescent="0.25">
      <c r="A305" s="117">
        <v>44386</v>
      </c>
      <c r="B305" s="393">
        <v>39</v>
      </c>
      <c r="C305" s="393">
        <v>427</v>
      </c>
      <c r="D305" s="393">
        <v>5</v>
      </c>
    </row>
    <row r="306" spans="1:4" x14ac:dyDescent="0.25">
      <c r="A306" s="117">
        <v>44387</v>
      </c>
      <c r="B306" s="393">
        <v>42</v>
      </c>
      <c r="C306" s="393">
        <v>436</v>
      </c>
      <c r="D306" s="393">
        <v>6</v>
      </c>
    </row>
    <row r="307" spans="1:4" x14ac:dyDescent="0.25">
      <c r="A307" s="117">
        <v>44388</v>
      </c>
      <c r="B307" s="393">
        <v>40</v>
      </c>
      <c r="C307" s="393">
        <v>445</v>
      </c>
      <c r="D307" s="393">
        <v>6</v>
      </c>
    </row>
    <row r="308" spans="1:4" x14ac:dyDescent="0.25">
      <c r="A308" s="117">
        <v>44389</v>
      </c>
      <c r="B308" s="393">
        <v>40</v>
      </c>
      <c r="C308" s="393">
        <v>469</v>
      </c>
      <c r="D308" s="393">
        <v>6</v>
      </c>
    </row>
    <row r="309" spans="1:4" x14ac:dyDescent="0.25">
      <c r="A309" s="117">
        <v>44390</v>
      </c>
      <c r="B309" s="393">
        <v>41</v>
      </c>
      <c r="C309" s="393">
        <v>506</v>
      </c>
      <c r="D309" s="393">
        <v>6</v>
      </c>
    </row>
    <row r="310" spans="1:4" x14ac:dyDescent="0.25">
      <c r="A310" s="117">
        <v>44391</v>
      </c>
      <c r="B310" s="393">
        <v>46</v>
      </c>
      <c r="C310" s="393">
        <v>515</v>
      </c>
      <c r="D310" s="393">
        <v>5</v>
      </c>
    </row>
    <row r="311" spans="1:4" x14ac:dyDescent="0.25">
      <c r="A311" s="117">
        <v>44392</v>
      </c>
      <c r="B311" s="393">
        <v>47</v>
      </c>
      <c r="C311" s="393">
        <v>543</v>
      </c>
      <c r="D311" s="393">
        <v>5</v>
      </c>
    </row>
    <row r="312" spans="1:4" x14ac:dyDescent="0.25">
      <c r="A312" s="117">
        <v>44393</v>
      </c>
      <c r="B312" s="393">
        <v>48</v>
      </c>
      <c r="C312" s="393">
        <v>532</v>
      </c>
      <c r="D312" s="393">
        <v>5</v>
      </c>
    </row>
    <row r="313" spans="1:4" x14ac:dyDescent="0.25">
      <c r="A313" s="117">
        <v>44394</v>
      </c>
      <c r="B313" s="393">
        <v>49</v>
      </c>
      <c r="C313" s="393">
        <v>517</v>
      </c>
      <c r="D313" s="393">
        <v>3</v>
      </c>
    </row>
    <row r="314" spans="1:4" x14ac:dyDescent="0.25">
      <c r="A314" s="117">
        <v>44395</v>
      </c>
      <c r="B314" s="393">
        <v>46</v>
      </c>
      <c r="C314" s="393">
        <v>514</v>
      </c>
      <c r="D314" s="393">
        <v>3</v>
      </c>
    </row>
    <row r="315" spans="1:4" x14ac:dyDescent="0.25">
      <c r="A315" s="117">
        <v>44396</v>
      </c>
      <c r="B315" s="393">
        <v>45</v>
      </c>
      <c r="C315" s="393">
        <v>536</v>
      </c>
      <c r="D315" s="393">
        <v>3</v>
      </c>
    </row>
    <row r="316" spans="1:4" x14ac:dyDescent="0.25">
      <c r="A316" s="117">
        <v>44397</v>
      </c>
      <c r="B316" s="393">
        <v>47</v>
      </c>
      <c r="C316" s="393">
        <v>529</v>
      </c>
      <c r="D316" s="393">
        <v>3</v>
      </c>
    </row>
    <row r="317" spans="1:4" x14ac:dyDescent="0.25">
      <c r="A317" s="117">
        <v>44398</v>
      </c>
      <c r="B317" s="393">
        <v>51</v>
      </c>
      <c r="C317" s="393">
        <v>529</v>
      </c>
      <c r="D317" s="393">
        <v>2</v>
      </c>
    </row>
    <row r="318" spans="1:4" x14ac:dyDescent="0.25">
      <c r="A318" s="117">
        <v>44399</v>
      </c>
      <c r="B318" s="393">
        <v>58</v>
      </c>
      <c r="C318" s="393">
        <v>488</v>
      </c>
      <c r="D318" s="393">
        <v>2</v>
      </c>
    </row>
    <row r="319" spans="1:4" x14ac:dyDescent="0.25">
      <c r="A319" s="117">
        <v>44400</v>
      </c>
      <c r="B319" s="393">
        <v>57</v>
      </c>
      <c r="C319" s="393">
        <v>502</v>
      </c>
      <c r="D319" s="393">
        <v>3</v>
      </c>
    </row>
    <row r="320" spans="1:4" x14ac:dyDescent="0.25">
      <c r="A320" s="117">
        <v>44401</v>
      </c>
      <c r="B320" s="393">
        <v>60</v>
      </c>
      <c r="C320" s="393">
        <v>479</v>
      </c>
      <c r="D320" s="393">
        <v>3</v>
      </c>
    </row>
    <row r="321" spans="1:5" x14ac:dyDescent="0.25">
      <c r="A321" s="117">
        <v>44402</v>
      </c>
      <c r="B321" s="393">
        <v>64</v>
      </c>
      <c r="C321" s="393">
        <v>480</v>
      </c>
      <c r="D321" s="393">
        <v>3</v>
      </c>
    </row>
    <row r="322" spans="1:5" x14ac:dyDescent="0.25">
      <c r="A322" s="117">
        <v>44403</v>
      </c>
      <c r="B322" s="393">
        <v>65</v>
      </c>
      <c r="C322" s="393">
        <v>475</v>
      </c>
      <c r="D322" s="393">
        <v>4</v>
      </c>
    </row>
    <row r="323" spans="1:5" x14ac:dyDescent="0.25">
      <c r="A323" s="117">
        <v>44404</v>
      </c>
      <c r="B323" s="393">
        <v>63</v>
      </c>
      <c r="C323" s="393">
        <v>472</v>
      </c>
      <c r="D323" s="393">
        <v>4</v>
      </c>
    </row>
    <row r="324" spans="1:5" x14ac:dyDescent="0.25">
      <c r="A324" s="117">
        <v>44405</v>
      </c>
      <c r="B324" s="393">
        <v>63</v>
      </c>
      <c r="C324" s="393">
        <v>474</v>
      </c>
      <c r="D324" s="393">
        <v>3</v>
      </c>
    </row>
    <row r="325" spans="1:5" x14ac:dyDescent="0.25">
      <c r="A325" s="117">
        <v>44406</v>
      </c>
      <c r="B325" s="393">
        <v>60</v>
      </c>
      <c r="C325" s="393">
        <v>490</v>
      </c>
      <c r="D325" s="393">
        <v>3</v>
      </c>
    </row>
    <row r="326" spans="1:5" x14ac:dyDescent="0.25">
      <c r="A326" s="117">
        <v>44407</v>
      </c>
      <c r="B326" s="393">
        <v>60</v>
      </c>
      <c r="C326" s="393">
        <v>462</v>
      </c>
      <c r="D326" s="393">
        <v>4</v>
      </c>
    </row>
    <row r="327" spans="1:5" x14ac:dyDescent="0.25">
      <c r="A327" s="117">
        <v>44408</v>
      </c>
      <c r="B327" s="393">
        <v>64</v>
      </c>
      <c r="C327" s="393">
        <v>444</v>
      </c>
      <c r="D327" s="393">
        <v>4</v>
      </c>
    </row>
    <row r="328" spans="1:5" x14ac:dyDescent="0.25">
      <c r="A328" s="117">
        <v>44409</v>
      </c>
      <c r="B328" s="393">
        <v>62</v>
      </c>
      <c r="C328" s="393">
        <v>422</v>
      </c>
      <c r="D328" s="393">
        <v>4</v>
      </c>
      <c r="E328" s="363"/>
    </row>
    <row r="329" spans="1:5" x14ac:dyDescent="0.25">
      <c r="A329" s="117">
        <v>44410</v>
      </c>
      <c r="B329" s="393">
        <v>60</v>
      </c>
      <c r="C329" s="393">
        <v>407</v>
      </c>
      <c r="D329" s="393">
        <v>4</v>
      </c>
      <c r="E329" s="363"/>
    </row>
    <row r="330" spans="1:5" x14ac:dyDescent="0.25">
      <c r="A330" s="117">
        <v>44411</v>
      </c>
      <c r="B330" s="393">
        <v>61</v>
      </c>
      <c r="C330" s="393">
        <v>406</v>
      </c>
      <c r="D330" s="393">
        <v>4</v>
      </c>
    </row>
    <row r="331" spans="1:5" x14ac:dyDescent="0.25">
      <c r="A331" s="117">
        <v>44412</v>
      </c>
      <c r="B331" s="393">
        <v>58</v>
      </c>
      <c r="C331" s="393">
        <v>383</v>
      </c>
      <c r="D331" s="393">
        <v>4</v>
      </c>
    </row>
    <row r="332" spans="1:5" x14ac:dyDescent="0.25">
      <c r="A332" s="117">
        <v>44413</v>
      </c>
      <c r="B332" s="393">
        <v>55</v>
      </c>
      <c r="C332" s="393">
        <v>381</v>
      </c>
      <c r="D332" s="393">
        <v>4</v>
      </c>
    </row>
    <row r="333" spans="1:5" x14ac:dyDescent="0.25">
      <c r="A333" s="117">
        <v>44414</v>
      </c>
      <c r="B333" s="393">
        <v>54</v>
      </c>
      <c r="C333" s="393">
        <v>367</v>
      </c>
      <c r="D333" s="393">
        <v>4</v>
      </c>
    </row>
    <row r="334" spans="1:5" x14ac:dyDescent="0.25">
      <c r="A334" s="117">
        <v>44415</v>
      </c>
      <c r="B334" s="393">
        <v>41</v>
      </c>
      <c r="C334" s="393">
        <v>360</v>
      </c>
      <c r="D334" s="393">
        <v>3</v>
      </c>
    </row>
    <row r="335" spans="1:5" x14ac:dyDescent="0.25">
      <c r="A335" s="117">
        <v>44416</v>
      </c>
      <c r="B335" s="393">
        <v>40</v>
      </c>
      <c r="C335" s="393">
        <v>360</v>
      </c>
      <c r="D335" s="393">
        <v>4</v>
      </c>
    </row>
    <row r="336" spans="1:5" s="363" customFormat="1" x14ac:dyDescent="0.25">
      <c r="A336" s="117">
        <v>44417</v>
      </c>
      <c r="B336" s="393">
        <v>42</v>
      </c>
      <c r="C336" s="393">
        <v>356</v>
      </c>
      <c r="D336" s="393">
        <v>7</v>
      </c>
    </row>
    <row r="337" spans="1:4" x14ac:dyDescent="0.25">
      <c r="A337" s="117">
        <v>44418</v>
      </c>
      <c r="B337" s="393">
        <v>40</v>
      </c>
      <c r="C337" s="393">
        <v>352</v>
      </c>
      <c r="D337" s="393">
        <v>6</v>
      </c>
    </row>
    <row r="338" spans="1:4" x14ac:dyDescent="0.25">
      <c r="A338" s="117">
        <v>44419</v>
      </c>
      <c r="B338" s="393">
        <v>42</v>
      </c>
      <c r="C338" s="393">
        <v>356</v>
      </c>
      <c r="D338" s="393">
        <v>6</v>
      </c>
    </row>
    <row r="339" spans="1:4" x14ac:dyDescent="0.25">
      <c r="A339" s="117">
        <v>44420</v>
      </c>
      <c r="B339" s="393">
        <v>42</v>
      </c>
      <c r="C339" s="393">
        <v>356</v>
      </c>
      <c r="D339" s="393">
        <v>8</v>
      </c>
    </row>
    <row r="340" spans="1:4" x14ac:dyDescent="0.25">
      <c r="A340" s="117">
        <v>44421</v>
      </c>
      <c r="B340" s="393">
        <v>41</v>
      </c>
      <c r="C340" s="393">
        <v>353</v>
      </c>
      <c r="D340" s="393">
        <v>9</v>
      </c>
    </row>
    <row r="341" spans="1:4" x14ac:dyDescent="0.25">
      <c r="A341" s="117">
        <v>44422</v>
      </c>
      <c r="B341" s="393">
        <v>39</v>
      </c>
      <c r="C341" s="393">
        <v>337</v>
      </c>
      <c r="D341" s="393">
        <v>9</v>
      </c>
    </row>
    <row r="342" spans="1:4" x14ac:dyDescent="0.25">
      <c r="A342" s="117">
        <v>44423</v>
      </c>
      <c r="B342" s="393">
        <v>40</v>
      </c>
      <c r="C342" s="393">
        <v>331</v>
      </c>
      <c r="D342" s="393">
        <v>8</v>
      </c>
    </row>
    <row r="343" spans="1:4" x14ac:dyDescent="0.25">
      <c r="A343" s="117">
        <v>44424</v>
      </c>
      <c r="B343" s="393">
        <v>39</v>
      </c>
      <c r="C343" s="393">
        <v>337</v>
      </c>
      <c r="D343" s="393">
        <v>8</v>
      </c>
    </row>
    <row r="344" spans="1:4" x14ac:dyDescent="0.25">
      <c r="A344" s="117">
        <v>44425</v>
      </c>
      <c r="B344" s="393">
        <v>40</v>
      </c>
      <c r="C344" s="393">
        <v>338</v>
      </c>
      <c r="D344" s="393">
        <v>10</v>
      </c>
    </row>
    <row r="345" spans="1:4" x14ac:dyDescent="0.25">
      <c r="A345" s="117">
        <v>44426</v>
      </c>
      <c r="B345" s="393">
        <v>39</v>
      </c>
      <c r="C345" s="393">
        <v>324</v>
      </c>
      <c r="D345" s="393">
        <v>10</v>
      </c>
    </row>
    <row r="346" spans="1:4" x14ac:dyDescent="0.25">
      <c r="A346" s="117">
        <v>44427</v>
      </c>
      <c r="B346" s="393">
        <v>33</v>
      </c>
      <c r="C346" s="393">
        <v>317</v>
      </c>
      <c r="D346" s="393">
        <v>11</v>
      </c>
    </row>
    <row r="347" spans="1:4" x14ac:dyDescent="0.25">
      <c r="A347" s="117">
        <v>44428</v>
      </c>
      <c r="B347" s="393">
        <v>34</v>
      </c>
      <c r="C347" s="393">
        <v>312</v>
      </c>
      <c r="D347" s="393">
        <v>13</v>
      </c>
    </row>
    <row r="348" spans="1:4" x14ac:dyDescent="0.25">
      <c r="A348" s="117">
        <v>44429</v>
      </c>
      <c r="B348" s="393">
        <v>33</v>
      </c>
      <c r="C348" s="393">
        <v>323</v>
      </c>
      <c r="D348" s="393">
        <v>11</v>
      </c>
    </row>
    <row r="349" spans="1:4" x14ac:dyDescent="0.25">
      <c r="A349" s="117">
        <v>44430</v>
      </c>
      <c r="B349" s="393">
        <v>34</v>
      </c>
      <c r="C349" s="393">
        <v>338</v>
      </c>
      <c r="D349" s="393">
        <v>13</v>
      </c>
    </row>
    <row r="350" spans="1:4" s="363" customFormat="1" x14ac:dyDescent="0.25">
      <c r="A350" s="117">
        <v>44431</v>
      </c>
      <c r="B350" s="393">
        <v>41</v>
      </c>
      <c r="C350" s="393">
        <v>356</v>
      </c>
      <c r="D350" s="393">
        <v>14</v>
      </c>
    </row>
    <row r="351" spans="1:4" x14ac:dyDescent="0.25">
      <c r="A351" s="117">
        <v>44432</v>
      </c>
      <c r="B351" s="393">
        <v>43</v>
      </c>
      <c r="C351" s="393">
        <v>364</v>
      </c>
      <c r="D351" s="393">
        <v>15</v>
      </c>
    </row>
    <row r="352" spans="1:4" x14ac:dyDescent="0.25">
      <c r="A352" s="117">
        <v>44433</v>
      </c>
      <c r="B352" s="393">
        <v>44</v>
      </c>
      <c r="C352" s="393">
        <v>391</v>
      </c>
      <c r="D352" s="393">
        <v>17</v>
      </c>
    </row>
    <row r="353" spans="1:4" x14ac:dyDescent="0.25">
      <c r="A353" s="117">
        <v>44434</v>
      </c>
      <c r="B353" s="393">
        <v>47</v>
      </c>
      <c r="C353" s="393">
        <v>426</v>
      </c>
      <c r="D353" s="393">
        <v>17</v>
      </c>
    </row>
    <row r="354" spans="1:4" x14ac:dyDescent="0.25">
      <c r="A354" s="117">
        <v>44435</v>
      </c>
      <c r="B354" s="393">
        <v>47</v>
      </c>
      <c r="C354" s="393">
        <v>479</v>
      </c>
      <c r="D354" s="393">
        <v>15</v>
      </c>
    </row>
    <row r="355" spans="1:4" s="363" customFormat="1" x14ac:dyDescent="0.25">
      <c r="A355" s="117">
        <v>44436</v>
      </c>
      <c r="B355" s="393">
        <v>49</v>
      </c>
      <c r="C355" s="393">
        <v>494</v>
      </c>
      <c r="D355" s="393">
        <v>14</v>
      </c>
    </row>
    <row r="356" spans="1:4" x14ac:dyDescent="0.25">
      <c r="A356" s="117">
        <v>44437</v>
      </c>
      <c r="B356" s="393">
        <v>52</v>
      </c>
      <c r="C356" s="393">
        <v>507</v>
      </c>
      <c r="D356" s="393">
        <v>14</v>
      </c>
    </row>
    <row r="357" spans="1:4" x14ac:dyDescent="0.25">
      <c r="A357" s="117">
        <v>44438</v>
      </c>
      <c r="B357" s="393">
        <v>52</v>
      </c>
      <c r="C357" s="393">
        <v>551</v>
      </c>
      <c r="D357" s="393">
        <v>11</v>
      </c>
    </row>
    <row r="358" spans="1:4" x14ac:dyDescent="0.25">
      <c r="A358" s="117">
        <v>44439</v>
      </c>
      <c r="B358" s="393">
        <v>54</v>
      </c>
      <c r="C358" s="393">
        <v>585</v>
      </c>
      <c r="D358" s="393">
        <v>11</v>
      </c>
    </row>
    <row r="359" spans="1:4" x14ac:dyDescent="0.25">
      <c r="A359" s="117">
        <v>44440</v>
      </c>
      <c r="B359" s="393">
        <v>59</v>
      </c>
      <c r="C359" s="393">
        <v>629</v>
      </c>
      <c r="D359" s="393">
        <v>10</v>
      </c>
    </row>
    <row r="360" spans="1:4" x14ac:dyDescent="0.25">
      <c r="A360" s="117">
        <v>44441</v>
      </c>
      <c r="B360" s="393">
        <v>55</v>
      </c>
      <c r="C360" s="393">
        <v>624</v>
      </c>
      <c r="D360" s="393">
        <v>10</v>
      </c>
    </row>
    <row r="361" spans="1:4" s="363" customFormat="1" x14ac:dyDescent="0.25">
      <c r="A361" s="117">
        <v>44442</v>
      </c>
      <c r="B361" s="393">
        <v>60</v>
      </c>
      <c r="C361" s="393">
        <v>653</v>
      </c>
      <c r="D361" s="393">
        <v>9</v>
      </c>
    </row>
    <row r="362" spans="1:4" x14ac:dyDescent="0.25">
      <c r="A362" s="117">
        <v>44443</v>
      </c>
      <c r="B362" s="393">
        <v>58</v>
      </c>
      <c r="C362" s="393">
        <v>670</v>
      </c>
      <c r="D362" s="393">
        <v>6</v>
      </c>
    </row>
    <row r="363" spans="1:4" x14ac:dyDescent="0.25">
      <c r="A363" s="117">
        <v>44444</v>
      </c>
      <c r="B363" s="393">
        <v>61</v>
      </c>
      <c r="C363" s="393">
        <v>719</v>
      </c>
      <c r="D363" s="393">
        <v>5</v>
      </c>
    </row>
    <row r="364" spans="1:4" s="363" customFormat="1" x14ac:dyDescent="0.25">
      <c r="A364" s="117">
        <v>44445</v>
      </c>
      <c r="B364" s="393">
        <v>71</v>
      </c>
      <c r="C364" s="393">
        <v>771</v>
      </c>
      <c r="D364" s="393">
        <v>5</v>
      </c>
    </row>
    <row r="365" spans="1:4" x14ac:dyDescent="0.25">
      <c r="A365" s="117">
        <v>44446</v>
      </c>
      <c r="B365" s="393">
        <v>77</v>
      </c>
      <c r="C365" s="393">
        <v>805</v>
      </c>
      <c r="D365" s="393">
        <v>6</v>
      </c>
    </row>
    <row r="366" spans="1:4" x14ac:dyDescent="0.25">
      <c r="A366" s="117">
        <v>44447</v>
      </c>
      <c r="B366" s="393">
        <v>82</v>
      </c>
      <c r="C366" s="393">
        <v>883</v>
      </c>
      <c r="D366" s="393">
        <v>5</v>
      </c>
    </row>
    <row r="367" spans="1:4" x14ac:dyDescent="0.25">
      <c r="A367" s="117">
        <v>44448</v>
      </c>
      <c r="B367" s="393">
        <v>87</v>
      </c>
      <c r="C367" s="393">
        <v>928</v>
      </c>
      <c r="D367" s="393">
        <v>5</v>
      </c>
    </row>
    <row r="368" spans="1:4" x14ac:dyDescent="0.25">
      <c r="A368" s="117">
        <v>44449</v>
      </c>
      <c r="B368" s="393">
        <v>82</v>
      </c>
      <c r="C368" s="393">
        <v>977</v>
      </c>
      <c r="D368" s="393">
        <v>7</v>
      </c>
    </row>
    <row r="369" spans="1:4" x14ac:dyDescent="0.25">
      <c r="A369" s="117">
        <v>44450</v>
      </c>
      <c r="B369" s="393">
        <v>83</v>
      </c>
      <c r="C369" s="393">
        <v>984</v>
      </c>
      <c r="D369" s="393">
        <v>6</v>
      </c>
    </row>
    <row r="370" spans="1:4" x14ac:dyDescent="0.25">
      <c r="A370" s="117">
        <v>44451</v>
      </c>
      <c r="B370" s="393">
        <v>90</v>
      </c>
      <c r="C370" s="393">
        <v>1023</v>
      </c>
      <c r="D370" s="393">
        <v>6</v>
      </c>
    </row>
    <row r="371" spans="1:4" x14ac:dyDescent="0.25">
      <c r="A371" s="117">
        <v>44452</v>
      </c>
      <c r="B371" s="393">
        <v>90</v>
      </c>
      <c r="C371" s="393">
        <v>1048</v>
      </c>
      <c r="D371" s="393">
        <v>6</v>
      </c>
    </row>
    <row r="372" spans="1:4" x14ac:dyDescent="0.25">
      <c r="A372" s="117">
        <v>44453</v>
      </c>
      <c r="B372" s="393">
        <v>89</v>
      </c>
      <c r="C372" s="393">
        <v>1065</v>
      </c>
      <c r="D372" s="393">
        <v>5</v>
      </c>
    </row>
    <row r="373" spans="1:4" x14ac:dyDescent="0.25">
      <c r="A373" s="117">
        <v>44454</v>
      </c>
      <c r="B373" s="393">
        <v>91</v>
      </c>
      <c r="C373" s="393">
        <v>1079</v>
      </c>
      <c r="D373" s="393">
        <v>5</v>
      </c>
    </row>
    <row r="374" spans="1:4" x14ac:dyDescent="0.25">
      <c r="A374" s="117">
        <v>44455</v>
      </c>
      <c r="B374" s="393">
        <v>94</v>
      </c>
      <c r="C374" s="393">
        <v>1054</v>
      </c>
      <c r="D374" s="393">
        <v>4</v>
      </c>
    </row>
    <row r="375" spans="1:4" x14ac:dyDescent="0.25">
      <c r="A375" s="117">
        <v>44456</v>
      </c>
      <c r="B375" s="393">
        <v>87</v>
      </c>
      <c r="C375" s="393">
        <v>1037</v>
      </c>
      <c r="D375" s="393">
        <v>4</v>
      </c>
    </row>
    <row r="376" spans="1:4" x14ac:dyDescent="0.25">
      <c r="A376" s="117">
        <v>44457</v>
      </c>
      <c r="B376" s="393">
        <v>99</v>
      </c>
      <c r="C376" s="393">
        <v>1051</v>
      </c>
      <c r="D376" s="393">
        <v>4</v>
      </c>
    </row>
    <row r="377" spans="1:4" x14ac:dyDescent="0.25">
      <c r="A377" s="117">
        <v>44458</v>
      </c>
      <c r="B377" s="393">
        <v>100</v>
      </c>
      <c r="C377" s="393">
        <v>1074</v>
      </c>
      <c r="D377" s="393">
        <v>5</v>
      </c>
    </row>
    <row r="378" spans="1:4" x14ac:dyDescent="0.25">
      <c r="A378" s="117">
        <v>44459</v>
      </c>
      <c r="B378" s="393">
        <v>97</v>
      </c>
      <c r="C378" s="393">
        <v>1088</v>
      </c>
      <c r="D378" s="393">
        <v>4</v>
      </c>
    </row>
    <row r="379" spans="1:4" x14ac:dyDescent="0.25">
      <c r="A379" s="117">
        <v>44460</v>
      </c>
      <c r="B379" s="393">
        <v>94</v>
      </c>
      <c r="C379" s="393">
        <v>1107</v>
      </c>
      <c r="D379" s="393">
        <v>5</v>
      </c>
    </row>
    <row r="380" spans="1:4" x14ac:dyDescent="0.25">
      <c r="A380" s="117">
        <v>44461</v>
      </c>
      <c r="B380" s="393">
        <v>82</v>
      </c>
      <c r="C380" s="393">
        <v>1076</v>
      </c>
      <c r="D380" s="393">
        <v>7</v>
      </c>
    </row>
    <row r="381" spans="1:4" x14ac:dyDescent="0.25">
      <c r="A381" s="117">
        <v>44462</v>
      </c>
      <c r="B381" s="393">
        <v>86</v>
      </c>
      <c r="C381" s="393">
        <v>1057</v>
      </c>
      <c r="D381" s="393">
        <v>6</v>
      </c>
    </row>
    <row r="382" spans="1:4" x14ac:dyDescent="0.25">
      <c r="A382" s="117">
        <v>44463</v>
      </c>
      <c r="B382" s="393">
        <v>79</v>
      </c>
      <c r="C382" s="393">
        <v>1011</v>
      </c>
      <c r="D382" s="393">
        <v>8</v>
      </c>
    </row>
    <row r="383" spans="1:4" x14ac:dyDescent="0.25">
      <c r="A383" s="117">
        <v>44464</v>
      </c>
      <c r="B383" s="393">
        <v>80</v>
      </c>
      <c r="C383" s="393">
        <v>1004</v>
      </c>
      <c r="D383" s="393">
        <v>7</v>
      </c>
    </row>
    <row r="384" spans="1:4" x14ac:dyDescent="0.25">
      <c r="A384" s="117">
        <v>44465</v>
      </c>
      <c r="B384" s="393">
        <v>79</v>
      </c>
      <c r="C384" s="393">
        <v>1003</v>
      </c>
      <c r="D384" s="393">
        <v>9</v>
      </c>
    </row>
    <row r="385" spans="1:4" x14ac:dyDescent="0.25">
      <c r="A385" s="117">
        <v>44466</v>
      </c>
      <c r="B385" s="393">
        <v>76</v>
      </c>
      <c r="C385" s="393">
        <v>1023</v>
      </c>
      <c r="D385" s="393">
        <v>9</v>
      </c>
    </row>
    <row r="386" spans="1:4" x14ac:dyDescent="0.25">
      <c r="A386" s="117">
        <v>44467</v>
      </c>
      <c r="B386" s="393">
        <v>73</v>
      </c>
      <c r="C386" s="393">
        <v>1026</v>
      </c>
      <c r="D386" s="393">
        <v>11</v>
      </c>
    </row>
    <row r="387" spans="1:4" x14ac:dyDescent="0.25">
      <c r="A387" s="117">
        <v>44468</v>
      </c>
      <c r="B387" s="393">
        <v>71</v>
      </c>
      <c r="C387" s="393">
        <v>1020</v>
      </c>
      <c r="D387" s="393">
        <v>11</v>
      </c>
    </row>
    <row r="388" spans="1:4" x14ac:dyDescent="0.25">
      <c r="A388" s="117">
        <v>44469</v>
      </c>
      <c r="B388" s="393">
        <v>74</v>
      </c>
      <c r="C388" s="393">
        <v>998</v>
      </c>
      <c r="D388" s="393">
        <v>13</v>
      </c>
    </row>
    <row r="389" spans="1:4" x14ac:dyDescent="0.25">
      <c r="A389" s="117">
        <v>44470</v>
      </c>
      <c r="B389" s="393">
        <v>65</v>
      </c>
      <c r="C389" s="393">
        <v>983</v>
      </c>
      <c r="D389" s="393">
        <v>16</v>
      </c>
    </row>
    <row r="390" spans="1:4" x14ac:dyDescent="0.25">
      <c r="A390" s="117">
        <v>44471</v>
      </c>
      <c r="B390" s="393">
        <v>66</v>
      </c>
      <c r="C390" s="393">
        <v>965</v>
      </c>
      <c r="D390" s="393">
        <v>15</v>
      </c>
    </row>
    <row r="391" spans="1:4" x14ac:dyDescent="0.25">
      <c r="A391" s="117">
        <v>44472</v>
      </c>
      <c r="B391" s="393">
        <v>71</v>
      </c>
      <c r="C391" s="393">
        <v>965</v>
      </c>
      <c r="D391" s="393">
        <v>16</v>
      </c>
    </row>
    <row r="392" spans="1:4" s="363" customFormat="1" x14ac:dyDescent="0.25">
      <c r="A392" s="117">
        <v>44473</v>
      </c>
      <c r="B392" s="393">
        <v>67</v>
      </c>
      <c r="C392" s="393">
        <v>1001</v>
      </c>
      <c r="D392" s="393">
        <v>16</v>
      </c>
    </row>
    <row r="393" spans="1:4" x14ac:dyDescent="0.25">
      <c r="A393" s="117">
        <v>44474</v>
      </c>
      <c r="B393" s="393">
        <v>65</v>
      </c>
      <c r="C393" s="393">
        <v>998</v>
      </c>
      <c r="D393" s="393">
        <v>13</v>
      </c>
    </row>
    <row r="394" spans="1:4" x14ac:dyDescent="0.25">
      <c r="A394" s="117">
        <v>44475</v>
      </c>
      <c r="B394" s="393">
        <v>68</v>
      </c>
      <c r="C394" s="393">
        <v>988</v>
      </c>
      <c r="D394" s="393">
        <v>13</v>
      </c>
    </row>
    <row r="395" spans="1:4" x14ac:dyDescent="0.25">
      <c r="A395" s="117">
        <v>44476</v>
      </c>
      <c r="B395" s="393">
        <v>69</v>
      </c>
      <c r="C395" s="393">
        <v>980</v>
      </c>
      <c r="D395" s="393">
        <v>11</v>
      </c>
    </row>
    <row r="396" spans="1:4" x14ac:dyDescent="0.25">
      <c r="A396" s="117">
        <v>44477</v>
      </c>
      <c r="B396" s="393">
        <v>64</v>
      </c>
      <c r="C396" s="393">
        <v>957</v>
      </c>
      <c r="D396" s="393">
        <v>12</v>
      </c>
    </row>
    <row r="397" spans="1:4" x14ac:dyDescent="0.25">
      <c r="A397" s="117">
        <v>44478</v>
      </c>
      <c r="B397" s="393">
        <v>61</v>
      </c>
      <c r="C397" s="393">
        <v>943</v>
      </c>
      <c r="D397" s="393">
        <v>10</v>
      </c>
    </row>
    <row r="398" spans="1:4" x14ac:dyDescent="0.25">
      <c r="A398" s="117">
        <v>44479</v>
      </c>
      <c r="B398" s="393">
        <v>54</v>
      </c>
      <c r="C398" s="393">
        <v>935</v>
      </c>
      <c r="D398" s="393">
        <v>12</v>
      </c>
    </row>
    <row r="399" spans="1:4" s="363" customFormat="1" x14ac:dyDescent="0.25">
      <c r="A399" s="117">
        <v>44480</v>
      </c>
      <c r="B399" s="393">
        <v>56</v>
      </c>
      <c r="C399" s="393">
        <v>933</v>
      </c>
      <c r="D399" s="393">
        <v>13</v>
      </c>
    </row>
    <row r="400" spans="1:4" x14ac:dyDescent="0.25">
      <c r="A400" s="117">
        <v>44481</v>
      </c>
      <c r="B400" s="393">
        <v>51</v>
      </c>
      <c r="C400" s="393">
        <v>935</v>
      </c>
      <c r="D400" s="393">
        <v>11</v>
      </c>
    </row>
    <row r="401" spans="1:4" x14ac:dyDescent="0.25">
      <c r="A401" s="117">
        <v>44482</v>
      </c>
      <c r="B401" s="393">
        <v>51</v>
      </c>
      <c r="C401" s="393">
        <v>918</v>
      </c>
      <c r="D401" s="393">
        <v>13</v>
      </c>
    </row>
    <row r="402" spans="1:4" x14ac:dyDescent="0.25">
      <c r="A402" s="117">
        <v>44483</v>
      </c>
      <c r="B402" s="393">
        <v>50</v>
      </c>
      <c r="C402" s="393">
        <v>908</v>
      </c>
      <c r="D402" s="393">
        <v>14</v>
      </c>
    </row>
    <row r="403" spans="1:4" x14ac:dyDescent="0.25">
      <c r="A403" s="117">
        <v>44484</v>
      </c>
      <c r="B403" s="393">
        <v>45</v>
      </c>
      <c r="C403" s="393">
        <v>848</v>
      </c>
      <c r="D403" s="393">
        <v>13</v>
      </c>
    </row>
    <row r="404" spans="1:4" x14ac:dyDescent="0.25">
      <c r="A404" s="117">
        <v>44485</v>
      </c>
      <c r="B404" s="393">
        <v>47</v>
      </c>
      <c r="C404" s="393">
        <v>841</v>
      </c>
      <c r="D404" s="393">
        <v>16</v>
      </c>
    </row>
    <row r="405" spans="1:4" x14ac:dyDescent="0.25">
      <c r="A405" s="117">
        <v>44486</v>
      </c>
      <c r="B405" s="393">
        <v>45</v>
      </c>
      <c r="C405" s="393">
        <v>829</v>
      </c>
      <c r="D405" s="393">
        <v>16</v>
      </c>
    </row>
    <row r="406" spans="1:4" x14ac:dyDescent="0.25">
      <c r="A406" s="117">
        <v>44487</v>
      </c>
      <c r="B406" s="393">
        <v>44</v>
      </c>
      <c r="C406" s="393">
        <v>857</v>
      </c>
      <c r="D406" s="393">
        <v>16</v>
      </c>
    </row>
    <row r="407" spans="1:4" x14ac:dyDescent="0.25">
      <c r="A407" s="117">
        <v>44488</v>
      </c>
      <c r="B407" s="393">
        <v>46</v>
      </c>
      <c r="C407" s="393">
        <v>869</v>
      </c>
      <c r="D407" s="393">
        <v>17</v>
      </c>
    </row>
    <row r="408" spans="1:4" x14ac:dyDescent="0.25">
      <c r="A408" s="117">
        <v>44489</v>
      </c>
      <c r="B408" s="393">
        <v>51</v>
      </c>
      <c r="C408" s="393">
        <v>890</v>
      </c>
      <c r="D408" s="393">
        <v>16</v>
      </c>
    </row>
    <row r="409" spans="1:4" x14ac:dyDescent="0.25">
      <c r="A409" s="117">
        <v>44490</v>
      </c>
      <c r="B409" s="393">
        <v>58</v>
      </c>
      <c r="C409" s="393">
        <v>917</v>
      </c>
      <c r="D409" s="393">
        <v>16</v>
      </c>
    </row>
    <row r="410" spans="1:4" x14ac:dyDescent="0.25">
      <c r="A410" s="117">
        <v>44491</v>
      </c>
      <c r="B410" s="393">
        <v>60</v>
      </c>
      <c r="C410" s="393">
        <v>894</v>
      </c>
      <c r="D410" s="393">
        <v>17</v>
      </c>
    </row>
    <row r="411" spans="1:4" x14ac:dyDescent="0.25">
      <c r="A411" s="117">
        <v>44492</v>
      </c>
      <c r="B411" s="393">
        <v>61</v>
      </c>
      <c r="C411" s="393">
        <v>896</v>
      </c>
      <c r="D411" s="393">
        <v>20</v>
      </c>
    </row>
    <row r="412" spans="1:4" x14ac:dyDescent="0.25">
      <c r="A412" s="117">
        <v>44493</v>
      </c>
      <c r="B412" s="393">
        <v>58</v>
      </c>
      <c r="C412" s="393">
        <v>899</v>
      </c>
      <c r="D412" s="393">
        <v>20</v>
      </c>
    </row>
    <row r="413" spans="1:4" x14ac:dyDescent="0.25">
      <c r="A413" s="117">
        <v>44494</v>
      </c>
      <c r="B413" s="393">
        <v>57</v>
      </c>
      <c r="C413" s="393">
        <v>902</v>
      </c>
      <c r="D413" s="393">
        <v>19</v>
      </c>
    </row>
    <row r="414" spans="1:4" x14ac:dyDescent="0.25">
      <c r="A414" s="117">
        <v>44495</v>
      </c>
      <c r="B414" s="393">
        <v>59</v>
      </c>
      <c r="C414" s="393">
        <v>917</v>
      </c>
      <c r="D414" s="393">
        <v>21</v>
      </c>
    </row>
    <row r="415" spans="1:4" x14ac:dyDescent="0.25">
      <c r="A415" s="117">
        <v>44496</v>
      </c>
      <c r="B415" s="393">
        <v>57</v>
      </c>
      <c r="C415" s="393">
        <v>925</v>
      </c>
      <c r="D415" s="393">
        <v>23</v>
      </c>
    </row>
    <row r="416" spans="1:4" x14ac:dyDescent="0.25">
      <c r="A416" s="117">
        <v>44497</v>
      </c>
      <c r="B416" s="393">
        <v>58</v>
      </c>
      <c r="C416" s="393">
        <v>932</v>
      </c>
      <c r="D416" s="393">
        <v>22</v>
      </c>
    </row>
    <row r="417" spans="1:4" x14ac:dyDescent="0.25">
      <c r="A417" s="117">
        <v>44498</v>
      </c>
      <c r="B417" s="393">
        <v>60</v>
      </c>
      <c r="C417" s="393">
        <v>930</v>
      </c>
      <c r="D417" s="393">
        <v>21</v>
      </c>
    </row>
    <row r="418" spans="1:4" x14ac:dyDescent="0.25">
      <c r="A418" s="117">
        <v>44499</v>
      </c>
      <c r="B418" s="393">
        <v>65</v>
      </c>
      <c r="C418" s="393">
        <v>926</v>
      </c>
      <c r="D418" s="393">
        <v>21</v>
      </c>
    </row>
    <row r="419" spans="1:4" x14ac:dyDescent="0.25">
      <c r="A419" s="117">
        <v>44500</v>
      </c>
      <c r="B419" s="393">
        <v>64</v>
      </c>
      <c r="C419" s="393">
        <v>910</v>
      </c>
      <c r="D419" s="393">
        <v>16</v>
      </c>
    </row>
    <row r="420" spans="1:4" s="363" customFormat="1" x14ac:dyDescent="0.25">
      <c r="A420" s="117">
        <v>44501</v>
      </c>
      <c r="B420" s="393">
        <v>68</v>
      </c>
      <c r="C420" s="393">
        <v>931</v>
      </c>
      <c r="D420" s="393">
        <v>16</v>
      </c>
    </row>
    <row r="421" spans="1:4" x14ac:dyDescent="0.25">
      <c r="A421" s="117">
        <v>44502</v>
      </c>
      <c r="B421" s="393">
        <v>63</v>
      </c>
      <c r="C421" s="393">
        <v>932</v>
      </c>
      <c r="D421" s="393">
        <v>17</v>
      </c>
    </row>
    <row r="422" spans="1:4" x14ac:dyDescent="0.25">
      <c r="A422" s="117">
        <v>44503</v>
      </c>
      <c r="B422" s="393">
        <v>63</v>
      </c>
      <c r="C422" s="393">
        <v>935</v>
      </c>
      <c r="D422" s="393">
        <v>16</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9"/>
      <c r="R2" s="69"/>
      <c r="S2" s="69"/>
      <c r="T2" s="69"/>
      <c r="U2" s="69"/>
      <c r="V2" s="69"/>
      <c r="W2" s="69"/>
      <c r="X2" s="69"/>
    </row>
    <row r="3" spans="1:24" x14ac:dyDescent="0.25">
      <c r="Q3" s="69"/>
      <c r="R3" s="69"/>
      <c r="S3" s="69"/>
      <c r="T3" s="69"/>
      <c r="U3" s="69"/>
      <c r="V3" s="69"/>
      <c r="W3" s="69"/>
      <c r="X3" s="69"/>
    </row>
    <row r="4" spans="1:24" x14ac:dyDescent="0.25">
      <c r="Q4" s="69"/>
      <c r="R4" s="69"/>
      <c r="S4" s="69"/>
      <c r="T4" s="69"/>
      <c r="U4" s="69"/>
      <c r="V4" s="69"/>
      <c r="W4" s="69"/>
      <c r="X4" s="69"/>
    </row>
    <row r="5" spans="1:24" x14ac:dyDescent="0.25">
      <c r="Q5" s="69"/>
      <c r="R5" s="69"/>
      <c r="S5" s="69"/>
      <c r="T5" s="69"/>
      <c r="U5" s="69"/>
      <c r="V5" s="69"/>
      <c r="W5" s="69"/>
      <c r="X5" s="69"/>
    </row>
    <row r="6" spans="1:24" x14ac:dyDescent="0.25">
      <c r="Q6" s="69"/>
      <c r="R6" s="69"/>
      <c r="S6" s="69"/>
      <c r="T6" s="69"/>
      <c r="U6" s="69"/>
      <c r="V6" s="69"/>
      <c r="W6" s="69"/>
      <c r="X6" s="69"/>
    </row>
    <row r="7" spans="1:24" x14ac:dyDescent="0.25">
      <c r="Q7" s="69"/>
      <c r="R7" s="69"/>
      <c r="S7" s="69"/>
      <c r="T7" s="69"/>
      <c r="U7" s="69"/>
      <c r="V7" s="69"/>
      <c r="W7" s="69"/>
      <c r="X7" s="69"/>
    </row>
    <row r="8" spans="1:24" x14ac:dyDescent="0.25">
      <c r="Q8" s="69"/>
      <c r="R8" s="69"/>
      <c r="S8" s="69"/>
      <c r="T8" s="69"/>
      <c r="U8" s="69"/>
      <c r="V8" s="69"/>
      <c r="W8" s="69"/>
      <c r="X8" s="69"/>
    </row>
    <row r="9" spans="1:24" x14ac:dyDescent="0.25">
      <c r="Q9" s="69"/>
      <c r="R9" s="69"/>
      <c r="S9" s="69"/>
      <c r="T9" s="69"/>
      <c r="U9" s="69"/>
      <c r="V9" s="69"/>
      <c r="W9" s="69"/>
      <c r="X9" s="69"/>
    </row>
    <row r="10" spans="1:24" x14ac:dyDescent="0.25">
      <c r="Q10" s="69"/>
      <c r="R10" s="69"/>
      <c r="S10" s="69"/>
      <c r="T10" s="69"/>
      <c r="U10" s="69"/>
      <c r="V10" s="69"/>
      <c r="W10" s="69"/>
      <c r="X10" s="69"/>
    </row>
    <row r="11" spans="1:24" x14ac:dyDescent="0.25">
      <c r="Q11" s="69"/>
      <c r="R11" s="69"/>
      <c r="S11" s="69"/>
      <c r="T11" s="69"/>
      <c r="U11" s="69"/>
      <c r="V11" s="69"/>
      <c r="W11" s="69"/>
      <c r="X11" s="69"/>
    </row>
    <row r="12" spans="1:24" x14ac:dyDescent="0.25">
      <c r="Q12" s="69"/>
      <c r="R12" s="69"/>
      <c r="S12" s="69"/>
      <c r="T12" s="69"/>
      <c r="U12" s="69"/>
      <c r="V12" s="69"/>
      <c r="W12" s="69"/>
      <c r="X12" s="69"/>
    </row>
    <row r="13" spans="1:24" x14ac:dyDescent="0.25">
      <c r="Q13" s="69"/>
      <c r="R13" s="69"/>
      <c r="S13" s="69"/>
      <c r="T13" s="69"/>
      <c r="U13" s="69"/>
      <c r="V13" s="69"/>
      <c r="W13" s="69"/>
      <c r="X13" s="69"/>
    </row>
    <row r="14" spans="1:24" x14ac:dyDescent="0.25">
      <c r="Q14" s="69"/>
      <c r="R14" s="69"/>
      <c r="S14" s="69"/>
      <c r="T14" s="69"/>
      <c r="U14" s="69"/>
      <c r="V14" s="69"/>
      <c r="W14" s="69"/>
      <c r="X14" s="69"/>
    </row>
    <row r="15" spans="1:24" x14ac:dyDescent="0.25">
      <c r="Q15" s="69"/>
      <c r="R15" s="69"/>
      <c r="S15" s="69"/>
      <c r="T15" s="69"/>
      <c r="U15" s="69"/>
      <c r="V15" s="69"/>
      <c r="W15" s="69"/>
      <c r="X15" s="69"/>
    </row>
    <row r="16" spans="1:24" x14ac:dyDescent="0.25">
      <c r="Q16" s="69"/>
      <c r="R16" s="69"/>
      <c r="S16" s="69"/>
      <c r="T16" s="69"/>
      <c r="U16" s="69"/>
      <c r="V16" s="69"/>
      <c r="W16" s="69"/>
      <c r="X16" s="69"/>
    </row>
    <row r="17" spans="17:24" x14ac:dyDescent="0.25">
      <c r="Q17" s="69"/>
      <c r="R17" s="69"/>
      <c r="S17" s="69"/>
      <c r="T17" s="69"/>
      <c r="U17" s="69"/>
      <c r="V17" s="69"/>
      <c r="W17" s="69"/>
      <c r="X17" s="69"/>
    </row>
    <row r="18" spans="17:24" x14ac:dyDescent="0.25">
      <c r="Q18" s="69"/>
      <c r="R18" s="69"/>
      <c r="S18" s="69"/>
      <c r="T18" s="69"/>
      <c r="U18" s="69"/>
      <c r="V18" s="69"/>
      <c r="W18" s="69"/>
      <c r="X18" s="69"/>
    </row>
    <row r="19" spans="17:24" x14ac:dyDescent="0.25">
      <c r="Q19" s="69"/>
      <c r="R19" s="69"/>
      <c r="S19" s="69"/>
      <c r="T19" s="69"/>
      <c r="U19" s="69"/>
      <c r="V19" s="69"/>
      <c r="W19" s="69"/>
      <c r="X19" s="69"/>
    </row>
    <row r="20" spans="17:24" x14ac:dyDescent="0.25">
      <c r="Q20" s="69"/>
      <c r="R20" s="69"/>
      <c r="S20" s="69"/>
      <c r="T20" s="69"/>
      <c r="U20" s="69"/>
      <c r="V20" s="69"/>
      <c r="W20" s="69"/>
      <c r="X20" s="69"/>
    </row>
    <row r="21" spans="17:24" x14ac:dyDescent="0.25">
      <c r="Q21" s="69"/>
      <c r="R21" s="69"/>
      <c r="S21" s="69"/>
      <c r="T21" s="69"/>
      <c r="U21" s="69"/>
      <c r="V21" s="69"/>
      <c r="W21" s="69"/>
      <c r="X21" s="69"/>
    </row>
    <row r="22" spans="17:24" x14ac:dyDescent="0.25">
      <c r="Q22" s="69"/>
      <c r="R22" s="69"/>
      <c r="S22" s="69"/>
      <c r="T22" s="69"/>
      <c r="U22" s="69"/>
      <c r="V22" s="69"/>
      <c r="W22" s="69"/>
      <c r="X22" s="69"/>
    </row>
    <row r="23" spans="17:24" x14ac:dyDescent="0.25">
      <c r="Q23" s="69"/>
      <c r="R23" s="69"/>
      <c r="S23" s="69"/>
      <c r="T23" s="69"/>
      <c r="U23" s="69"/>
      <c r="V23" s="69"/>
      <c r="W23" s="69"/>
      <c r="X23" s="69"/>
    </row>
    <row r="24" spans="17:24" x14ac:dyDescent="0.25">
      <c r="Q24" s="69"/>
      <c r="R24" s="69"/>
      <c r="S24" s="69"/>
      <c r="T24" s="69"/>
      <c r="U24" s="69"/>
      <c r="V24" s="69"/>
      <c r="W24" s="69"/>
      <c r="X24" s="69"/>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15" customWidth="1"/>
    <col min="2" max="2" width="23.42578125" style="215" customWidth="1"/>
    <col min="3" max="3" width="26.42578125" style="215" customWidth="1"/>
    <col min="4" max="4" width="3.42578125" style="215" customWidth="1"/>
    <col min="5" max="5" width="12.42578125" style="215" customWidth="1"/>
    <col min="6" max="6" width="25.42578125" style="215" customWidth="1"/>
    <col min="7" max="7" width="4.42578125" style="240" customWidth="1"/>
    <col min="8" max="16384" width="9.42578125" style="216"/>
  </cols>
  <sheetData>
    <row r="1" spans="1:18" x14ac:dyDescent="0.25">
      <c r="A1" s="185" t="s">
        <v>143</v>
      </c>
      <c r="B1" s="185"/>
      <c r="C1" s="185"/>
      <c r="D1" s="185"/>
      <c r="G1" s="215"/>
      <c r="R1" s="217" t="s">
        <v>29</v>
      </c>
    </row>
    <row r="2" spans="1:18" ht="30.6" customHeight="1" x14ac:dyDescent="0.25">
      <c r="A2" s="218"/>
      <c r="B2" s="647" t="s">
        <v>110</v>
      </c>
      <c r="C2" s="648"/>
      <c r="D2" s="219"/>
      <c r="E2" s="220"/>
      <c r="F2" s="221" t="s">
        <v>112</v>
      </c>
      <c r="G2" s="216"/>
    </row>
    <row r="3" spans="1:18" ht="51.75" x14ac:dyDescent="0.25">
      <c r="A3" s="222" t="s">
        <v>0</v>
      </c>
      <c r="B3" s="223" t="s">
        <v>139</v>
      </c>
      <c r="C3" s="223" t="s">
        <v>140</v>
      </c>
      <c r="D3" s="224"/>
      <c r="E3" s="225" t="s">
        <v>113</v>
      </c>
      <c r="F3" s="223" t="s">
        <v>141</v>
      </c>
      <c r="G3" s="226"/>
    </row>
    <row r="4" spans="1:18" x14ac:dyDescent="0.25">
      <c r="A4" s="227">
        <v>44010</v>
      </c>
      <c r="B4" s="228">
        <v>143</v>
      </c>
      <c r="C4" s="229">
        <v>0.13</v>
      </c>
      <c r="D4" s="230"/>
      <c r="E4" s="231"/>
      <c r="F4" s="232"/>
      <c r="G4" s="216"/>
    </row>
    <row r="5" spans="1:18" x14ac:dyDescent="0.25">
      <c r="A5" s="233">
        <v>44011</v>
      </c>
      <c r="B5" s="220">
        <v>140</v>
      </c>
      <c r="C5" s="229">
        <v>0.13</v>
      </c>
      <c r="D5" s="219"/>
      <c r="E5" s="231"/>
      <c r="F5" s="232"/>
      <c r="G5" s="216"/>
    </row>
    <row r="6" spans="1:18" x14ac:dyDescent="0.25">
      <c r="A6" s="233">
        <v>44012</v>
      </c>
      <c r="B6" s="220">
        <v>138</v>
      </c>
      <c r="C6" s="229">
        <v>0.13</v>
      </c>
      <c r="D6" s="219"/>
      <c r="E6" s="231"/>
      <c r="F6" s="232"/>
      <c r="G6" s="216"/>
    </row>
    <row r="7" spans="1:18" x14ac:dyDescent="0.25">
      <c r="A7" s="233">
        <v>44013</v>
      </c>
      <c r="B7" s="220">
        <v>135</v>
      </c>
      <c r="C7" s="229">
        <v>0.13</v>
      </c>
      <c r="D7" s="219"/>
      <c r="E7" s="231"/>
      <c r="F7" s="232"/>
      <c r="G7" s="216"/>
    </row>
    <row r="8" spans="1:18" x14ac:dyDescent="0.25">
      <c r="A8" s="233">
        <v>44014</v>
      </c>
      <c r="B8" s="220">
        <v>135</v>
      </c>
      <c r="C8" s="229">
        <v>0.13</v>
      </c>
      <c r="D8" s="219"/>
      <c r="E8" s="231"/>
      <c r="F8" s="232"/>
      <c r="G8" s="216"/>
    </row>
    <row r="9" spans="1:18" x14ac:dyDescent="0.25">
      <c r="A9" s="233">
        <v>44015</v>
      </c>
      <c r="B9" s="220">
        <v>129</v>
      </c>
      <c r="C9" s="229">
        <v>0.12</v>
      </c>
      <c r="D9" s="219"/>
      <c r="E9" s="231"/>
      <c r="F9" s="232"/>
      <c r="G9" s="216"/>
    </row>
    <row r="10" spans="1:18" x14ac:dyDescent="0.25">
      <c r="A10" s="233">
        <v>44016</v>
      </c>
      <c r="B10" s="220">
        <v>125</v>
      </c>
      <c r="C10" s="229">
        <v>0.12</v>
      </c>
      <c r="D10" s="219"/>
      <c r="E10" s="231"/>
      <c r="F10" s="232"/>
      <c r="G10" s="216"/>
    </row>
    <row r="11" spans="1:18" x14ac:dyDescent="0.25">
      <c r="A11" s="233">
        <v>44017</v>
      </c>
      <c r="B11" s="220">
        <v>123</v>
      </c>
      <c r="C11" s="229">
        <v>0.11</v>
      </c>
      <c r="D11" s="219"/>
      <c r="E11" s="231"/>
      <c r="F11" s="232"/>
      <c r="G11" s="216"/>
    </row>
    <row r="12" spans="1:18" x14ac:dyDescent="0.25">
      <c r="A12" s="233">
        <v>44018</v>
      </c>
      <c r="B12" s="220">
        <v>125</v>
      </c>
      <c r="C12" s="229">
        <v>0.12</v>
      </c>
      <c r="D12" s="219"/>
      <c r="E12" s="231"/>
      <c r="F12" s="232"/>
      <c r="G12" s="216"/>
    </row>
    <row r="13" spans="1:18" x14ac:dyDescent="0.25">
      <c r="A13" s="233">
        <v>44019</v>
      </c>
      <c r="B13" s="220">
        <v>119</v>
      </c>
      <c r="C13" s="229">
        <v>0.11</v>
      </c>
      <c r="D13" s="219"/>
      <c r="E13" s="231"/>
      <c r="F13" s="232"/>
      <c r="G13" s="216"/>
    </row>
    <row r="14" spans="1:18" x14ac:dyDescent="0.25">
      <c r="A14" s="233">
        <v>44020</v>
      </c>
      <c r="B14" s="220">
        <v>113</v>
      </c>
      <c r="C14" s="229">
        <v>0.1</v>
      </c>
      <c r="D14" s="219"/>
      <c r="E14" s="231"/>
      <c r="F14" s="232"/>
      <c r="G14" s="216"/>
    </row>
    <row r="15" spans="1:18" x14ac:dyDescent="0.25">
      <c r="A15" s="233">
        <v>44021</v>
      </c>
      <c r="B15" s="220">
        <v>117</v>
      </c>
      <c r="C15" s="229">
        <v>0.11</v>
      </c>
      <c r="D15" s="219"/>
      <c r="E15" s="231"/>
      <c r="F15" s="232"/>
      <c r="G15" s="216"/>
    </row>
    <row r="16" spans="1:18" x14ac:dyDescent="0.25">
      <c r="A16" s="233">
        <v>44022</v>
      </c>
      <c r="B16" s="220">
        <v>114</v>
      </c>
      <c r="C16" s="229">
        <v>0.11</v>
      </c>
      <c r="D16" s="219"/>
      <c r="E16" s="231"/>
      <c r="F16" s="232"/>
      <c r="G16" s="216"/>
    </row>
    <row r="17" spans="1:7" x14ac:dyDescent="0.25">
      <c r="A17" s="233">
        <v>44023</v>
      </c>
      <c r="B17" s="220">
        <v>115</v>
      </c>
      <c r="C17" s="229">
        <v>0.11</v>
      </c>
      <c r="D17" s="219"/>
      <c r="E17" s="231"/>
      <c r="F17" s="232"/>
      <c r="G17" s="216"/>
    </row>
    <row r="18" spans="1:7" x14ac:dyDescent="0.25">
      <c r="A18" s="233">
        <v>44024</v>
      </c>
      <c r="B18" s="220">
        <v>115</v>
      </c>
      <c r="C18" s="229">
        <v>0.11</v>
      </c>
      <c r="D18" s="219"/>
      <c r="E18" s="231"/>
      <c r="F18" s="232"/>
      <c r="G18" s="216"/>
    </row>
    <row r="19" spans="1:7" x14ac:dyDescent="0.25">
      <c r="A19" s="233">
        <v>44025</v>
      </c>
      <c r="B19" s="220">
        <v>108</v>
      </c>
      <c r="C19" s="229">
        <v>0.1</v>
      </c>
      <c r="D19" s="219"/>
      <c r="E19" s="231"/>
      <c r="F19" s="232"/>
      <c r="G19" s="216"/>
    </row>
    <row r="20" spans="1:7" x14ac:dyDescent="0.25">
      <c r="A20" s="233">
        <v>44026</v>
      </c>
      <c r="B20" s="220">
        <v>98</v>
      </c>
      <c r="C20" s="229">
        <v>0.09</v>
      </c>
      <c r="D20" s="219"/>
      <c r="E20" s="231"/>
      <c r="F20" s="232"/>
      <c r="G20" s="216"/>
    </row>
    <row r="21" spans="1:7" x14ac:dyDescent="0.25">
      <c r="A21" s="233">
        <v>44027</v>
      </c>
      <c r="B21" s="220">
        <v>97</v>
      </c>
      <c r="C21" s="229">
        <v>0.09</v>
      </c>
      <c r="D21" s="219"/>
      <c r="E21" s="231"/>
      <c r="F21" s="232"/>
      <c r="G21" s="234"/>
    </row>
    <row r="22" spans="1:7" x14ac:dyDescent="0.25">
      <c r="A22" s="233">
        <v>44028</v>
      </c>
      <c r="B22" s="220">
        <v>90</v>
      </c>
      <c r="C22" s="229">
        <v>0.08</v>
      </c>
      <c r="D22" s="219"/>
      <c r="E22" s="231"/>
      <c r="F22" s="232"/>
      <c r="G22" s="234"/>
    </row>
    <row r="23" spans="1:7" x14ac:dyDescent="0.25">
      <c r="A23" s="233">
        <v>44029</v>
      </c>
      <c r="B23" s="220">
        <v>85</v>
      </c>
      <c r="C23" s="229">
        <v>0.08</v>
      </c>
      <c r="D23" s="219"/>
      <c r="E23" s="231"/>
      <c r="F23" s="232"/>
      <c r="G23" s="216"/>
    </row>
    <row r="24" spans="1:7" x14ac:dyDescent="0.25">
      <c r="A24" s="233">
        <v>44030</v>
      </c>
      <c r="B24" s="220">
        <v>84</v>
      </c>
      <c r="C24" s="229">
        <v>0.08</v>
      </c>
      <c r="D24" s="219"/>
      <c r="E24" s="231"/>
      <c r="F24" s="232"/>
      <c r="G24" s="216"/>
    </row>
    <row r="25" spans="1:7" x14ac:dyDescent="0.25">
      <c r="A25" s="233">
        <v>44031</v>
      </c>
      <c r="B25" s="220">
        <v>82</v>
      </c>
      <c r="C25" s="229">
        <v>0.08</v>
      </c>
      <c r="D25" s="219"/>
      <c r="E25" s="231"/>
      <c r="F25" s="232"/>
      <c r="G25" s="216"/>
    </row>
    <row r="26" spans="1:7" x14ac:dyDescent="0.25">
      <c r="A26" s="233">
        <v>44032</v>
      </c>
      <c r="B26" s="220">
        <v>90</v>
      </c>
      <c r="C26" s="229">
        <v>0.08</v>
      </c>
      <c r="D26" s="219"/>
      <c r="E26" s="231"/>
      <c r="F26" s="232"/>
      <c r="G26" s="216"/>
    </row>
    <row r="27" spans="1:7" x14ac:dyDescent="0.25">
      <c r="A27" s="233">
        <v>44033</v>
      </c>
      <c r="B27" s="220">
        <v>83</v>
      </c>
      <c r="C27" s="229">
        <v>0.08</v>
      </c>
      <c r="D27" s="219"/>
      <c r="E27" s="231"/>
      <c r="F27" s="232"/>
      <c r="G27" s="216"/>
    </row>
    <row r="28" spans="1:7" x14ac:dyDescent="0.25">
      <c r="A28" s="233">
        <v>44034</v>
      </c>
      <c r="B28" s="220">
        <v>81</v>
      </c>
      <c r="C28" s="229">
        <v>0.08</v>
      </c>
      <c r="D28" s="219"/>
      <c r="E28" s="231"/>
      <c r="F28" s="232"/>
      <c r="G28" s="216"/>
    </row>
    <row r="29" spans="1:7" x14ac:dyDescent="0.25">
      <c r="A29" s="233">
        <v>44035</v>
      </c>
      <c r="B29" s="220">
        <v>76</v>
      </c>
      <c r="C29" s="229">
        <v>7.0000000000000007E-2</v>
      </c>
      <c r="D29" s="219"/>
      <c r="E29" s="231"/>
      <c r="F29" s="232"/>
      <c r="G29" s="216"/>
    </row>
    <row r="30" spans="1:7" ht="14.25" customHeight="1" x14ac:dyDescent="0.25">
      <c r="A30" s="233">
        <v>44036</v>
      </c>
      <c r="B30" s="235" t="s">
        <v>47</v>
      </c>
      <c r="C30" s="236" t="s">
        <v>47</v>
      </c>
      <c r="D30" s="219"/>
      <c r="E30" s="237"/>
      <c r="F30" s="238"/>
      <c r="G30" s="216"/>
    </row>
    <row r="31" spans="1:7" x14ac:dyDescent="0.25">
      <c r="A31" s="233">
        <v>44037</v>
      </c>
      <c r="B31" s="235" t="s">
        <v>47</v>
      </c>
      <c r="C31" s="236" t="s">
        <v>47</v>
      </c>
      <c r="D31" s="219"/>
      <c r="E31" s="237"/>
      <c r="F31" s="238"/>
      <c r="G31" s="216"/>
    </row>
    <row r="32" spans="1:7" x14ac:dyDescent="0.25">
      <c r="A32" s="233">
        <v>44038</v>
      </c>
      <c r="B32" s="235" t="s">
        <v>47</v>
      </c>
      <c r="C32" s="236" t="s">
        <v>47</v>
      </c>
      <c r="D32" s="219"/>
      <c r="E32" s="237"/>
      <c r="F32" s="238"/>
      <c r="G32" s="216"/>
    </row>
    <row r="33" spans="1:7" ht="26.1" customHeight="1" x14ac:dyDescent="0.25">
      <c r="A33" s="233">
        <v>44039</v>
      </c>
      <c r="B33" s="235" t="s">
        <v>47</v>
      </c>
      <c r="C33" s="236" t="s">
        <v>47</v>
      </c>
      <c r="D33" s="219"/>
      <c r="E33" s="651" t="s">
        <v>116</v>
      </c>
      <c r="F33" s="652">
        <v>2</v>
      </c>
      <c r="G33" s="216"/>
    </row>
    <row r="34" spans="1:7" x14ac:dyDescent="0.25">
      <c r="A34" s="233">
        <v>44040</v>
      </c>
      <c r="B34" s="235" t="s">
        <v>47</v>
      </c>
      <c r="C34" s="236" t="s">
        <v>47</v>
      </c>
      <c r="D34" s="219"/>
      <c r="E34" s="649"/>
      <c r="F34" s="653"/>
      <c r="G34" s="216"/>
    </row>
    <row r="35" spans="1:7" x14ac:dyDescent="0.25">
      <c r="A35" s="233">
        <v>44041</v>
      </c>
      <c r="B35" s="220">
        <v>66</v>
      </c>
      <c r="C35" s="239">
        <v>0.06</v>
      </c>
      <c r="D35" s="240"/>
      <c r="E35" s="649"/>
      <c r="F35" s="653"/>
      <c r="G35" s="216"/>
    </row>
    <row r="36" spans="1:7" x14ac:dyDescent="0.25">
      <c r="A36" s="233">
        <v>44042</v>
      </c>
      <c r="B36" s="235" t="s">
        <v>47</v>
      </c>
      <c r="C36" s="236" t="s">
        <v>47</v>
      </c>
      <c r="D36" s="240"/>
      <c r="E36" s="649"/>
      <c r="F36" s="653"/>
      <c r="G36" s="216"/>
    </row>
    <row r="37" spans="1:7" x14ac:dyDescent="0.25">
      <c r="A37" s="233">
        <v>44043</v>
      </c>
      <c r="B37" s="235" t="s">
        <v>47</v>
      </c>
      <c r="C37" s="236" t="s">
        <v>47</v>
      </c>
      <c r="D37" s="240"/>
      <c r="E37" s="649"/>
      <c r="F37" s="653"/>
      <c r="G37" s="216"/>
    </row>
    <row r="38" spans="1:7" x14ac:dyDescent="0.25">
      <c r="A38" s="233">
        <v>44044</v>
      </c>
      <c r="B38" s="235" t="s">
        <v>47</v>
      </c>
      <c r="C38" s="236" t="s">
        <v>47</v>
      </c>
      <c r="D38" s="240"/>
      <c r="E38" s="649"/>
      <c r="F38" s="653"/>
      <c r="G38" s="216"/>
    </row>
    <row r="39" spans="1:7" x14ac:dyDescent="0.25">
      <c r="A39" s="233">
        <v>44045</v>
      </c>
      <c r="B39" s="235" t="s">
        <v>47</v>
      </c>
      <c r="C39" s="236" t="s">
        <v>47</v>
      </c>
      <c r="D39" s="240"/>
      <c r="E39" s="650"/>
      <c r="F39" s="654"/>
      <c r="G39" s="216"/>
    </row>
    <row r="40" spans="1:7" x14ac:dyDescent="0.25">
      <c r="A40" s="233">
        <v>44046</v>
      </c>
      <c r="B40" s="235" t="s">
        <v>47</v>
      </c>
      <c r="C40" s="236" t="s">
        <v>47</v>
      </c>
      <c r="D40" s="240"/>
      <c r="E40" s="649" t="s">
        <v>115</v>
      </c>
      <c r="F40" s="655">
        <v>0</v>
      </c>
      <c r="G40" s="216"/>
    </row>
    <row r="41" spans="1:7" x14ac:dyDescent="0.25">
      <c r="A41" s="233">
        <v>44047</v>
      </c>
      <c r="B41" s="235" t="s">
        <v>47</v>
      </c>
      <c r="C41" s="236" t="s">
        <v>47</v>
      </c>
      <c r="D41" s="240"/>
      <c r="E41" s="649"/>
      <c r="F41" s="656"/>
      <c r="G41" s="216"/>
    </row>
    <row r="42" spans="1:7" x14ac:dyDescent="0.25">
      <c r="A42" s="233">
        <v>44048</v>
      </c>
      <c r="B42" s="220">
        <v>60</v>
      </c>
      <c r="C42" s="239">
        <v>0.06</v>
      </c>
      <c r="D42" s="240"/>
      <c r="E42" s="649"/>
      <c r="F42" s="656"/>
      <c r="G42" s="216"/>
    </row>
    <row r="43" spans="1:7" x14ac:dyDescent="0.25">
      <c r="A43" s="233">
        <v>44049</v>
      </c>
      <c r="B43" s="235" t="s">
        <v>47</v>
      </c>
      <c r="C43" s="236" t="s">
        <v>47</v>
      </c>
      <c r="E43" s="649"/>
      <c r="F43" s="656"/>
    </row>
    <row r="44" spans="1:7" x14ac:dyDescent="0.25">
      <c r="A44" s="233">
        <v>44050</v>
      </c>
      <c r="B44" s="235" t="s">
        <v>47</v>
      </c>
      <c r="C44" s="236" t="s">
        <v>47</v>
      </c>
      <c r="E44" s="649"/>
      <c r="F44" s="656"/>
    </row>
    <row r="45" spans="1:7" x14ac:dyDescent="0.25">
      <c r="A45" s="233">
        <v>44051</v>
      </c>
      <c r="B45" s="235" t="s">
        <v>47</v>
      </c>
      <c r="C45" s="236" t="s">
        <v>47</v>
      </c>
      <c r="E45" s="649"/>
      <c r="F45" s="656"/>
    </row>
    <row r="46" spans="1:7" x14ac:dyDescent="0.25">
      <c r="A46" s="233">
        <v>44052</v>
      </c>
      <c r="B46" s="235" t="s">
        <v>47</v>
      </c>
      <c r="C46" s="236" t="s">
        <v>47</v>
      </c>
      <c r="E46" s="650"/>
      <c r="F46" s="657"/>
    </row>
    <row r="47" spans="1:7" x14ac:dyDescent="0.25">
      <c r="A47" s="233">
        <v>44053</v>
      </c>
      <c r="B47" s="235" t="s">
        <v>47</v>
      </c>
      <c r="C47" s="236" t="s">
        <v>47</v>
      </c>
      <c r="D47" s="240"/>
      <c r="E47" s="241"/>
      <c r="F47" s="241"/>
    </row>
    <row r="48" spans="1:7" x14ac:dyDescent="0.25">
      <c r="A48" s="233">
        <v>44054</v>
      </c>
      <c r="B48" s="235" t="s">
        <v>47</v>
      </c>
      <c r="C48" s="236" t="s">
        <v>47</v>
      </c>
    </row>
    <row r="49" spans="1:3" x14ac:dyDescent="0.25">
      <c r="A49" s="233">
        <v>44055</v>
      </c>
      <c r="B49" s="235">
        <v>53</v>
      </c>
      <c r="C49" s="236">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5" t="s">
        <v>144</v>
      </c>
      <c r="B1" s="1"/>
      <c r="C1" s="1"/>
      <c r="D1" s="1"/>
      <c r="E1" s="1"/>
      <c r="F1" s="1"/>
      <c r="W1" s="22" t="s">
        <v>29</v>
      </c>
    </row>
    <row r="2" spans="1:23" ht="15.6" customHeight="1" x14ac:dyDescent="0.25">
      <c r="H2" s="186" t="s">
        <v>110</v>
      </c>
      <c r="I2" s="186"/>
    </row>
    <row r="3" spans="1:23" ht="81" customHeight="1" x14ac:dyDescent="0.25">
      <c r="A3" s="187" t="s">
        <v>0</v>
      </c>
      <c r="B3" s="114" t="s">
        <v>53</v>
      </c>
      <c r="C3" s="114" t="s">
        <v>45</v>
      </c>
      <c r="D3" s="114" t="s">
        <v>54</v>
      </c>
      <c r="E3" s="50"/>
      <c r="F3" s="114" t="s">
        <v>55</v>
      </c>
      <c r="G3" s="114" t="s">
        <v>46</v>
      </c>
      <c r="H3" s="114" t="s">
        <v>55</v>
      </c>
      <c r="I3" s="114" t="s">
        <v>46</v>
      </c>
      <c r="J3" s="51"/>
      <c r="K3" s="114" t="s">
        <v>56</v>
      </c>
      <c r="L3" s="114" t="s">
        <v>57</v>
      </c>
    </row>
    <row r="4" spans="1:23" ht="17.850000000000001" customHeight="1" x14ac:dyDescent="0.25">
      <c r="A4" s="188"/>
      <c r="B4" s="115"/>
      <c r="C4" s="51"/>
      <c r="D4" s="51"/>
      <c r="E4" s="51"/>
      <c r="F4" s="658" t="s">
        <v>75</v>
      </c>
      <c r="G4" s="659"/>
      <c r="H4" s="659"/>
      <c r="I4" s="660"/>
      <c r="J4" s="15"/>
      <c r="K4" s="51"/>
      <c r="L4" s="51"/>
    </row>
    <row r="5" spans="1:23" x14ac:dyDescent="0.25">
      <c r="A5" s="189">
        <v>43932</v>
      </c>
      <c r="B5" s="145">
        <v>406</v>
      </c>
      <c r="C5" s="151">
        <v>0.37</v>
      </c>
      <c r="D5" s="156">
        <v>202</v>
      </c>
      <c r="E5" s="170"/>
      <c r="F5" s="174" t="s">
        <v>47</v>
      </c>
      <c r="G5" s="174" t="s">
        <v>47</v>
      </c>
      <c r="H5" s="111"/>
      <c r="I5" s="111"/>
      <c r="J5" s="165"/>
      <c r="K5" s="160">
        <v>1095</v>
      </c>
      <c r="L5" s="156">
        <v>35</v>
      </c>
      <c r="M5" s="7"/>
      <c r="N5" s="7"/>
      <c r="O5" s="8"/>
      <c r="P5" s="8"/>
      <c r="Q5" s="8"/>
      <c r="R5" s="8"/>
      <c r="S5" s="8"/>
      <c r="T5" s="8"/>
    </row>
    <row r="6" spans="1:23" x14ac:dyDescent="0.25">
      <c r="A6" s="189">
        <v>43933</v>
      </c>
      <c r="B6" s="145">
        <v>408</v>
      </c>
      <c r="C6" s="151">
        <v>0.38</v>
      </c>
      <c r="D6" s="156">
        <v>204</v>
      </c>
      <c r="E6" s="170"/>
      <c r="F6" s="151" t="s">
        <v>47</v>
      </c>
      <c r="G6" s="151" t="s">
        <v>47</v>
      </c>
      <c r="H6" s="111"/>
      <c r="I6" s="111"/>
      <c r="J6" s="165"/>
      <c r="K6" s="160">
        <v>1124</v>
      </c>
      <c r="L6" s="156">
        <v>29</v>
      </c>
    </row>
    <row r="7" spans="1:23" x14ac:dyDescent="0.25">
      <c r="A7" s="189">
        <v>43934</v>
      </c>
      <c r="B7" s="145">
        <v>414</v>
      </c>
      <c r="C7" s="151">
        <v>0.38</v>
      </c>
      <c r="D7" s="156">
        <v>214</v>
      </c>
      <c r="E7" s="170"/>
      <c r="F7" s="151" t="s">
        <v>47</v>
      </c>
      <c r="G7" s="151" t="s">
        <v>47</v>
      </c>
      <c r="H7" s="111"/>
      <c r="I7" s="151"/>
      <c r="J7" s="165"/>
      <c r="K7" s="160">
        <v>1209</v>
      </c>
      <c r="L7" s="156">
        <v>85</v>
      </c>
    </row>
    <row r="8" spans="1:23" x14ac:dyDescent="0.25">
      <c r="A8" s="189">
        <v>43935</v>
      </c>
      <c r="B8" s="145">
        <v>433</v>
      </c>
      <c r="C8" s="151">
        <v>0.4</v>
      </c>
      <c r="D8" s="156">
        <v>225</v>
      </c>
      <c r="E8" s="170"/>
      <c r="F8" s="151" t="s">
        <v>47</v>
      </c>
      <c r="G8" s="151" t="s">
        <v>47</v>
      </c>
      <c r="H8" s="111"/>
      <c r="I8" s="151"/>
      <c r="J8" s="165"/>
      <c r="K8" s="160">
        <v>1295</v>
      </c>
      <c r="L8" s="156">
        <v>86</v>
      </c>
    </row>
    <row r="9" spans="1:23" x14ac:dyDescent="0.25">
      <c r="A9" s="189">
        <v>43936</v>
      </c>
      <c r="B9" s="145">
        <v>444</v>
      </c>
      <c r="C9" s="151">
        <v>0.41</v>
      </c>
      <c r="D9" s="156">
        <v>239</v>
      </c>
      <c r="E9" s="170"/>
      <c r="F9" s="151" t="s">
        <v>47</v>
      </c>
      <c r="G9" s="151" t="s">
        <v>47</v>
      </c>
      <c r="H9" s="111"/>
      <c r="I9" s="151"/>
      <c r="J9" s="165"/>
      <c r="K9" s="160">
        <v>1398</v>
      </c>
      <c r="L9" s="156">
        <v>103</v>
      </c>
    </row>
    <row r="10" spans="1:23" x14ac:dyDescent="0.25">
      <c r="A10" s="189">
        <v>43937</v>
      </c>
      <c r="B10" s="146">
        <v>456</v>
      </c>
      <c r="C10" s="152">
        <v>0.42</v>
      </c>
      <c r="D10" s="156">
        <v>251</v>
      </c>
      <c r="E10" s="170"/>
      <c r="F10" s="153" t="s">
        <v>47</v>
      </c>
      <c r="G10" s="153" t="s">
        <v>47</v>
      </c>
      <c r="H10" s="113"/>
      <c r="I10" s="151"/>
      <c r="J10" s="166"/>
      <c r="K10" s="160">
        <v>1498</v>
      </c>
      <c r="L10" s="156">
        <v>100</v>
      </c>
    </row>
    <row r="11" spans="1:23" x14ac:dyDescent="0.25">
      <c r="A11" s="189">
        <v>43938</v>
      </c>
      <c r="B11" s="146">
        <v>459</v>
      </c>
      <c r="C11" s="152">
        <v>0.42</v>
      </c>
      <c r="D11" s="156">
        <v>267</v>
      </c>
      <c r="E11" s="170"/>
      <c r="F11" s="153" t="s">
        <v>47</v>
      </c>
      <c r="G11" s="153" t="s">
        <v>47</v>
      </c>
      <c r="H11" s="113"/>
      <c r="I11" s="151"/>
      <c r="J11" s="166"/>
      <c r="K11" s="160">
        <v>1621</v>
      </c>
      <c r="L11" s="156">
        <v>123</v>
      </c>
    </row>
    <row r="12" spans="1:23" x14ac:dyDescent="0.25">
      <c r="A12" s="189">
        <v>43939</v>
      </c>
      <c r="B12" s="147">
        <v>462</v>
      </c>
      <c r="C12" s="152">
        <v>0.43</v>
      </c>
      <c r="D12" s="156">
        <v>269</v>
      </c>
      <c r="E12" s="170"/>
      <c r="F12" s="153" t="s">
        <v>47</v>
      </c>
      <c r="G12" s="153" t="s">
        <v>47</v>
      </c>
      <c r="H12" s="113"/>
      <c r="I12" s="151"/>
      <c r="J12" s="166"/>
      <c r="K12" s="160">
        <v>1663</v>
      </c>
      <c r="L12" s="156">
        <v>42</v>
      </c>
    </row>
    <row r="13" spans="1:23" x14ac:dyDescent="0.25">
      <c r="A13" s="189">
        <v>43940</v>
      </c>
      <c r="B13" s="148">
        <v>462</v>
      </c>
      <c r="C13" s="152">
        <v>0.43</v>
      </c>
      <c r="D13" s="156">
        <v>272</v>
      </c>
      <c r="E13" s="170"/>
      <c r="F13" s="153" t="s">
        <v>47</v>
      </c>
      <c r="G13" s="153" t="s">
        <v>47</v>
      </c>
      <c r="H13" s="113"/>
      <c r="I13" s="151"/>
      <c r="J13" s="166"/>
      <c r="K13" s="160">
        <v>1677</v>
      </c>
      <c r="L13" s="156">
        <v>14</v>
      </c>
    </row>
    <row r="14" spans="1:23" x14ac:dyDescent="0.25">
      <c r="A14" s="189">
        <v>43941</v>
      </c>
      <c r="B14" s="148">
        <v>475</v>
      </c>
      <c r="C14" s="152">
        <v>0.44</v>
      </c>
      <c r="D14" s="156">
        <v>286</v>
      </c>
      <c r="E14" s="170"/>
      <c r="F14" s="153" t="s">
        <v>47</v>
      </c>
      <c r="G14" s="153" t="s">
        <v>47</v>
      </c>
      <c r="H14" s="113"/>
      <c r="I14" s="151"/>
      <c r="J14" s="166"/>
      <c r="K14" s="160">
        <v>1873</v>
      </c>
      <c r="L14" s="156">
        <v>196</v>
      </c>
    </row>
    <row r="15" spans="1:23" x14ac:dyDescent="0.25">
      <c r="A15" s="189">
        <v>43942</v>
      </c>
      <c r="B15" s="147">
        <v>495</v>
      </c>
      <c r="C15" s="153">
        <v>0.46</v>
      </c>
      <c r="D15" s="157">
        <v>308</v>
      </c>
      <c r="E15" s="171"/>
      <c r="F15" s="175">
        <v>384</v>
      </c>
      <c r="G15" s="153">
        <v>0.35</v>
      </c>
      <c r="H15" s="113"/>
      <c r="I15" s="151"/>
      <c r="J15" s="166"/>
      <c r="K15" s="161">
        <v>2085</v>
      </c>
      <c r="L15" s="157">
        <v>212</v>
      </c>
    </row>
    <row r="16" spans="1:23" x14ac:dyDescent="0.25">
      <c r="A16" s="189">
        <v>43943</v>
      </c>
      <c r="B16" s="147">
        <v>506</v>
      </c>
      <c r="C16" s="153">
        <v>0.47</v>
      </c>
      <c r="D16" s="157">
        <v>318</v>
      </c>
      <c r="E16" s="171"/>
      <c r="F16" s="175" t="s">
        <v>47</v>
      </c>
      <c r="G16" s="153" t="s">
        <v>47</v>
      </c>
      <c r="H16" s="113"/>
      <c r="I16" s="151"/>
      <c r="J16" s="166"/>
      <c r="K16" s="161">
        <v>2293</v>
      </c>
      <c r="L16" s="157">
        <v>208</v>
      </c>
    </row>
    <row r="17" spans="1:12" x14ac:dyDescent="0.25">
      <c r="A17" s="189">
        <v>43944</v>
      </c>
      <c r="B17" s="147">
        <v>516</v>
      </c>
      <c r="C17" s="153">
        <v>0.48</v>
      </c>
      <c r="D17" s="157">
        <v>332</v>
      </c>
      <c r="E17" s="171"/>
      <c r="F17" s="175" t="s">
        <v>47</v>
      </c>
      <c r="G17" s="153" t="s">
        <v>47</v>
      </c>
      <c r="H17" s="113"/>
      <c r="I17" s="151"/>
      <c r="J17" s="166"/>
      <c r="K17" s="161">
        <v>2445</v>
      </c>
      <c r="L17" s="157">
        <v>152</v>
      </c>
    </row>
    <row r="18" spans="1:12" ht="17.850000000000001" customHeight="1" x14ac:dyDescent="0.25">
      <c r="A18" s="189">
        <v>43945</v>
      </c>
      <c r="B18" s="147">
        <v>526</v>
      </c>
      <c r="C18" s="153">
        <v>0.49</v>
      </c>
      <c r="D18" s="157">
        <v>342</v>
      </c>
      <c r="E18" s="171"/>
      <c r="F18" s="175" t="s">
        <v>47</v>
      </c>
      <c r="G18" s="153" t="s">
        <v>47</v>
      </c>
      <c r="H18" s="113"/>
      <c r="I18" s="151"/>
      <c r="J18" s="166"/>
      <c r="K18" s="161">
        <v>2621</v>
      </c>
      <c r="L18" s="157">
        <v>176</v>
      </c>
    </row>
    <row r="19" spans="1:12" x14ac:dyDescent="0.25">
      <c r="A19" s="189">
        <v>43946</v>
      </c>
      <c r="B19" s="147">
        <v>529</v>
      </c>
      <c r="C19" s="153">
        <v>0.49</v>
      </c>
      <c r="D19" s="157">
        <v>345</v>
      </c>
      <c r="E19" s="171"/>
      <c r="F19" s="175" t="s">
        <v>47</v>
      </c>
      <c r="G19" s="153" t="s">
        <v>47</v>
      </c>
      <c r="H19" s="113"/>
      <c r="I19" s="151"/>
      <c r="J19" s="166"/>
      <c r="K19" s="161">
        <v>2690</v>
      </c>
      <c r="L19" s="157">
        <v>69</v>
      </c>
    </row>
    <row r="20" spans="1:12" x14ac:dyDescent="0.25">
      <c r="A20" s="189">
        <v>43947</v>
      </c>
      <c r="B20" s="147">
        <v>530</v>
      </c>
      <c r="C20" s="153">
        <v>0.49</v>
      </c>
      <c r="D20" s="157">
        <v>345</v>
      </c>
      <c r="E20" s="171"/>
      <c r="F20" s="175" t="s">
        <v>47</v>
      </c>
      <c r="G20" s="153" t="s">
        <v>47</v>
      </c>
      <c r="H20" s="113"/>
      <c r="I20" s="151"/>
      <c r="J20" s="166"/>
      <c r="K20" s="161">
        <v>2731</v>
      </c>
      <c r="L20" s="157">
        <v>41</v>
      </c>
    </row>
    <row r="21" spans="1:12" x14ac:dyDescent="0.25">
      <c r="A21" s="189">
        <v>43948</v>
      </c>
      <c r="B21" s="147">
        <v>538</v>
      </c>
      <c r="C21" s="153">
        <v>0.5</v>
      </c>
      <c r="D21" s="157">
        <v>354</v>
      </c>
      <c r="E21" s="171"/>
      <c r="F21" s="175" t="s">
        <v>47</v>
      </c>
      <c r="G21" s="153" t="s">
        <v>47</v>
      </c>
      <c r="H21" s="113"/>
      <c r="I21" s="151"/>
      <c r="J21" s="166"/>
      <c r="K21" s="161">
        <v>2935</v>
      </c>
      <c r="L21" s="157">
        <v>204</v>
      </c>
    </row>
    <row r="22" spans="1:12" x14ac:dyDescent="0.25">
      <c r="A22" s="189">
        <v>43949</v>
      </c>
      <c r="B22" s="147">
        <v>547</v>
      </c>
      <c r="C22" s="153">
        <v>0.51</v>
      </c>
      <c r="D22" s="157">
        <v>360</v>
      </c>
      <c r="E22" s="171"/>
      <c r="F22" s="175">
        <v>429</v>
      </c>
      <c r="G22" s="153">
        <v>0.4</v>
      </c>
      <c r="H22" s="113"/>
      <c r="I22" s="151"/>
      <c r="J22" s="166"/>
      <c r="K22" s="161">
        <v>3095</v>
      </c>
      <c r="L22" s="157">
        <v>160</v>
      </c>
    </row>
    <row r="23" spans="1:12" x14ac:dyDescent="0.25">
      <c r="A23" s="189">
        <v>43950</v>
      </c>
      <c r="B23" s="147">
        <v>554</v>
      </c>
      <c r="C23" s="153">
        <v>0.51</v>
      </c>
      <c r="D23" s="157">
        <v>367</v>
      </c>
      <c r="E23" s="171"/>
      <c r="F23" s="175" t="s">
        <v>47</v>
      </c>
      <c r="G23" s="153" t="s">
        <v>47</v>
      </c>
      <c r="H23" s="113"/>
      <c r="I23" s="151"/>
      <c r="J23" s="166"/>
      <c r="K23" s="161">
        <v>3221</v>
      </c>
      <c r="L23" s="157">
        <v>126</v>
      </c>
    </row>
    <row r="24" spans="1:12" x14ac:dyDescent="0.25">
      <c r="A24" s="189">
        <v>43951</v>
      </c>
      <c r="B24" s="147">
        <v>562</v>
      </c>
      <c r="C24" s="153">
        <v>0.52</v>
      </c>
      <c r="D24" s="157">
        <v>377</v>
      </c>
      <c r="E24" s="171"/>
      <c r="F24" s="175" t="s">
        <v>47</v>
      </c>
      <c r="G24" s="153" t="s">
        <v>47</v>
      </c>
      <c r="H24" s="113"/>
      <c r="I24" s="151"/>
      <c r="J24" s="166"/>
      <c r="K24" s="161">
        <v>3345</v>
      </c>
      <c r="L24" s="157">
        <v>124</v>
      </c>
    </row>
    <row r="25" spans="1:12" x14ac:dyDescent="0.25">
      <c r="A25" s="189">
        <v>43952</v>
      </c>
      <c r="B25" s="147">
        <v>568</v>
      </c>
      <c r="C25" s="153">
        <v>0.52</v>
      </c>
      <c r="D25" s="157">
        <v>384</v>
      </c>
      <c r="E25" s="172"/>
      <c r="F25" s="175" t="s">
        <v>47</v>
      </c>
      <c r="G25" s="153" t="s">
        <v>47</v>
      </c>
      <c r="H25" s="113"/>
      <c r="I25" s="151"/>
      <c r="J25" s="167"/>
      <c r="K25" s="162">
        <v>3466</v>
      </c>
      <c r="L25" s="158">
        <v>121</v>
      </c>
    </row>
    <row r="26" spans="1:12" x14ac:dyDescent="0.25">
      <c r="A26" s="189">
        <v>43953</v>
      </c>
      <c r="B26" s="147">
        <v>569</v>
      </c>
      <c r="C26" s="153">
        <v>0.53</v>
      </c>
      <c r="D26" s="157">
        <v>388</v>
      </c>
      <c r="E26" s="172"/>
      <c r="F26" s="175" t="s">
        <v>47</v>
      </c>
      <c r="G26" s="153" t="s">
        <v>47</v>
      </c>
      <c r="H26" s="113"/>
      <c r="I26" s="151"/>
      <c r="J26" s="167"/>
      <c r="K26" s="162">
        <v>3500</v>
      </c>
      <c r="L26" s="158">
        <v>34</v>
      </c>
    </row>
    <row r="27" spans="1:12" x14ac:dyDescent="0.25">
      <c r="A27" s="189">
        <v>43954</v>
      </c>
      <c r="B27" s="147">
        <v>571</v>
      </c>
      <c r="C27" s="153">
        <v>0.53</v>
      </c>
      <c r="D27" s="157">
        <v>390</v>
      </c>
      <c r="E27" s="172"/>
      <c r="F27" s="175" t="s">
        <v>47</v>
      </c>
      <c r="G27" s="153" t="s">
        <v>47</v>
      </c>
      <c r="H27" s="113"/>
      <c r="I27" s="151"/>
      <c r="J27" s="167"/>
      <c r="K27" s="162">
        <v>3558</v>
      </c>
      <c r="L27" s="158">
        <v>58</v>
      </c>
    </row>
    <row r="28" spans="1:12" x14ac:dyDescent="0.25">
      <c r="A28" s="189">
        <v>43955</v>
      </c>
      <c r="B28" s="147">
        <v>576</v>
      </c>
      <c r="C28" s="153">
        <v>0.53</v>
      </c>
      <c r="D28" s="157">
        <v>402</v>
      </c>
      <c r="E28" s="172"/>
      <c r="F28" s="175" t="s">
        <v>47</v>
      </c>
      <c r="G28" s="153" t="s">
        <v>47</v>
      </c>
      <c r="H28" s="113"/>
      <c r="I28" s="151"/>
      <c r="J28" s="167"/>
      <c r="K28" s="162">
        <v>3779</v>
      </c>
      <c r="L28" s="158">
        <v>221</v>
      </c>
    </row>
    <row r="29" spans="1:12" x14ac:dyDescent="0.25">
      <c r="A29" s="189">
        <v>43956</v>
      </c>
      <c r="B29" s="147">
        <v>585</v>
      </c>
      <c r="C29" s="153">
        <v>0.54</v>
      </c>
      <c r="D29" s="157">
        <v>408</v>
      </c>
      <c r="E29" s="172"/>
      <c r="F29" s="175">
        <v>453</v>
      </c>
      <c r="G29" s="153">
        <v>0.42</v>
      </c>
      <c r="H29" s="113"/>
      <c r="I29" s="151"/>
      <c r="J29" s="167"/>
      <c r="K29" s="162">
        <v>3948</v>
      </c>
      <c r="L29" s="158">
        <v>169</v>
      </c>
    </row>
    <row r="30" spans="1:12" x14ac:dyDescent="0.25">
      <c r="A30" s="189">
        <v>43957</v>
      </c>
      <c r="B30" s="149">
        <v>593</v>
      </c>
      <c r="C30" s="154">
        <v>0.55000000000000004</v>
      </c>
      <c r="D30" s="158">
        <v>415</v>
      </c>
      <c r="E30" s="173"/>
      <c r="F30" s="176" t="s">
        <v>47</v>
      </c>
      <c r="G30" s="153" t="s">
        <v>47</v>
      </c>
      <c r="H30" s="158"/>
      <c r="I30" s="151"/>
      <c r="J30" s="167"/>
      <c r="K30" s="162">
        <v>4139</v>
      </c>
      <c r="L30" s="158">
        <v>191</v>
      </c>
    </row>
    <row r="31" spans="1:12" x14ac:dyDescent="0.25">
      <c r="A31" s="189">
        <v>43958</v>
      </c>
      <c r="B31" s="149">
        <v>599</v>
      </c>
      <c r="C31" s="154">
        <v>0.55000000000000004</v>
      </c>
      <c r="D31" s="158">
        <v>420</v>
      </c>
      <c r="E31" s="173"/>
      <c r="F31" s="176">
        <v>470</v>
      </c>
      <c r="G31" s="153">
        <v>0.44</v>
      </c>
      <c r="H31" s="158"/>
      <c r="I31" s="151"/>
      <c r="J31" s="167"/>
      <c r="K31" s="163">
        <v>4281</v>
      </c>
      <c r="L31" s="158">
        <v>142</v>
      </c>
    </row>
    <row r="32" spans="1:12" x14ac:dyDescent="0.25">
      <c r="A32" s="189">
        <v>43959</v>
      </c>
      <c r="B32" s="149">
        <v>608</v>
      </c>
      <c r="C32" s="154">
        <v>0.56000000000000005</v>
      </c>
      <c r="D32" s="158">
        <v>429</v>
      </c>
      <c r="E32" s="173"/>
      <c r="F32" s="176" t="s">
        <v>47</v>
      </c>
      <c r="G32" s="153" t="s">
        <v>47</v>
      </c>
      <c r="H32" s="158"/>
      <c r="I32" s="151"/>
      <c r="J32" s="167"/>
      <c r="K32" s="163">
        <v>4406</v>
      </c>
      <c r="L32" s="158">
        <v>125</v>
      </c>
    </row>
    <row r="33" spans="1:12" x14ac:dyDescent="0.25">
      <c r="A33" s="189">
        <v>43960</v>
      </c>
      <c r="B33" s="149">
        <v>609</v>
      </c>
      <c r="C33" s="154">
        <v>0.56000000000000005</v>
      </c>
      <c r="D33" s="158">
        <v>431</v>
      </c>
      <c r="E33" s="173"/>
      <c r="F33" s="176">
        <v>474</v>
      </c>
      <c r="G33" s="153">
        <v>0.44</v>
      </c>
      <c r="H33" s="158"/>
      <c r="I33" s="151"/>
      <c r="J33" s="167"/>
      <c r="K33" s="163">
        <v>4445</v>
      </c>
      <c r="L33" s="158">
        <v>39</v>
      </c>
    </row>
    <row r="34" spans="1:12" x14ac:dyDescent="0.25">
      <c r="A34" s="189">
        <v>43961</v>
      </c>
      <c r="B34" s="149">
        <v>609</v>
      </c>
      <c r="C34" s="154">
        <v>0.56000000000000005</v>
      </c>
      <c r="D34" s="158">
        <v>434</v>
      </c>
      <c r="E34" s="173"/>
      <c r="F34" s="176">
        <v>434</v>
      </c>
      <c r="G34" s="154">
        <v>0.4</v>
      </c>
      <c r="H34" s="158"/>
      <c r="I34" s="151"/>
      <c r="J34" s="168"/>
      <c r="K34" s="163">
        <v>4503</v>
      </c>
      <c r="L34" s="158">
        <v>58</v>
      </c>
    </row>
    <row r="35" spans="1:12" x14ac:dyDescent="0.25">
      <c r="A35" s="189">
        <v>43962</v>
      </c>
      <c r="B35" s="149">
        <v>613</v>
      </c>
      <c r="C35" s="154">
        <v>0.56999999999999995</v>
      </c>
      <c r="D35" s="158">
        <v>440</v>
      </c>
      <c r="E35" s="173"/>
      <c r="F35" s="177">
        <v>432</v>
      </c>
      <c r="G35" s="153">
        <v>0.4</v>
      </c>
      <c r="H35" s="158"/>
      <c r="I35" s="151"/>
      <c r="J35" s="168"/>
      <c r="K35" s="163">
        <v>4643</v>
      </c>
      <c r="L35" s="178">
        <v>140</v>
      </c>
    </row>
    <row r="36" spans="1:12" x14ac:dyDescent="0.25">
      <c r="A36" s="189">
        <v>43963</v>
      </c>
      <c r="B36" s="149">
        <v>620</v>
      </c>
      <c r="C36" s="154">
        <v>0.56999999999999995</v>
      </c>
      <c r="D36" s="158">
        <v>448</v>
      </c>
      <c r="E36" s="173"/>
      <c r="F36" s="177">
        <v>436</v>
      </c>
      <c r="G36" s="153">
        <v>0.41</v>
      </c>
      <c r="H36" s="158"/>
      <c r="I36" s="151"/>
      <c r="J36" s="168"/>
      <c r="K36" s="163">
        <v>4738</v>
      </c>
      <c r="L36" s="178">
        <v>95</v>
      </c>
    </row>
    <row r="37" spans="1:12" x14ac:dyDescent="0.25">
      <c r="A37" s="189">
        <v>43964</v>
      </c>
      <c r="B37" s="149">
        <v>624</v>
      </c>
      <c r="C37" s="154">
        <v>0.57999999999999996</v>
      </c>
      <c r="D37" s="158">
        <v>457</v>
      </c>
      <c r="E37" s="173"/>
      <c r="F37" s="177">
        <v>440</v>
      </c>
      <c r="G37" s="153">
        <v>0.41</v>
      </c>
      <c r="H37" s="158"/>
      <c r="I37" s="151"/>
      <c r="J37" s="168"/>
      <c r="K37" s="163">
        <v>4869</v>
      </c>
      <c r="L37" s="178">
        <v>131</v>
      </c>
    </row>
    <row r="38" spans="1:12" x14ac:dyDescent="0.25">
      <c r="A38" s="189">
        <v>43965</v>
      </c>
      <c r="B38" s="149">
        <v>629</v>
      </c>
      <c r="C38" s="154">
        <v>0.57999999999999996</v>
      </c>
      <c r="D38" s="158">
        <v>459</v>
      </c>
      <c r="E38" s="173"/>
      <c r="F38" s="177">
        <v>488</v>
      </c>
      <c r="G38" s="153">
        <v>0.45</v>
      </c>
      <c r="H38" s="158"/>
      <c r="I38" s="151"/>
      <c r="J38" s="168"/>
      <c r="K38" s="163">
        <v>4975</v>
      </c>
      <c r="L38" s="178">
        <v>106</v>
      </c>
    </row>
    <row r="39" spans="1:12" x14ac:dyDescent="0.25">
      <c r="A39" s="189">
        <v>43966</v>
      </c>
      <c r="B39" s="146">
        <v>632</v>
      </c>
      <c r="C39" s="152">
        <v>0.57999999999999996</v>
      </c>
      <c r="D39" s="158">
        <v>463</v>
      </c>
      <c r="E39" s="173"/>
      <c r="F39" s="178">
        <v>486</v>
      </c>
      <c r="G39" s="153">
        <v>0.45</v>
      </c>
      <c r="H39" s="158"/>
      <c r="I39" s="151"/>
      <c r="J39" s="168"/>
      <c r="K39" s="163">
        <v>5069</v>
      </c>
      <c r="L39" s="178">
        <v>94</v>
      </c>
    </row>
    <row r="40" spans="1:12" x14ac:dyDescent="0.25">
      <c r="A40" s="189">
        <v>43967</v>
      </c>
      <c r="B40" s="146">
        <v>632</v>
      </c>
      <c r="C40" s="152">
        <v>0.57999999999999996</v>
      </c>
      <c r="D40" s="158">
        <v>463</v>
      </c>
      <c r="E40" s="173"/>
      <c r="F40" s="178">
        <v>486</v>
      </c>
      <c r="G40" s="153">
        <v>0.45</v>
      </c>
      <c r="H40" s="158"/>
      <c r="I40" s="151"/>
      <c r="J40" s="168"/>
      <c r="K40" s="163">
        <v>5096</v>
      </c>
      <c r="L40" s="178">
        <v>27</v>
      </c>
    </row>
    <row r="41" spans="1:12" x14ac:dyDescent="0.25">
      <c r="A41" s="189">
        <v>43968</v>
      </c>
      <c r="B41" s="146">
        <v>632</v>
      </c>
      <c r="C41" s="152">
        <v>0.57999999999999996</v>
      </c>
      <c r="D41" s="158">
        <v>463</v>
      </c>
      <c r="E41" s="173"/>
      <c r="F41" s="178">
        <v>484</v>
      </c>
      <c r="G41" s="153">
        <v>0.45</v>
      </c>
      <c r="H41" s="158"/>
      <c r="I41" s="151"/>
      <c r="J41" s="168"/>
      <c r="K41" s="163">
        <v>5126</v>
      </c>
      <c r="L41" s="178">
        <v>30</v>
      </c>
    </row>
    <row r="42" spans="1:12" x14ac:dyDescent="0.25">
      <c r="A42" s="189">
        <v>43969</v>
      </c>
      <c r="B42" s="148">
        <v>634</v>
      </c>
      <c r="C42" s="152">
        <v>0.59</v>
      </c>
      <c r="D42" s="158">
        <v>467</v>
      </c>
      <c r="E42" s="173"/>
      <c r="F42" s="178">
        <v>482</v>
      </c>
      <c r="G42" s="153">
        <v>0.45</v>
      </c>
      <c r="H42" s="158"/>
      <c r="I42" s="151"/>
      <c r="J42" s="168"/>
      <c r="K42" s="163">
        <v>5306</v>
      </c>
      <c r="L42" s="178">
        <v>180</v>
      </c>
    </row>
    <row r="43" spans="1:12" x14ac:dyDescent="0.25">
      <c r="A43" s="189">
        <v>43970</v>
      </c>
      <c r="B43" s="148">
        <v>638</v>
      </c>
      <c r="C43" s="152">
        <v>0.59</v>
      </c>
      <c r="D43" s="158">
        <v>470</v>
      </c>
      <c r="E43" s="173"/>
      <c r="F43" s="178">
        <v>484</v>
      </c>
      <c r="G43" s="153">
        <v>0.45</v>
      </c>
      <c r="H43" s="158"/>
      <c r="I43" s="151"/>
      <c r="J43" s="168"/>
      <c r="K43" s="163">
        <v>5363</v>
      </c>
      <c r="L43" s="178">
        <v>57</v>
      </c>
    </row>
    <row r="44" spans="1:12" x14ac:dyDescent="0.25">
      <c r="A44" s="189">
        <v>43971</v>
      </c>
      <c r="B44" s="148">
        <v>644</v>
      </c>
      <c r="C44" s="152">
        <v>0.59</v>
      </c>
      <c r="D44" s="158">
        <v>474</v>
      </c>
      <c r="E44" s="173"/>
      <c r="F44" s="178">
        <v>480</v>
      </c>
      <c r="G44" s="153">
        <v>0.44</v>
      </c>
      <c r="H44" s="158"/>
      <c r="I44" s="151"/>
      <c r="J44" s="168"/>
      <c r="K44" s="163">
        <v>5463</v>
      </c>
      <c r="L44" s="178">
        <v>100</v>
      </c>
    </row>
    <row r="45" spans="1:12" x14ac:dyDescent="0.25">
      <c r="A45" s="189">
        <v>43972</v>
      </c>
      <c r="B45" s="148">
        <v>651</v>
      </c>
      <c r="C45" s="152">
        <v>0.6</v>
      </c>
      <c r="D45" s="158">
        <v>476</v>
      </c>
      <c r="E45" s="173"/>
      <c r="F45" s="178">
        <v>485</v>
      </c>
      <c r="G45" s="153">
        <v>0.45</v>
      </c>
      <c r="H45" s="158"/>
      <c r="I45" s="151"/>
      <c r="J45" s="168"/>
      <c r="K45" s="163">
        <v>5532</v>
      </c>
      <c r="L45" s="178">
        <v>69</v>
      </c>
    </row>
    <row r="46" spans="1:12" x14ac:dyDescent="0.25">
      <c r="A46" s="189">
        <v>43973</v>
      </c>
      <c r="B46" s="148">
        <v>653</v>
      </c>
      <c r="C46" s="152">
        <v>0.6</v>
      </c>
      <c r="D46" s="158">
        <v>481</v>
      </c>
      <c r="E46" s="173"/>
      <c r="F46" s="178">
        <v>484</v>
      </c>
      <c r="G46" s="153">
        <v>0.45</v>
      </c>
      <c r="H46" s="158"/>
      <c r="I46" s="151"/>
      <c r="J46" s="168"/>
      <c r="K46" s="163">
        <v>5593</v>
      </c>
      <c r="L46" s="178">
        <v>61</v>
      </c>
    </row>
    <row r="47" spans="1:12" x14ac:dyDescent="0.25">
      <c r="A47" s="189">
        <v>43974</v>
      </c>
      <c r="B47" s="148">
        <v>655</v>
      </c>
      <c r="C47" s="152">
        <v>0.6</v>
      </c>
      <c r="D47" s="158">
        <v>482</v>
      </c>
      <c r="E47" s="173"/>
      <c r="F47" s="178">
        <v>485</v>
      </c>
      <c r="G47" s="153">
        <v>0.45</v>
      </c>
      <c r="H47" s="158"/>
      <c r="I47" s="151"/>
      <c r="J47" s="168"/>
      <c r="K47" s="163">
        <v>5635</v>
      </c>
      <c r="L47" s="178">
        <v>42</v>
      </c>
    </row>
    <row r="48" spans="1:12" x14ac:dyDescent="0.25">
      <c r="A48" s="189">
        <v>43975</v>
      </c>
      <c r="B48" s="148">
        <v>655</v>
      </c>
      <c r="C48" s="152">
        <v>0.6</v>
      </c>
      <c r="D48" s="158">
        <v>482</v>
      </c>
      <c r="E48" s="173"/>
      <c r="F48" s="178">
        <v>486</v>
      </c>
      <c r="G48" s="153">
        <v>0.45</v>
      </c>
      <c r="H48" s="158"/>
      <c r="I48" s="151"/>
      <c r="J48" s="168"/>
      <c r="K48" s="163">
        <v>5652</v>
      </c>
      <c r="L48" s="178">
        <v>17</v>
      </c>
    </row>
    <row r="49" spans="1:12" x14ac:dyDescent="0.25">
      <c r="A49" s="189">
        <v>43976</v>
      </c>
      <c r="B49" s="146">
        <v>658</v>
      </c>
      <c r="C49" s="152">
        <v>0.61</v>
      </c>
      <c r="D49" s="158">
        <v>487</v>
      </c>
      <c r="E49" s="173"/>
      <c r="F49" s="178">
        <v>485</v>
      </c>
      <c r="G49" s="153">
        <v>0.45</v>
      </c>
      <c r="H49" s="158"/>
      <c r="I49" s="151"/>
      <c r="J49" s="168"/>
      <c r="K49" s="163">
        <v>5759</v>
      </c>
      <c r="L49" s="178">
        <v>107</v>
      </c>
    </row>
    <row r="50" spans="1:12" x14ac:dyDescent="0.25">
      <c r="A50" s="189">
        <v>43977</v>
      </c>
      <c r="B50" s="146">
        <v>662</v>
      </c>
      <c r="C50" s="152">
        <v>0.61</v>
      </c>
      <c r="D50" s="158">
        <v>490</v>
      </c>
      <c r="E50" s="173"/>
      <c r="F50" s="178">
        <v>477</v>
      </c>
      <c r="G50" s="153">
        <v>0.44</v>
      </c>
      <c r="H50" s="158"/>
      <c r="I50" s="151"/>
      <c r="J50" s="168"/>
      <c r="K50" s="163">
        <v>5819</v>
      </c>
      <c r="L50" s="178">
        <v>60</v>
      </c>
    </row>
    <row r="51" spans="1:12" x14ac:dyDescent="0.25">
      <c r="A51" s="189">
        <v>43978</v>
      </c>
      <c r="B51" s="146">
        <v>665</v>
      </c>
      <c r="C51" s="152">
        <v>0.61</v>
      </c>
      <c r="D51" s="158">
        <v>493</v>
      </c>
      <c r="E51" s="173"/>
      <c r="F51" s="178">
        <v>478</v>
      </c>
      <c r="G51" s="153">
        <v>0.44</v>
      </c>
      <c r="H51" s="158"/>
      <c r="I51" s="151"/>
      <c r="J51" s="168"/>
      <c r="K51" s="163">
        <v>5853</v>
      </c>
      <c r="L51" s="178">
        <v>34</v>
      </c>
    </row>
    <row r="52" spans="1:12" x14ac:dyDescent="0.25">
      <c r="A52" s="189">
        <v>43979</v>
      </c>
      <c r="B52" s="146">
        <v>667</v>
      </c>
      <c r="C52" s="152">
        <v>0.62</v>
      </c>
      <c r="D52" s="158">
        <v>496</v>
      </c>
      <c r="E52" s="173"/>
      <c r="F52" s="178">
        <v>488</v>
      </c>
      <c r="G52" s="153">
        <v>0.45</v>
      </c>
      <c r="H52" s="158"/>
      <c r="I52" s="151"/>
      <c r="J52" s="168"/>
      <c r="K52" s="163">
        <v>5912</v>
      </c>
      <c r="L52" s="178">
        <v>59</v>
      </c>
    </row>
    <row r="53" spans="1:12" x14ac:dyDescent="0.25">
      <c r="A53" s="189">
        <v>43980</v>
      </c>
      <c r="B53" s="146">
        <v>668</v>
      </c>
      <c r="C53" s="152">
        <v>0.62</v>
      </c>
      <c r="D53" s="158">
        <v>498</v>
      </c>
      <c r="E53" s="173"/>
      <c r="F53" s="178">
        <v>483</v>
      </c>
      <c r="G53" s="153">
        <v>0.45</v>
      </c>
      <c r="H53" s="158"/>
      <c r="I53" s="151"/>
      <c r="J53" s="168"/>
      <c r="K53" s="163">
        <v>5951</v>
      </c>
      <c r="L53" s="178">
        <v>39</v>
      </c>
    </row>
    <row r="54" spans="1:12" x14ac:dyDescent="0.25">
      <c r="A54" s="189">
        <v>43981</v>
      </c>
      <c r="B54" s="146">
        <v>668</v>
      </c>
      <c r="C54" s="152">
        <v>0.62</v>
      </c>
      <c r="D54" s="158">
        <v>499</v>
      </c>
      <c r="E54" s="173"/>
      <c r="F54" s="178">
        <v>483</v>
      </c>
      <c r="G54" s="153">
        <v>0.45</v>
      </c>
      <c r="H54" s="158"/>
      <c r="I54" s="151"/>
      <c r="J54" s="168"/>
      <c r="K54" s="163">
        <v>5957</v>
      </c>
      <c r="L54" s="178">
        <v>6</v>
      </c>
    </row>
    <row r="55" spans="1:12" x14ac:dyDescent="0.25">
      <c r="A55" s="189">
        <v>43982</v>
      </c>
      <c r="B55" s="146">
        <v>668</v>
      </c>
      <c r="C55" s="152">
        <v>0.62</v>
      </c>
      <c r="D55" s="158">
        <v>500</v>
      </c>
      <c r="E55" s="173"/>
      <c r="F55" s="178">
        <v>481</v>
      </c>
      <c r="G55" s="153">
        <v>0.44</v>
      </c>
      <c r="H55" s="158"/>
      <c r="I55" s="151"/>
      <c r="J55" s="168"/>
      <c r="K55" s="163">
        <v>5961</v>
      </c>
      <c r="L55" s="178">
        <v>4</v>
      </c>
    </row>
    <row r="56" spans="1:12" x14ac:dyDescent="0.25">
      <c r="A56" s="189">
        <v>43983</v>
      </c>
      <c r="B56" s="146">
        <v>668</v>
      </c>
      <c r="C56" s="152">
        <v>0.62</v>
      </c>
      <c r="D56" s="158">
        <v>501</v>
      </c>
      <c r="E56" s="173"/>
      <c r="F56" s="178">
        <v>472</v>
      </c>
      <c r="G56" s="153">
        <v>0.44</v>
      </c>
      <c r="H56" s="158"/>
      <c r="I56" s="151"/>
      <c r="J56" s="168"/>
      <c r="K56" s="163">
        <v>6019</v>
      </c>
      <c r="L56" s="178">
        <v>58</v>
      </c>
    </row>
    <row r="57" spans="1:12" x14ac:dyDescent="0.25">
      <c r="A57" s="189">
        <v>43984</v>
      </c>
      <c r="B57" s="146">
        <v>668</v>
      </c>
      <c r="C57" s="152">
        <v>0.62</v>
      </c>
      <c r="D57" s="158">
        <v>502</v>
      </c>
      <c r="E57" s="173"/>
      <c r="F57" s="178">
        <v>458</v>
      </c>
      <c r="G57" s="152">
        <v>0.42</v>
      </c>
      <c r="H57" s="158"/>
      <c r="I57" s="151"/>
      <c r="J57" s="168"/>
      <c r="K57" s="163">
        <v>6019</v>
      </c>
      <c r="L57" s="178">
        <v>0</v>
      </c>
    </row>
    <row r="58" spans="1:12" x14ac:dyDescent="0.25">
      <c r="A58" s="189">
        <v>43985</v>
      </c>
      <c r="B58" s="146">
        <v>673</v>
      </c>
      <c r="C58" s="152">
        <v>0.62</v>
      </c>
      <c r="D58" s="158">
        <v>507</v>
      </c>
      <c r="E58" s="173"/>
      <c r="F58" s="178">
        <v>448</v>
      </c>
      <c r="G58" s="152">
        <v>0.41</v>
      </c>
      <c r="H58" s="158"/>
      <c r="I58" s="151"/>
      <c r="J58" s="168"/>
      <c r="K58" s="163">
        <v>6061</v>
      </c>
      <c r="L58" s="178">
        <v>42</v>
      </c>
    </row>
    <row r="59" spans="1:12" x14ac:dyDescent="0.25">
      <c r="A59" s="189">
        <v>43986</v>
      </c>
      <c r="B59" s="146">
        <v>675</v>
      </c>
      <c r="C59" s="152">
        <v>0.62</v>
      </c>
      <c r="D59" s="158">
        <v>512</v>
      </c>
      <c r="E59" s="173"/>
      <c r="F59" s="178">
        <v>421</v>
      </c>
      <c r="G59" s="152">
        <v>0.39</v>
      </c>
      <c r="H59" s="158"/>
      <c r="I59" s="151"/>
      <c r="J59" s="168"/>
      <c r="K59" s="163">
        <v>6088</v>
      </c>
      <c r="L59" s="178">
        <v>27</v>
      </c>
    </row>
    <row r="60" spans="1:12" x14ac:dyDescent="0.25">
      <c r="A60" s="189">
        <v>43987</v>
      </c>
      <c r="B60" s="146">
        <v>677</v>
      </c>
      <c r="C60" s="152">
        <v>0.63</v>
      </c>
      <c r="D60" s="158">
        <v>513</v>
      </c>
      <c r="E60" s="173"/>
      <c r="F60" s="178">
        <v>406</v>
      </c>
      <c r="G60" s="152">
        <v>0.38</v>
      </c>
      <c r="H60" s="158"/>
      <c r="I60" s="151"/>
      <c r="J60" s="168"/>
      <c r="K60" s="163">
        <v>6146</v>
      </c>
      <c r="L60" s="178">
        <v>58</v>
      </c>
    </row>
    <row r="61" spans="1:12" x14ac:dyDescent="0.25">
      <c r="A61" s="189">
        <v>43988</v>
      </c>
      <c r="B61" s="146">
        <v>677</v>
      </c>
      <c r="C61" s="152">
        <v>0.63</v>
      </c>
      <c r="D61" s="158">
        <v>513</v>
      </c>
      <c r="E61" s="173"/>
      <c r="F61" s="178">
        <v>406</v>
      </c>
      <c r="G61" s="152">
        <v>0.38</v>
      </c>
      <c r="H61" s="158"/>
      <c r="I61" s="151"/>
      <c r="J61" s="168"/>
      <c r="K61" s="163">
        <v>6154</v>
      </c>
      <c r="L61" s="178">
        <v>8</v>
      </c>
    </row>
    <row r="62" spans="1:12" x14ac:dyDescent="0.25">
      <c r="A62" s="189">
        <v>43989</v>
      </c>
      <c r="B62" s="146">
        <v>678</v>
      </c>
      <c r="C62" s="152">
        <v>0.63</v>
      </c>
      <c r="D62" s="158">
        <v>513</v>
      </c>
      <c r="E62" s="173"/>
      <c r="F62" s="178">
        <v>405</v>
      </c>
      <c r="G62" s="152">
        <v>0.38</v>
      </c>
      <c r="H62" s="158"/>
      <c r="I62" s="151"/>
      <c r="J62" s="168"/>
      <c r="K62" s="163">
        <v>6187</v>
      </c>
      <c r="L62" s="178">
        <v>33</v>
      </c>
    </row>
    <row r="63" spans="1:12" x14ac:dyDescent="0.25">
      <c r="A63" s="189">
        <v>43990</v>
      </c>
      <c r="B63" s="146">
        <v>678</v>
      </c>
      <c r="C63" s="152">
        <v>0.63</v>
      </c>
      <c r="D63" s="158">
        <v>514</v>
      </c>
      <c r="E63" s="173"/>
      <c r="F63" s="178">
        <v>397</v>
      </c>
      <c r="G63" s="152">
        <v>0.37</v>
      </c>
      <c r="H63" s="158"/>
      <c r="I63" s="151"/>
      <c r="J63" s="168"/>
      <c r="K63" s="163">
        <v>6230</v>
      </c>
      <c r="L63" s="178">
        <v>43</v>
      </c>
    </row>
    <row r="64" spans="1:12" x14ac:dyDescent="0.25">
      <c r="A64" s="189">
        <v>43991</v>
      </c>
      <c r="B64" s="146">
        <v>681</v>
      </c>
      <c r="C64" s="152">
        <v>0.63</v>
      </c>
      <c r="D64" s="158">
        <v>515</v>
      </c>
      <c r="E64" s="173"/>
      <c r="F64" s="178">
        <v>390</v>
      </c>
      <c r="G64" s="152">
        <v>0.36</v>
      </c>
      <c r="H64" s="158"/>
      <c r="I64" s="151"/>
      <c r="J64" s="168"/>
      <c r="K64" s="163">
        <v>6274</v>
      </c>
      <c r="L64" s="178">
        <v>44</v>
      </c>
    </row>
    <row r="65" spans="1:12" x14ac:dyDescent="0.25">
      <c r="A65" s="189">
        <v>43992</v>
      </c>
      <c r="B65" s="146">
        <v>682</v>
      </c>
      <c r="C65" s="152">
        <v>0.63</v>
      </c>
      <c r="D65" s="158">
        <v>516</v>
      </c>
      <c r="E65" s="173"/>
      <c r="F65" s="178">
        <v>382</v>
      </c>
      <c r="G65" s="152">
        <v>0.35</v>
      </c>
      <c r="H65" s="158"/>
      <c r="I65" s="151"/>
      <c r="J65" s="168"/>
      <c r="K65" s="163">
        <v>6288</v>
      </c>
      <c r="L65" s="178">
        <v>14</v>
      </c>
    </row>
    <row r="66" spans="1:12" x14ac:dyDescent="0.25">
      <c r="A66" s="189">
        <v>43993</v>
      </c>
      <c r="B66" s="146">
        <v>682</v>
      </c>
      <c r="C66" s="152">
        <v>0.63</v>
      </c>
      <c r="D66" s="158">
        <v>519</v>
      </c>
      <c r="E66" s="173"/>
      <c r="F66" s="178">
        <v>372</v>
      </c>
      <c r="G66" s="152">
        <v>0.34</v>
      </c>
      <c r="H66" s="158"/>
      <c r="I66" s="151"/>
      <c r="J66" s="168"/>
      <c r="K66" s="163">
        <v>6310</v>
      </c>
      <c r="L66" s="178">
        <v>22</v>
      </c>
    </row>
    <row r="67" spans="1:12" x14ac:dyDescent="0.25">
      <c r="A67" s="189">
        <v>43994</v>
      </c>
      <c r="B67" s="146">
        <v>683</v>
      </c>
      <c r="C67" s="152">
        <v>0.63</v>
      </c>
      <c r="D67" s="158">
        <v>520</v>
      </c>
      <c r="E67" s="173"/>
      <c r="F67" s="178">
        <v>366</v>
      </c>
      <c r="G67" s="152">
        <v>0.34</v>
      </c>
      <c r="H67" s="158"/>
      <c r="I67" s="151"/>
      <c r="J67" s="168"/>
      <c r="K67" s="163">
        <v>6333</v>
      </c>
      <c r="L67" s="178">
        <v>23</v>
      </c>
    </row>
    <row r="68" spans="1:12" x14ac:dyDescent="0.25">
      <c r="A68" s="189">
        <v>43995</v>
      </c>
      <c r="B68" s="146">
        <v>684</v>
      </c>
      <c r="C68" s="152">
        <v>0.63</v>
      </c>
      <c r="D68" s="158">
        <v>520</v>
      </c>
      <c r="E68" s="173"/>
      <c r="F68" s="178">
        <v>366</v>
      </c>
      <c r="G68" s="152">
        <v>0.34</v>
      </c>
      <c r="H68" s="158"/>
      <c r="I68" s="151"/>
      <c r="J68" s="168"/>
      <c r="K68" s="163">
        <v>6337</v>
      </c>
      <c r="L68" s="178">
        <v>4</v>
      </c>
    </row>
    <row r="69" spans="1:12" x14ac:dyDescent="0.25">
      <c r="A69" s="189">
        <v>43996</v>
      </c>
      <c r="B69" s="146">
        <v>684</v>
      </c>
      <c r="C69" s="152">
        <v>0.63</v>
      </c>
      <c r="D69" s="158">
        <v>520</v>
      </c>
      <c r="E69" s="173"/>
      <c r="F69" s="178">
        <v>366</v>
      </c>
      <c r="G69" s="152">
        <v>0.34</v>
      </c>
      <c r="H69" s="158"/>
      <c r="I69" s="151"/>
      <c r="J69" s="168"/>
      <c r="K69" s="163">
        <v>6344</v>
      </c>
      <c r="L69" s="178">
        <v>7</v>
      </c>
    </row>
    <row r="70" spans="1:12" x14ac:dyDescent="0.25">
      <c r="A70" s="189">
        <v>43997</v>
      </c>
      <c r="B70" s="146">
        <v>685</v>
      </c>
      <c r="C70" s="152">
        <v>0.63</v>
      </c>
      <c r="D70" s="158">
        <v>522</v>
      </c>
      <c r="E70" s="173"/>
      <c r="F70" s="178">
        <v>358</v>
      </c>
      <c r="G70" s="152">
        <v>0.33</v>
      </c>
      <c r="H70" s="158"/>
      <c r="I70" s="151"/>
      <c r="J70" s="168"/>
      <c r="K70" s="163">
        <v>6376</v>
      </c>
      <c r="L70" s="178">
        <v>32</v>
      </c>
    </row>
    <row r="71" spans="1:12" x14ac:dyDescent="0.25">
      <c r="A71" s="189">
        <v>43998</v>
      </c>
      <c r="B71" s="146">
        <v>686</v>
      </c>
      <c r="C71" s="152">
        <v>0.63</v>
      </c>
      <c r="D71" s="158">
        <v>523</v>
      </c>
      <c r="E71" s="173"/>
      <c r="F71" s="178">
        <v>352</v>
      </c>
      <c r="G71" s="152">
        <v>0.33</v>
      </c>
      <c r="H71" s="158"/>
      <c r="I71" s="151"/>
      <c r="J71" s="168"/>
      <c r="K71" s="163">
        <v>6408</v>
      </c>
      <c r="L71" s="178">
        <v>32</v>
      </c>
    </row>
    <row r="72" spans="1:12" x14ac:dyDescent="0.25">
      <c r="A72" s="189">
        <v>43999</v>
      </c>
      <c r="B72" s="146">
        <v>686</v>
      </c>
      <c r="C72" s="152">
        <v>0.63</v>
      </c>
      <c r="D72" s="158">
        <v>524</v>
      </c>
      <c r="E72" s="173"/>
      <c r="F72" s="178">
        <v>351</v>
      </c>
      <c r="G72" s="152">
        <v>0.33</v>
      </c>
      <c r="H72" s="158"/>
      <c r="I72" s="151"/>
      <c r="J72" s="168"/>
      <c r="K72" s="163">
        <v>6424</v>
      </c>
      <c r="L72" s="178">
        <v>16</v>
      </c>
    </row>
    <row r="73" spans="1:12" x14ac:dyDescent="0.25">
      <c r="A73" s="189">
        <v>44000</v>
      </c>
      <c r="B73" s="146">
        <v>687</v>
      </c>
      <c r="C73" s="152">
        <v>0.63</v>
      </c>
      <c r="D73" s="158">
        <v>525</v>
      </c>
      <c r="E73" s="173"/>
      <c r="F73" s="178">
        <v>348</v>
      </c>
      <c r="G73" s="152">
        <v>0.32</v>
      </c>
      <c r="H73" s="158"/>
      <c r="I73" s="151"/>
      <c r="J73" s="168"/>
      <c r="K73" s="163">
        <v>6434</v>
      </c>
      <c r="L73" s="178">
        <v>10</v>
      </c>
    </row>
    <row r="74" spans="1:12" x14ac:dyDescent="0.25">
      <c r="A74" s="189">
        <v>44001</v>
      </c>
      <c r="B74" s="146">
        <v>688</v>
      </c>
      <c r="C74" s="152">
        <v>0.64</v>
      </c>
      <c r="D74" s="158">
        <v>526</v>
      </c>
      <c r="E74" s="173"/>
      <c r="F74" s="178">
        <v>347</v>
      </c>
      <c r="G74" s="152">
        <v>0.32</v>
      </c>
      <c r="H74" s="158"/>
      <c r="I74" s="151"/>
      <c r="J74" s="168"/>
      <c r="K74" s="163">
        <v>6452</v>
      </c>
      <c r="L74" s="178">
        <v>18</v>
      </c>
    </row>
    <row r="75" spans="1:12" x14ac:dyDescent="0.25">
      <c r="A75" s="189">
        <v>44002</v>
      </c>
      <c r="B75" s="146">
        <v>688</v>
      </c>
      <c r="C75" s="152">
        <v>0.64</v>
      </c>
      <c r="D75" s="158">
        <v>526</v>
      </c>
      <c r="E75" s="173"/>
      <c r="F75" s="178">
        <v>348</v>
      </c>
      <c r="G75" s="152">
        <v>0.32</v>
      </c>
      <c r="H75" s="158"/>
      <c r="I75" s="151"/>
      <c r="J75" s="168"/>
      <c r="K75" s="164">
        <v>6456</v>
      </c>
      <c r="L75" s="178">
        <v>4</v>
      </c>
    </row>
    <row r="76" spans="1:12" x14ac:dyDescent="0.25">
      <c r="A76" s="189">
        <v>44003</v>
      </c>
      <c r="B76" s="146">
        <v>688</v>
      </c>
      <c r="C76" s="152">
        <v>0.64</v>
      </c>
      <c r="D76" s="158">
        <v>526</v>
      </c>
      <c r="E76" s="173"/>
      <c r="F76" s="178">
        <v>347</v>
      </c>
      <c r="G76" s="152">
        <v>0.32</v>
      </c>
      <c r="H76" s="158"/>
      <c r="I76" s="151"/>
      <c r="J76" s="168"/>
      <c r="K76" s="164">
        <v>6465</v>
      </c>
      <c r="L76" s="178">
        <v>9</v>
      </c>
    </row>
    <row r="77" spans="1:12" x14ac:dyDescent="0.25">
      <c r="A77" s="189">
        <v>44004</v>
      </c>
      <c r="B77" s="146">
        <v>688</v>
      </c>
      <c r="C77" s="152">
        <v>0.64</v>
      </c>
      <c r="D77" s="158">
        <v>526</v>
      </c>
      <c r="E77" s="173"/>
      <c r="F77" s="178">
        <v>340</v>
      </c>
      <c r="G77" s="152">
        <v>0.31</v>
      </c>
      <c r="H77" s="158"/>
      <c r="I77" s="151"/>
      <c r="J77" s="168"/>
      <c r="K77" s="164">
        <v>6485</v>
      </c>
      <c r="L77" s="178">
        <v>20</v>
      </c>
    </row>
    <row r="78" spans="1:12" x14ac:dyDescent="0.25">
      <c r="A78" s="189">
        <v>44005</v>
      </c>
      <c r="B78" s="146">
        <v>688</v>
      </c>
      <c r="C78" s="152">
        <v>0.64</v>
      </c>
      <c r="D78" s="158">
        <v>527</v>
      </c>
      <c r="E78" s="173"/>
      <c r="F78" s="178">
        <v>331</v>
      </c>
      <c r="G78" s="152">
        <v>0.31</v>
      </c>
      <c r="H78" s="158"/>
      <c r="I78" s="151"/>
      <c r="J78" s="169"/>
      <c r="K78" s="164">
        <v>6515</v>
      </c>
      <c r="L78" s="178">
        <v>30</v>
      </c>
    </row>
    <row r="79" spans="1:12" x14ac:dyDescent="0.25">
      <c r="A79" s="189">
        <v>44006</v>
      </c>
      <c r="B79" s="146">
        <v>689</v>
      </c>
      <c r="C79" s="152">
        <v>0.64</v>
      </c>
      <c r="D79" s="158">
        <v>528</v>
      </c>
      <c r="E79" s="173"/>
      <c r="F79" s="178">
        <v>330</v>
      </c>
      <c r="G79" s="152">
        <v>0.31</v>
      </c>
      <c r="H79" s="158"/>
      <c r="I79" s="151"/>
      <c r="J79" s="169"/>
      <c r="K79" s="164">
        <v>6523</v>
      </c>
      <c r="L79" s="178">
        <v>8</v>
      </c>
    </row>
    <row r="80" spans="1:12" x14ac:dyDescent="0.25">
      <c r="A80" s="189">
        <v>44007</v>
      </c>
      <c r="B80" s="146">
        <v>689</v>
      </c>
      <c r="C80" s="152">
        <v>0.64</v>
      </c>
      <c r="D80" s="158">
        <v>529</v>
      </c>
      <c r="E80" s="173"/>
      <c r="F80" s="178">
        <v>313</v>
      </c>
      <c r="G80" s="152">
        <v>0.28999999999999998</v>
      </c>
      <c r="H80" s="158"/>
      <c r="I80" s="151"/>
      <c r="J80" s="169"/>
      <c r="K80" s="164">
        <v>6543</v>
      </c>
      <c r="L80" s="178">
        <v>20</v>
      </c>
    </row>
    <row r="81" spans="1:12" x14ac:dyDescent="0.25">
      <c r="A81" s="189">
        <v>44008</v>
      </c>
      <c r="B81" s="146">
        <v>689</v>
      </c>
      <c r="C81" s="152">
        <v>0.64</v>
      </c>
      <c r="D81" s="158">
        <v>531</v>
      </c>
      <c r="E81" s="173"/>
      <c r="F81" s="178">
        <v>256</v>
      </c>
      <c r="G81" s="152">
        <v>0.24</v>
      </c>
      <c r="H81" s="158"/>
      <c r="I81" s="151"/>
      <c r="J81" s="169"/>
      <c r="K81" s="164">
        <v>6561</v>
      </c>
      <c r="L81" s="178">
        <v>18</v>
      </c>
    </row>
    <row r="82" spans="1:12" x14ac:dyDescent="0.25">
      <c r="A82" s="189">
        <v>44009</v>
      </c>
      <c r="B82" s="146">
        <v>689</v>
      </c>
      <c r="C82" s="152">
        <v>0.64</v>
      </c>
      <c r="D82" s="158">
        <v>531</v>
      </c>
      <c r="E82" s="173"/>
      <c r="F82" s="178">
        <v>253</v>
      </c>
      <c r="G82" s="152">
        <v>0.23</v>
      </c>
      <c r="H82" s="158"/>
      <c r="I82" s="151"/>
      <c r="J82" s="169"/>
      <c r="K82" s="164">
        <v>6564</v>
      </c>
      <c r="L82" s="178">
        <v>3</v>
      </c>
    </row>
    <row r="83" spans="1:12" x14ac:dyDescent="0.25">
      <c r="A83" s="189">
        <v>44010</v>
      </c>
      <c r="B83" s="146">
        <v>689</v>
      </c>
      <c r="C83" s="152">
        <v>0.64</v>
      </c>
      <c r="D83" s="158">
        <v>531</v>
      </c>
      <c r="E83" s="173"/>
      <c r="F83" s="178">
        <v>253</v>
      </c>
      <c r="G83" s="180">
        <v>0.23</v>
      </c>
      <c r="H83" s="158">
        <v>143</v>
      </c>
      <c r="I83" s="151">
        <v>0.13</v>
      </c>
      <c r="J83" s="169"/>
      <c r="K83" s="164">
        <v>6566</v>
      </c>
      <c r="L83" s="178">
        <v>2</v>
      </c>
    </row>
    <row r="84" spans="1:12" ht="28.35" customHeight="1" x14ac:dyDescent="0.25">
      <c r="A84" s="189">
        <v>44011</v>
      </c>
      <c r="B84" s="146">
        <v>689</v>
      </c>
      <c r="C84" s="152">
        <v>0.64</v>
      </c>
      <c r="D84" s="158">
        <v>533</v>
      </c>
      <c r="E84" s="179"/>
      <c r="F84" s="661" t="s">
        <v>111</v>
      </c>
      <c r="G84" s="662"/>
      <c r="H84" s="158">
        <v>140</v>
      </c>
      <c r="I84" s="151">
        <v>0.13</v>
      </c>
      <c r="J84" s="168"/>
      <c r="K84" s="164">
        <v>6579</v>
      </c>
      <c r="L84" s="178">
        <v>13</v>
      </c>
    </row>
    <row r="85" spans="1:12" x14ac:dyDescent="0.25">
      <c r="A85" s="189">
        <v>44012</v>
      </c>
      <c r="B85" s="146">
        <v>689</v>
      </c>
      <c r="C85" s="152">
        <v>0.64</v>
      </c>
      <c r="D85" s="158">
        <v>536</v>
      </c>
      <c r="E85" s="179"/>
      <c r="F85" s="87"/>
      <c r="G85" s="181"/>
      <c r="H85" s="158">
        <v>138</v>
      </c>
      <c r="I85" s="151">
        <v>0.13</v>
      </c>
      <c r="J85" s="168"/>
      <c r="K85" s="164">
        <v>6601</v>
      </c>
      <c r="L85" s="178">
        <v>22</v>
      </c>
    </row>
    <row r="86" spans="1:12" x14ac:dyDescent="0.25">
      <c r="A86" s="189">
        <v>44013</v>
      </c>
      <c r="B86" s="146">
        <v>689</v>
      </c>
      <c r="C86" s="152">
        <v>0.64</v>
      </c>
      <c r="D86" s="158">
        <v>536</v>
      </c>
      <c r="E86" s="179"/>
      <c r="F86" s="87"/>
      <c r="G86" s="102"/>
      <c r="H86" s="158">
        <v>135</v>
      </c>
      <c r="I86" s="151">
        <v>0.13</v>
      </c>
      <c r="J86" s="168"/>
      <c r="K86" s="164">
        <v>6621</v>
      </c>
      <c r="L86" s="178">
        <v>20</v>
      </c>
    </row>
    <row r="87" spans="1:12" x14ac:dyDescent="0.25">
      <c r="A87" s="189">
        <v>44014</v>
      </c>
      <c r="B87" s="146">
        <v>690</v>
      </c>
      <c r="C87" s="152">
        <v>0.64</v>
      </c>
      <c r="D87" s="158">
        <v>537</v>
      </c>
      <c r="E87" s="179"/>
      <c r="F87" s="87"/>
      <c r="G87" s="102"/>
      <c r="H87" s="158">
        <v>135</v>
      </c>
      <c r="I87" s="151">
        <v>0.13</v>
      </c>
      <c r="J87" s="168"/>
      <c r="K87" s="164">
        <v>6631</v>
      </c>
      <c r="L87" s="178">
        <v>10</v>
      </c>
    </row>
    <row r="88" spans="1:12" x14ac:dyDescent="0.25">
      <c r="A88" s="189">
        <v>44015</v>
      </c>
      <c r="B88" s="146">
        <v>691</v>
      </c>
      <c r="C88" s="152">
        <v>0.64</v>
      </c>
      <c r="D88" s="158">
        <v>537</v>
      </c>
      <c r="E88" s="179"/>
      <c r="F88" s="87"/>
      <c r="G88" s="102"/>
      <c r="H88" s="158">
        <v>129</v>
      </c>
      <c r="I88" s="151">
        <v>0.12</v>
      </c>
      <c r="J88" s="168"/>
      <c r="K88" s="164">
        <v>6644</v>
      </c>
      <c r="L88" s="178">
        <v>13</v>
      </c>
    </row>
    <row r="89" spans="1:12" x14ac:dyDescent="0.25">
      <c r="A89" s="189">
        <v>44016</v>
      </c>
      <c r="B89" s="146">
        <v>691</v>
      </c>
      <c r="C89" s="152">
        <v>0.64</v>
      </c>
      <c r="D89" s="158">
        <v>537</v>
      </c>
      <c r="E89" s="179"/>
      <c r="F89" s="87"/>
      <c r="G89" s="102"/>
      <c r="H89" s="158">
        <v>125</v>
      </c>
      <c r="I89" s="151">
        <v>0.12</v>
      </c>
      <c r="J89" s="168"/>
      <c r="K89" s="164">
        <v>6646</v>
      </c>
      <c r="L89" s="178">
        <v>2</v>
      </c>
    </row>
    <row r="90" spans="1:12" x14ac:dyDescent="0.25">
      <c r="A90" s="189">
        <v>44017</v>
      </c>
      <c r="B90" s="146">
        <v>691</v>
      </c>
      <c r="C90" s="152">
        <v>0.64</v>
      </c>
      <c r="D90" s="158">
        <v>537</v>
      </c>
      <c r="E90" s="179"/>
      <c r="F90" s="87"/>
      <c r="G90" s="102"/>
      <c r="H90" s="158">
        <v>123</v>
      </c>
      <c r="I90" s="151">
        <v>0.11</v>
      </c>
      <c r="J90" s="168"/>
      <c r="K90" s="164">
        <v>6648</v>
      </c>
      <c r="L90" s="178">
        <v>2</v>
      </c>
    </row>
    <row r="91" spans="1:12" x14ac:dyDescent="0.25">
      <c r="A91" s="189">
        <v>44018</v>
      </c>
      <c r="B91" s="146">
        <v>691</v>
      </c>
      <c r="C91" s="152">
        <v>0.64</v>
      </c>
      <c r="D91" s="158">
        <v>540</v>
      </c>
      <c r="E91" s="179"/>
      <c r="F91" s="87"/>
      <c r="G91" s="102"/>
      <c r="H91" s="158">
        <v>125</v>
      </c>
      <c r="I91" s="151">
        <v>0.12</v>
      </c>
      <c r="J91" s="168"/>
      <c r="K91" s="164">
        <v>6672</v>
      </c>
      <c r="L91" s="178">
        <v>24</v>
      </c>
    </row>
    <row r="92" spans="1:12" x14ac:dyDescent="0.25">
      <c r="A92" s="189">
        <v>44019</v>
      </c>
      <c r="B92" s="146">
        <v>691</v>
      </c>
      <c r="C92" s="152">
        <v>0.64</v>
      </c>
      <c r="D92" s="158">
        <v>540</v>
      </c>
      <c r="E92" s="179"/>
      <c r="F92" s="87"/>
      <c r="G92" s="102"/>
      <c r="H92" s="158">
        <v>119</v>
      </c>
      <c r="I92" s="151">
        <v>0.11</v>
      </c>
      <c r="J92" s="168"/>
      <c r="K92" s="164">
        <v>6682</v>
      </c>
      <c r="L92" s="178">
        <v>10</v>
      </c>
    </row>
    <row r="93" spans="1:12" x14ac:dyDescent="0.25">
      <c r="A93" s="189">
        <v>44020</v>
      </c>
      <c r="B93" s="148">
        <v>692</v>
      </c>
      <c r="C93" s="152">
        <v>0.64</v>
      </c>
      <c r="D93" s="158">
        <v>540</v>
      </c>
      <c r="E93" s="179"/>
      <c r="F93" s="87"/>
      <c r="G93" s="102"/>
      <c r="H93" s="158">
        <v>113</v>
      </c>
      <c r="I93" s="151">
        <v>0.1</v>
      </c>
      <c r="J93" s="168"/>
      <c r="K93" s="164">
        <v>6697</v>
      </c>
      <c r="L93" s="178">
        <v>15</v>
      </c>
    </row>
    <row r="94" spans="1:12" x14ac:dyDescent="0.25">
      <c r="A94" s="189">
        <v>44021</v>
      </c>
      <c r="B94" s="148">
        <v>693</v>
      </c>
      <c r="C94" s="152">
        <v>0.64</v>
      </c>
      <c r="D94" s="158">
        <v>542</v>
      </c>
      <c r="E94" s="179"/>
      <c r="F94" s="87"/>
      <c r="G94" s="102"/>
      <c r="H94" s="158">
        <v>117</v>
      </c>
      <c r="I94" s="151">
        <v>0.11</v>
      </c>
      <c r="J94" s="168"/>
      <c r="K94" s="164">
        <v>6707</v>
      </c>
      <c r="L94" s="178">
        <v>10</v>
      </c>
    </row>
    <row r="95" spans="1:12" x14ac:dyDescent="0.25">
      <c r="A95" s="189">
        <v>44022</v>
      </c>
      <c r="B95" s="148">
        <v>693</v>
      </c>
      <c r="C95" s="152">
        <v>0.64</v>
      </c>
      <c r="D95" s="158">
        <v>542</v>
      </c>
      <c r="E95" s="179"/>
      <c r="F95" s="87"/>
      <c r="G95" s="102"/>
      <c r="H95" s="158">
        <v>114</v>
      </c>
      <c r="I95" s="151">
        <v>0.11</v>
      </c>
      <c r="J95" s="168"/>
      <c r="K95" s="164">
        <v>6719</v>
      </c>
      <c r="L95" s="178">
        <v>12</v>
      </c>
    </row>
    <row r="96" spans="1:12" x14ac:dyDescent="0.25">
      <c r="A96" s="189">
        <v>44023</v>
      </c>
      <c r="B96" s="148">
        <v>693</v>
      </c>
      <c r="C96" s="152">
        <v>0.64</v>
      </c>
      <c r="D96" s="158">
        <v>542</v>
      </c>
      <c r="E96" s="179"/>
      <c r="F96" s="87"/>
      <c r="G96" s="102"/>
      <c r="H96" s="158">
        <v>115</v>
      </c>
      <c r="I96" s="151">
        <v>0.11</v>
      </c>
      <c r="J96" s="168"/>
      <c r="K96" s="164">
        <v>6726</v>
      </c>
      <c r="L96" s="178">
        <v>7</v>
      </c>
    </row>
    <row r="97" spans="1:13" x14ac:dyDescent="0.25">
      <c r="A97" s="189">
        <v>44024</v>
      </c>
      <c r="B97" s="148">
        <v>693</v>
      </c>
      <c r="C97" s="152">
        <v>0.64</v>
      </c>
      <c r="D97" s="158">
        <v>542</v>
      </c>
      <c r="E97" s="179"/>
      <c r="F97" s="87"/>
      <c r="G97" s="102"/>
      <c r="H97" s="158">
        <v>115</v>
      </c>
      <c r="I97" s="151">
        <v>0.11</v>
      </c>
      <c r="J97" s="168"/>
      <c r="K97" s="164">
        <v>6729</v>
      </c>
      <c r="L97" s="178">
        <v>3</v>
      </c>
    </row>
    <row r="98" spans="1:13" x14ac:dyDescent="0.25">
      <c r="A98" s="189">
        <v>44025</v>
      </c>
      <c r="B98" s="148">
        <v>693</v>
      </c>
      <c r="C98" s="152">
        <v>0.64</v>
      </c>
      <c r="D98" s="158">
        <v>542</v>
      </c>
      <c r="E98" s="179"/>
      <c r="F98" s="87"/>
      <c r="G98" s="102"/>
      <c r="H98" s="158">
        <v>108</v>
      </c>
      <c r="I98" s="151">
        <v>0.1</v>
      </c>
      <c r="J98" s="168"/>
      <c r="K98" s="164">
        <v>6737</v>
      </c>
      <c r="L98" s="178">
        <v>8</v>
      </c>
    </row>
    <row r="99" spans="1:13" x14ac:dyDescent="0.25">
      <c r="A99" s="189">
        <v>44026</v>
      </c>
      <c r="B99" s="148">
        <v>694</v>
      </c>
      <c r="C99" s="152">
        <v>0.64</v>
      </c>
      <c r="D99" s="158">
        <v>542</v>
      </c>
      <c r="E99" s="179"/>
      <c r="F99" s="87"/>
      <c r="G99" s="102"/>
      <c r="H99" s="158">
        <v>98</v>
      </c>
      <c r="I99" s="151">
        <v>0.09</v>
      </c>
      <c r="J99" s="168"/>
      <c r="K99" s="164">
        <v>6742</v>
      </c>
      <c r="L99" s="178">
        <v>5</v>
      </c>
    </row>
    <row r="100" spans="1:13" x14ac:dyDescent="0.25">
      <c r="A100" s="189">
        <v>44027</v>
      </c>
      <c r="B100" s="148">
        <v>694</v>
      </c>
      <c r="C100" s="152">
        <v>0.64</v>
      </c>
      <c r="D100" s="158">
        <v>543</v>
      </c>
      <c r="E100" s="179"/>
      <c r="F100" s="87"/>
      <c r="G100" s="102"/>
      <c r="H100" s="158">
        <v>97</v>
      </c>
      <c r="I100" s="151">
        <v>0.09</v>
      </c>
      <c r="J100" s="168"/>
      <c r="K100" s="164">
        <v>6757</v>
      </c>
      <c r="L100" s="178">
        <v>15</v>
      </c>
      <c r="M100" s="31"/>
    </row>
    <row r="101" spans="1:13" x14ac:dyDescent="0.25">
      <c r="A101" s="189">
        <v>44028</v>
      </c>
      <c r="B101" s="148">
        <v>694</v>
      </c>
      <c r="C101" s="152">
        <v>0.64</v>
      </c>
      <c r="D101" s="158">
        <v>543</v>
      </c>
      <c r="E101" s="179"/>
      <c r="G101" s="102"/>
      <c r="H101" s="158">
        <v>90</v>
      </c>
      <c r="I101" s="151">
        <v>0.08</v>
      </c>
      <c r="J101" s="168"/>
      <c r="K101" s="164">
        <v>6765</v>
      </c>
      <c r="L101" s="178">
        <v>8</v>
      </c>
      <c r="M101" s="31"/>
    </row>
    <row r="102" spans="1:13" x14ac:dyDescent="0.25">
      <c r="A102" s="189">
        <v>44029</v>
      </c>
      <c r="B102" s="148">
        <v>695</v>
      </c>
      <c r="C102" s="152">
        <v>0.64</v>
      </c>
      <c r="D102" s="158">
        <v>544</v>
      </c>
      <c r="E102" s="179"/>
      <c r="F102" s="87"/>
      <c r="G102" s="102"/>
      <c r="H102" s="158">
        <v>85</v>
      </c>
      <c r="I102" s="151">
        <v>0.08</v>
      </c>
      <c r="J102" s="168"/>
      <c r="K102" s="164">
        <v>6778</v>
      </c>
      <c r="L102" s="178">
        <v>13</v>
      </c>
    </row>
    <row r="103" spans="1:13" x14ac:dyDescent="0.25">
      <c r="A103" s="189">
        <v>44030</v>
      </c>
      <c r="B103" s="148">
        <v>695</v>
      </c>
      <c r="C103" s="152">
        <v>0.64</v>
      </c>
      <c r="D103" s="158">
        <v>544</v>
      </c>
      <c r="E103" s="179"/>
      <c r="F103" s="87"/>
      <c r="G103" s="102"/>
      <c r="H103" s="158">
        <v>84</v>
      </c>
      <c r="I103" s="151">
        <v>0.08</v>
      </c>
      <c r="J103" s="168"/>
      <c r="K103" s="164">
        <v>6801</v>
      </c>
      <c r="L103" s="178">
        <v>23</v>
      </c>
    </row>
    <row r="104" spans="1:13" x14ac:dyDescent="0.25">
      <c r="A104" s="189">
        <v>44031</v>
      </c>
      <c r="B104" s="148">
        <v>695</v>
      </c>
      <c r="C104" s="152">
        <v>0.64</v>
      </c>
      <c r="D104" s="158">
        <v>544</v>
      </c>
      <c r="E104" s="179"/>
      <c r="F104" s="87"/>
      <c r="G104" s="102"/>
      <c r="H104" s="158">
        <v>82</v>
      </c>
      <c r="I104" s="151">
        <v>0.08</v>
      </c>
      <c r="J104" s="168"/>
      <c r="K104" s="164">
        <v>6802</v>
      </c>
      <c r="L104" s="178">
        <v>1</v>
      </c>
    </row>
    <row r="105" spans="1:13" x14ac:dyDescent="0.25">
      <c r="A105" s="189">
        <v>44032</v>
      </c>
      <c r="B105" s="148">
        <v>697</v>
      </c>
      <c r="C105" s="152">
        <v>0.65</v>
      </c>
      <c r="D105" s="158">
        <v>547</v>
      </c>
      <c r="E105" s="179"/>
      <c r="F105" s="87"/>
      <c r="G105" s="102"/>
      <c r="H105" s="158">
        <v>90</v>
      </c>
      <c r="I105" s="151">
        <v>0.08</v>
      </c>
      <c r="J105" s="168"/>
      <c r="K105" s="164">
        <v>6830</v>
      </c>
      <c r="L105" s="178">
        <v>28</v>
      </c>
    </row>
    <row r="106" spans="1:13" x14ac:dyDescent="0.25">
      <c r="A106" s="189">
        <v>44033</v>
      </c>
      <c r="B106" s="148">
        <v>697</v>
      </c>
      <c r="C106" s="152">
        <v>0.65</v>
      </c>
      <c r="D106" s="158">
        <v>548</v>
      </c>
      <c r="E106" s="179"/>
      <c r="F106" s="87"/>
      <c r="G106" s="102"/>
      <c r="H106" s="158">
        <v>83</v>
      </c>
      <c r="I106" s="151">
        <v>0.08</v>
      </c>
      <c r="J106" s="168"/>
      <c r="K106" s="164">
        <v>6834</v>
      </c>
      <c r="L106" s="178">
        <v>4</v>
      </c>
    </row>
    <row r="107" spans="1:13" x14ac:dyDescent="0.25">
      <c r="A107" s="189">
        <v>44034</v>
      </c>
      <c r="B107" s="148">
        <v>697</v>
      </c>
      <c r="C107" s="152">
        <v>0.65</v>
      </c>
      <c r="D107" s="158">
        <v>548</v>
      </c>
      <c r="E107" s="179"/>
      <c r="F107" s="87"/>
      <c r="G107" s="102"/>
      <c r="H107" s="158">
        <v>81</v>
      </c>
      <c r="I107" s="151">
        <v>0.08</v>
      </c>
      <c r="J107" s="168"/>
      <c r="K107" s="164">
        <v>6841</v>
      </c>
      <c r="L107" s="178">
        <v>7</v>
      </c>
    </row>
    <row r="108" spans="1:13" x14ac:dyDescent="0.25">
      <c r="A108" s="190">
        <v>44035</v>
      </c>
      <c r="B108" s="150">
        <v>697</v>
      </c>
      <c r="C108" s="155">
        <v>0.65</v>
      </c>
      <c r="D108" s="159">
        <v>548</v>
      </c>
      <c r="E108" s="179"/>
      <c r="G108" s="102"/>
      <c r="H108" s="158">
        <v>76</v>
      </c>
      <c r="I108" s="151">
        <v>7.0000000000000007E-2</v>
      </c>
      <c r="J108" s="168"/>
      <c r="K108" s="164">
        <v>6851</v>
      </c>
      <c r="L108" s="178">
        <v>10</v>
      </c>
    </row>
    <row r="109" spans="1:13" x14ac:dyDescent="0.25">
      <c r="A109" s="189">
        <v>44036</v>
      </c>
      <c r="B109" s="663" t="s">
        <v>111</v>
      </c>
      <c r="C109" s="664"/>
      <c r="D109" s="665"/>
      <c r="E109" s="87"/>
      <c r="F109" s="87"/>
      <c r="G109" s="102"/>
      <c r="H109" s="158" t="s">
        <v>47</v>
      </c>
      <c r="I109" s="151" t="s">
        <v>47</v>
      </c>
      <c r="J109" s="168"/>
      <c r="K109" s="164">
        <v>6860</v>
      </c>
      <c r="L109" s="178">
        <v>9</v>
      </c>
    </row>
    <row r="110" spans="1:13" x14ac:dyDescent="0.25">
      <c r="A110" s="189">
        <v>44037</v>
      </c>
      <c r="B110" s="12"/>
      <c r="C110" s="87"/>
      <c r="D110" s="87"/>
      <c r="E110" s="87"/>
      <c r="F110" s="87"/>
      <c r="G110" s="102"/>
      <c r="H110" s="158" t="s">
        <v>47</v>
      </c>
      <c r="I110" s="151" t="s">
        <v>47</v>
      </c>
      <c r="J110" s="168"/>
      <c r="K110" s="164">
        <v>6861</v>
      </c>
      <c r="L110" s="178">
        <v>1</v>
      </c>
    </row>
    <row r="111" spans="1:13" x14ac:dyDescent="0.25">
      <c r="A111" s="189">
        <v>44038</v>
      </c>
      <c r="B111" s="12"/>
      <c r="C111" s="87"/>
      <c r="D111" s="87"/>
      <c r="E111" s="87"/>
      <c r="F111" s="87"/>
      <c r="G111" s="102"/>
      <c r="H111" s="158" t="s">
        <v>47</v>
      </c>
      <c r="I111" s="151" t="s">
        <v>47</v>
      </c>
      <c r="J111" s="168"/>
      <c r="K111" s="164">
        <v>6862</v>
      </c>
      <c r="L111" s="178">
        <v>1</v>
      </c>
    </row>
    <row r="112" spans="1:13" x14ac:dyDescent="0.25">
      <c r="A112" s="189">
        <v>44039</v>
      </c>
      <c r="B112" s="12"/>
      <c r="C112" s="87"/>
      <c r="D112" s="87"/>
      <c r="E112" s="87"/>
      <c r="F112" s="87"/>
      <c r="G112" s="102"/>
      <c r="H112" s="158" t="s">
        <v>47</v>
      </c>
      <c r="I112" s="151" t="s">
        <v>47</v>
      </c>
      <c r="J112" s="168"/>
      <c r="K112" s="164">
        <v>6875</v>
      </c>
      <c r="L112" s="178">
        <v>13</v>
      </c>
    </row>
    <row r="113" spans="1:12" x14ac:dyDescent="0.25">
      <c r="A113" s="189">
        <v>44040</v>
      </c>
      <c r="B113" s="12"/>
      <c r="C113" s="87"/>
      <c r="D113" s="87"/>
      <c r="E113" s="87"/>
      <c r="F113" s="87"/>
      <c r="G113" s="102"/>
      <c r="H113" s="158" t="s">
        <v>47</v>
      </c>
      <c r="I113" s="151" t="s">
        <v>47</v>
      </c>
      <c r="J113" s="168"/>
      <c r="K113" s="164">
        <v>6884</v>
      </c>
      <c r="L113" s="178">
        <v>9</v>
      </c>
    </row>
    <row r="114" spans="1:12" x14ac:dyDescent="0.25">
      <c r="A114" s="189">
        <v>44041</v>
      </c>
      <c r="B114" s="12"/>
      <c r="C114" s="87"/>
      <c r="D114" s="87"/>
      <c r="F114" s="182"/>
      <c r="G114" s="183"/>
      <c r="H114" s="158">
        <v>66</v>
      </c>
      <c r="I114" s="151">
        <v>0.06</v>
      </c>
      <c r="J114" s="87"/>
      <c r="K114" s="191" t="s">
        <v>111</v>
      </c>
      <c r="L114" s="192"/>
    </row>
    <row r="115" spans="1:12" x14ac:dyDescent="0.25">
      <c r="F115" s="87"/>
      <c r="G115" s="87"/>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50" customWidth="1"/>
    <col min="2" max="5" width="16.5703125" style="250" customWidth="1"/>
    <col min="6" max="6" width="13.42578125" style="250" customWidth="1"/>
    <col min="7" max="14" width="9.42578125" style="250"/>
    <col min="15" max="19" width="15" style="250" customWidth="1"/>
    <col min="20" max="20" width="12.42578125" style="250" customWidth="1"/>
    <col min="21" max="16384" width="9.42578125" style="250"/>
  </cols>
  <sheetData>
    <row r="1" spans="1:21" ht="15" customHeight="1" x14ac:dyDescent="0.25">
      <c r="A1" s="666" t="s">
        <v>451</v>
      </c>
      <c r="B1" s="666"/>
      <c r="C1" s="666"/>
      <c r="D1" s="666"/>
      <c r="E1" s="667"/>
      <c r="F1" s="400"/>
      <c r="G1" s="400"/>
      <c r="H1" s="400"/>
      <c r="I1" s="400"/>
      <c r="J1" s="400"/>
      <c r="K1" s="400"/>
      <c r="L1" s="400"/>
      <c r="M1" s="400"/>
      <c r="N1" s="400"/>
      <c r="O1" s="523" t="s">
        <v>331</v>
      </c>
      <c r="P1" s="400"/>
      <c r="Q1" s="400"/>
      <c r="R1" s="400"/>
      <c r="S1" s="400"/>
      <c r="T1" s="400"/>
    </row>
    <row r="2" spans="1:21" x14ac:dyDescent="0.25">
      <c r="A2" s="401"/>
      <c r="B2" s="400"/>
      <c r="C2" s="399"/>
      <c r="D2" s="399"/>
      <c r="E2" s="399"/>
      <c r="F2" s="400"/>
      <c r="G2" s="400"/>
      <c r="H2" s="400"/>
      <c r="I2" s="400"/>
      <c r="J2" s="400"/>
      <c r="K2" s="400"/>
      <c r="L2" s="400"/>
      <c r="M2" s="400"/>
      <c r="N2" s="400"/>
      <c r="O2" s="400"/>
      <c r="P2" s="400"/>
      <c r="Q2" s="400"/>
      <c r="R2" s="400"/>
      <c r="S2" s="400"/>
      <c r="T2" s="400"/>
      <c r="U2" s="251" t="s">
        <v>29</v>
      </c>
    </row>
    <row r="3" spans="1:21" ht="138" customHeight="1" x14ac:dyDescent="0.25">
      <c r="A3" s="524" t="s">
        <v>0</v>
      </c>
      <c r="B3" s="402" t="s">
        <v>159</v>
      </c>
      <c r="C3" s="402" t="s">
        <v>156</v>
      </c>
      <c r="D3" s="525" t="s">
        <v>162</v>
      </c>
      <c r="E3" s="525" t="s">
        <v>160</v>
      </c>
      <c r="F3" s="403"/>
      <c r="G3" s="403"/>
      <c r="H3" s="403"/>
      <c r="I3" s="403"/>
      <c r="J3" s="403"/>
      <c r="K3" s="403"/>
      <c r="L3" s="403"/>
      <c r="M3" s="403"/>
      <c r="N3" s="403"/>
      <c r="O3" s="524" t="s">
        <v>0</v>
      </c>
      <c r="P3" s="402" t="s">
        <v>159</v>
      </c>
      <c r="Q3" s="402" t="s">
        <v>156</v>
      </c>
      <c r="R3" s="525" t="s">
        <v>162</v>
      </c>
      <c r="S3" s="525" t="s">
        <v>160</v>
      </c>
      <c r="T3" s="403"/>
    </row>
    <row r="4" spans="1:21" x14ac:dyDescent="0.25">
      <c r="A4" s="526">
        <v>44060</v>
      </c>
      <c r="B4" s="527">
        <v>6691</v>
      </c>
      <c r="C4" s="528">
        <v>0.95417624179999994</v>
      </c>
      <c r="D4" s="529">
        <v>3.6431640300000005E-2</v>
      </c>
      <c r="E4" s="529">
        <v>9.3784989000000006E-3</v>
      </c>
      <c r="F4" s="400"/>
      <c r="G4" s="405"/>
      <c r="H4" s="406"/>
      <c r="I4" s="406"/>
      <c r="J4" s="400"/>
      <c r="K4" s="400"/>
      <c r="L4" s="400"/>
      <c r="M4" s="400"/>
      <c r="N4" s="400"/>
      <c r="O4" s="270">
        <v>44060</v>
      </c>
      <c r="P4" s="530">
        <v>5158</v>
      </c>
      <c r="Q4" s="407">
        <v>0.95428309090000007</v>
      </c>
      <c r="R4" s="531">
        <v>3.8472812600000003E-2</v>
      </c>
      <c r="S4" s="531">
        <v>7.2361936000000003E-3</v>
      </c>
      <c r="T4" s="400"/>
    </row>
    <row r="5" spans="1:21" x14ac:dyDescent="0.25">
      <c r="A5" s="526">
        <v>44061</v>
      </c>
      <c r="B5" s="527">
        <v>7628</v>
      </c>
      <c r="C5" s="528">
        <v>0.94962588920000002</v>
      </c>
      <c r="D5" s="404">
        <v>3.9675949199999998E-2</v>
      </c>
      <c r="E5" s="404">
        <v>1.06860233E-2</v>
      </c>
      <c r="F5" s="400"/>
      <c r="G5" s="400"/>
      <c r="H5" s="400"/>
      <c r="I5" s="400"/>
      <c r="J5" s="400"/>
      <c r="K5" s="400"/>
      <c r="L5" s="400"/>
      <c r="M5" s="400"/>
      <c r="N5" s="400"/>
      <c r="O5" s="270">
        <v>44061</v>
      </c>
      <c r="P5" s="530">
        <v>6292</v>
      </c>
      <c r="Q5" s="407">
        <v>0.94990614919999994</v>
      </c>
      <c r="R5" s="407">
        <v>4.1246390200000004E-2</v>
      </c>
      <c r="S5" s="407">
        <v>9.2879942999999996E-3</v>
      </c>
      <c r="T5" s="400"/>
    </row>
    <row r="6" spans="1:21" x14ac:dyDescent="0.25">
      <c r="A6" s="526">
        <v>44062</v>
      </c>
      <c r="B6" s="527">
        <v>8328</v>
      </c>
      <c r="C6" s="528">
        <v>0.94575998149999996</v>
      </c>
      <c r="D6" s="404">
        <v>4.2600122000000004E-2</v>
      </c>
      <c r="E6" s="404">
        <v>1.1628471499999999E-2</v>
      </c>
      <c r="F6" s="400"/>
      <c r="G6" s="400"/>
      <c r="H6" s="400"/>
      <c r="I6" s="400"/>
      <c r="J6" s="400"/>
      <c r="K6" s="400"/>
      <c r="L6" s="400"/>
      <c r="M6" s="400"/>
      <c r="N6" s="400"/>
      <c r="O6" s="270">
        <v>44062</v>
      </c>
      <c r="P6" s="530">
        <v>7037</v>
      </c>
      <c r="Q6" s="407">
        <v>0.94642513019999996</v>
      </c>
      <c r="R6" s="407">
        <v>4.3699499400000001E-2</v>
      </c>
      <c r="S6" s="407">
        <v>9.8682066999999998E-3</v>
      </c>
      <c r="T6" s="400"/>
    </row>
    <row r="7" spans="1:21" x14ac:dyDescent="0.25">
      <c r="A7" s="526">
        <v>44063</v>
      </c>
      <c r="B7" s="527">
        <v>9744</v>
      </c>
      <c r="C7" s="528">
        <v>0.93651072670000002</v>
      </c>
      <c r="D7" s="404">
        <v>4.9875343800000006E-2</v>
      </c>
      <c r="E7" s="404">
        <v>1.3600352699999999E-2</v>
      </c>
      <c r="F7" s="400"/>
      <c r="G7" s="400"/>
      <c r="H7" s="400"/>
      <c r="I7" s="400"/>
      <c r="J7" s="400"/>
      <c r="K7" s="400"/>
      <c r="L7" s="400"/>
      <c r="M7" s="400"/>
      <c r="N7" s="400"/>
      <c r="O7" s="270">
        <v>44063</v>
      </c>
      <c r="P7" s="530">
        <v>8426</v>
      </c>
      <c r="Q7" s="407">
        <v>0.93805645130000004</v>
      </c>
      <c r="R7" s="407">
        <v>5.0191782500000004E-2</v>
      </c>
      <c r="S7" s="407">
        <v>1.17453425E-2</v>
      </c>
      <c r="T7" s="400"/>
    </row>
    <row r="8" spans="1:21" x14ac:dyDescent="0.25">
      <c r="A8" s="526">
        <v>44064</v>
      </c>
      <c r="B8" s="532">
        <v>11815</v>
      </c>
      <c r="C8" s="404">
        <v>0.91764907350000002</v>
      </c>
      <c r="D8" s="404">
        <v>6.5454305800000001E-2</v>
      </c>
      <c r="E8" s="404">
        <v>1.69070726E-2</v>
      </c>
      <c r="F8" s="400"/>
      <c r="G8" s="400"/>
      <c r="H8" s="400"/>
      <c r="I8" s="400"/>
      <c r="J8" s="400"/>
      <c r="K8" s="400"/>
      <c r="L8" s="400"/>
      <c r="M8" s="400"/>
      <c r="N8" s="400"/>
      <c r="O8" s="270">
        <v>44064</v>
      </c>
      <c r="P8" s="530">
        <v>10655</v>
      </c>
      <c r="Q8" s="407">
        <v>0.91828749360000006</v>
      </c>
      <c r="R8" s="533">
        <v>6.6508160799999994E-2</v>
      </c>
      <c r="S8" s="533">
        <v>1.5210775800000001E-2</v>
      </c>
      <c r="T8" s="400"/>
    </row>
    <row r="9" spans="1:21" x14ac:dyDescent="0.25">
      <c r="A9" s="526">
        <v>44067</v>
      </c>
      <c r="B9" s="532">
        <v>19695</v>
      </c>
      <c r="C9" s="404">
        <v>0.88805348419999997</v>
      </c>
      <c r="D9" s="404">
        <v>8.4723331799999996E-2</v>
      </c>
      <c r="E9" s="404">
        <v>2.7209643200000001E-2</v>
      </c>
      <c r="F9" s="400"/>
      <c r="G9" s="400"/>
      <c r="H9" s="400"/>
      <c r="I9" s="400"/>
      <c r="J9" s="400"/>
      <c r="K9" s="400"/>
      <c r="L9" s="400"/>
      <c r="M9" s="400"/>
      <c r="N9" s="400"/>
      <c r="O9" s="270">
        <v>44067</v>
      </c>
      <c r="P9" s="530">
        <v>15913</v>
      </c>
      <c r="Q9" s="407">
        <v>0.89229074549999998</v>
      </c>
      <c r="R9" s="533">
        <v>8.5740323000000007E-2</v>
      </c>
      <c r="S9" s="533">
        <v>2.1961093899999999E-2</v>
      </c>
      <c r="T9" s="400"/>
    </row>
    <row r="10" spans="1:21" x14ac:dyDescent="0.25">
      <c r="A10" s="526">
        <v>44068</v>
      </c>
      <c r="B10" s="532">
        <v>23503</v>
      </c>
      <c r="C10" s="404">
        <v>0.87231087740000002</v>
      </c>
      <c r="D10" s="404">
        <v>9.4983346199999999E-2</v>
      </c>
      <c r="E10" s="404">
        <v>3.2692943799999999E-2</v>
      </c>
      <c r="F10" s="400"/>
      <c r="G10" s="400"/>
      <c r="H10" s="400"/>
      <c r="I10" s="400"/>
      <c r="J10" s="400"/>
      <c r="K10" s="400"/>
      <c r="L10" s="400"/>
      <c r="M10" s="400"/>
      <c r="N10" s="400"/>
      <c r="O10" s="270">
        <v>44068</v>
      </c>
      <c r="P10" s="530">
        <v>19653</v>
      </c>
      <c r="Q10" s="407">
        <v>0.87474455539999996</v>
      </c>
      <c r="R10" s="533">
        <v>9.2688977800000003E-2</v>
      </c>
      <c r="S10" s="533">
        <v>3.2565188000000002E-2</v>
      </c>
      <c r="T10" s="400"/>
    </row>
    <row r="11" spans="1:21" x14ac:dyDescent="0.25">
      <c r="A11" s="526">
        <v>44069</v>
      </c>
      <c r="B11" s="532">
        <v>25022</v>
      </c>
      <c r="C11" s="404">
        <v>0.87138389620000001</v>
      </c>
      <c r="D11" s="404">
        <v>9.3683889800000003E-2</v>
      </c>
      <c r="E11" s="404">
        <v>3.4919371000000005E-2</v>
      </c>
      <c r="F11" s="400"/>
      <c r="G11" s="400"/>
      <c r="H11" s="400"/>
      <c r="I11" s="400"/>
      <c r="J11" s="400"/>
      <c r="K11" s="400"/>
      <c r="L11" s="400"/>
      <c r="M11" s="400"/>
      <c r="N11" s="400"/>
      <c r="O11" s="270">
        <v>44069</v>
      </c>
      <c r="P11" s="530">
        <v>22019</v>
      </c>
      <c r="Q11" s="407">
        <v>0.87685068049999992</v>
      </c>
      <c r="R11" s="533">
        <v>8.7084152499999998E-2</v>
      </c>
      <c r="S11" s="533">
        <v>3.60638878E-2</v>
      </c>
      <c r="T11" s="400"/>
    </row>
    <row r="12" spans="1:21" x14ac:dyDescent="0.25">
      <c r="A12" s="526">
        <v>44070</v>
      </c>
      <c r="B12" s="532">
        <v>24240</v>
      </c>
      <c r="C12" s="404">
        <v>0.86199873300000007</v>
      </c>
      <c r="D12" s="404">
        <v>0.1041521015</v>
      </c>
      <c r="E12" s="404">
        <v>3.38384646E-2</v>
      </c>
      <c r="F12" s="400"/>
      <c r="G12" s="400"/>
      <c r="H12" s="400"/>
      <c r="I12" s="400"/>
      <c r="J12" s="400"/>
      <c r="K12" s="400"/>
      <c r="L12" s="400"/>
      <c r="M12" s="400"/>
      <c r="N12" s="400"/>
      <c r="O12" s="270">
        <v>44070</v>
      </c>
      <c r="P12" s="530">
        <v>21832</v>
      </c>
      <c r="Q12" s="407">
        <v>0.8668796379</v>
      </c>
      <c r="R12" s="533">
        <v>0.10268604749999999</v>
      </c>
      <c r="S12" s="533">
        <v>3.0422907999999999E-2</v>
      </c>
      <c r="T12" s="400"/>
    </row>
    <row r="13" spans="1:21" x14ac:dyDescent="0.25">
      <c r="A13" s="526">
        <v>44071</v>
      </c>
      <c r="B13" s="532">
        <v>24407</v>
      </c>
      <c r="C13" s="404">
        <v>0.84230703750000002</v>
      </c>
      <c r="D13" s="404">
        <v>0.12295505870000001</v>
      </c>
      <c r="E13" s="404">
        <v>3.4767616300000005E-2</v>
      </c>
      <c r="F13" s="400"/>
      <c r="G13" s="400"/>
      <c r="H13" s="400"/>
      <c r="I13" s="400"/>
      <c r="J13" s="400"/>
      <c r="K13" s="400"/>
      <c r="L13" s="400"/>
      <c r="M13" s="400"/>
      <c r="N13" s="400"/>
      <c r="O13" s="270">
        <v>44071</v>
      </c>
      <c r="P13" s="534">
        <v>22821</v>
      </c>
      <c r="Q13" s="533">
        <v>0.84484565720000004</v>
      </c>
      <c r="R13" s="533">
        <v>0.12272282940000001</v>
      </c>
      <c r="S13" s="533">
        <v>3.24603828E-2</v>
      </c>
      <c r="T13" s="400"/>
    </row>
    <row r="14" spans="1:21" x14ac:dyDescent="0.25">
      <c r="A14" s="526">
        <v>44074</v>
      </c>
      <c r="B14" s="532">
        <v>17956</v>
      </c>
      <c r="C14" s="404">
        <v>0.86305441869999999</v>
      </c>
      <c r="D14" s="404">
        <v>0.1121043427</v>
      </c>
      <c r="E14" s="404">
        <v>2.4831978100000002E-2</v>
      </c>
      <c r="F14" s="400"/>
      <c r="G14" s="400"/>
      <c r="H14" s="400"/>
      <c r="I14" s="400"/>
      <c r="J14" s="400"/>
      <c r="K14" s="400"/>
      <c r="L14" s="400"/>
      <c r="M14" s="400"/>
      <c r="N14" s="400"/>
      <c r="O14" s="408">
        <v>44074</v>
      </c>
      <c r="P14" s="530">
        <v>15660</v>
      </c>
      <c r="Q14" s="407">
        <v>0.86727853370000008</v>
      </c>
      <c r="R14" s="407">
        <v>0.1110893734</v>
      </c>
      <c r="S14" s="407">
        <v>2.1620710200000001E-2</v>
      </c>
      <c r="T14" s="400"/>
    </row>
    <row r="15" spans="1:21" x14ac:dyDescent="0.25">
      <c r="A15" s="526">
        <v>44075</v>
      </c>
      <c r="B15" s="532">
        <v>17279</v>
      </c>
      <c r="C15" s="404">
        <v>0.87150156239999998</v>
      </c>
      <c r="D15" s="404">
        <v>0.1044491743</v>
      </c>
      <c r="E15" s="404">
        <v>2.40364328E-2</v>
      </c>
      <c r="F15" s="400"/>
      <c r="G15" s="400"/>
      <c r="H15" s="400"/>
      <c r="I15" s="400"/>
      <c r="J15" s="400"/>
      <c r="K15" s="400"/>
      <c r="L15" s="400"/>
      <c r="M15" s="400"/>
      <c r="N15" s="400"/>
      <c r="O15" s="408">
        <v>44075</v>
      </c>
      <c r="P15" s="530">
        <v>15461</v>
      </c>
      <c r="Q15" s="407">
        <v>0.87546153299999996</v>
      </c>
      <c r="R15" s="407">
        <v>0.10307237919999999</v>
      </c>
      <c r="S15" s="407">
        <v>2.1456835800000001E-2</v>
      </c>
      <c r="T15" s="400"/>
    </row>
    <row r="16" spans="1:21" x14ac:dyDescent="0.25">
      <c r="A16" s="526">
        <v>44076</v>
      </c>
      <c r="B16" s="532">
        <v>15936</v>
      </c>
      <c r="C16" s="404">
        <v>0.88307737500000005</v>
      </c>
      <c r="D16" s="404">
        <v>9.4650290800000009E-2</v>
      </c>
      <c r="E16" s="404">
        <v>2.2258075400000001E-2</v>
      </c>
      <c r="F16" s="400"/>
      <c r="G16" s="400"/>
      <c r="H16" s="400"/>
      <c r="I16" s="400"/>
      <c r="J16" s="400"/>
      <c r="K16" s="400"/>
      <c r="L16" s="400"/>
      <c r="M16" s="400"/>
      <c r="N16" s="400"/>
      <c r="O16" s="408">
        <v>44076</v>
      </c>
      <c r="P16" s="530">
        <v>14228</v>
      </c>
      <c r="Q16" s="407">
        <v>0.88690153220000001</v>
      </c>
      <c r="R16" s="407">
        <v>9.3267624500000007E-2</v>
      </c>
      <c r="S16" s="407">
        <v>1.9817314200000002E-2</v>
      </c>
      <c r="T16" s="400"/>
    </row>
    <row r="17" spans="1:20" x14ac:dyDescent="0.25">
      <c r="A17" s="409">
        <v>44077</v>
      </c>
      <c r="B17" s="532">
        <v>15131</v>
      </c>
      <c r="C17" s="404">
        <v>0.88905567330000002</v>
      </c>
      <c r="D17" s="404">
        <v>8.974266639999999E-2</v>
      </c>
      <c r="E17" s="404">
        <v>2.11916771E-2</v>
      </c>
      <c r="F17" s="400"/>
      <c r="G17" s="400"/>
      <c r="H17" s="400"/>
      <c r="I17" s="400"/>
      <c r="J17" s="400"/>
      <c r="K17" s="400"/>
      <c r="L17" s="400"/>
      <c r="M17" s="400"/>
      <c r="N17" s="400"/>
      <c r="O17" s="408">
        <v>44077</v>
      </c>
      <c r="P17" s="530">
        <v>13596</v>
      </c>
      <c r="Q17" s="407">
        <v>0.89246879860000006</v>
      </c>
      <c r="R17" s="407">
        <v>8.8529046E-2</v>
      </c>
      <c r="S17" s="407">
        <v>1.8994320199999998E-2</v>
      </c>
      <c r="T17" s="400"/>
    </row>
    <row r="18" spans="1:20" x14ac:dyDescent="0.25">
      <c r="A18" s="409">
        <v>44078</v>
      </c>
      <c r="B18" s="532">
        <v>14197</v>
      </c>
      <c r="C18" s="404">
        <v>0.88018274610000002</v>
      </c>
      <c r="D18" s="404">
        <v>9.9181262899999997E-2</v>
      </c>
      <c r="E18" s="404">
        <v>2.0663714400000002E-2</v>
      </c>
      <c r="F18" s="400"/>
      <c r="G18" s="400"/>
      <c r="H18" s="400"/>
      <c r="I18" s="400"/>
      <c r="J18" s="400"/>
      <c r="K18" s="400"/>
      <c r="L18" s="400"/>
      <c r="M18" s="400"/>
      <c r="N18" s="400"/>
      <c r="O18" s="408">
        <v>44078</v>
      </c>
      <c r="P18" s="530">
        <v>13154</v>
      </c>
      <c r="Q18" s="407">
        <v>0.88198583759999993</v>
      </c>
      <c r="R18" s="407">
        <v>9.8981590499999994E-2</v>
      </c>
      <c r="S18" s="407">
        <v>1.9060261700000001E-2</v>
      </c>
      <c r="T18" s="400"/>
    </row>
    <row r="19" spans="1:20" x14ac:dyDescent="0.25">
      <c r="A19" s="409">
        <v>44081</v>
      </c>
      <c r="B19" s="532">
        <v>11386</v>
      </c>
      <c r="C19" s="404">
        <v>0.90735652690000002</v>
      </c>
      <c r="D19" s="404">
        <v>7.6052853399999995E-2</v>
      </c>
      <c r="E19" s="404">
        <v>1.6577173399999999E-2</v>
      </c>
      <c r="F19" s="400"/>
      <c r="G19" s="400"/>
      <c r="H19" s="400"/>
      <c r="I19" s="400"/>
      <c r="J19" s="400"/>
      <c r="K19" s="400"/>
      <c r="L19" s="400"/>
      <c r="M19" s="400"/>
      <c r="N19" s="400"/>
      <c r="O19" s="408">
        <v>44081</v>
      </c>
      <c r="P19" s="530">
        <v>9758</v>
      </c>
      <c r="Q19" s="407">
        <v>0.91020290000000004</v>
      </c>
      <c r="R19" s="407">
        <v>7.5607379500000002E-2</v>
      </c>
      <c r="S19" s="407">
        <v>1.41792749E-2</v>
      </c>
      <c r="T19" s="400"/>
    </row>
    <row r="20" spans="1:20" x14ac:dyDescent="0.25">
      <c r="A20" s="409">
        <v>44082</v>
      </c>
      <c r="B20" s="535">
        <v>12429</v>
      </c>
      <c r="C20" s="404">
        <v>0.91520819900000006</v>
      </c>
      <c r="D20" s="404">
        <v>6.7370792200000001E-2</v>
      </c>
      <c r="E20" s="404">
        <v>1.7409595999999999E-2</v>
      </c>
      <c r="F20" s="400"/>
      <c r="G20" s="400"/>
      <c r="H20" s="400"/>
      <c r="I20" s="400"/>
      <c r="J20" s="400"/>
      <c r="K20" s="400"/>
      <c r="L20" s="400"/>
      <c r="M20" s="400"/>
      <c r="N20" s="400"/>
      <c r="O20" s="408">
        <v>44082</v>
      </c>
      <c r="P20" s="530">
        <v>11173</v>
      </c>
      <c r="Q20" s="407">
        <v>0.91753910290000007</v>
      </c>
      <c r="R20" s="407">
        <v>6.6824760099999991E-2</v>
      </c>
      <c r="S20" s="407">
        <v>1.5628296599999997E-2</v>
      </c>
      <c r="T20" s="400"/>
    </row>
    <row r="21" spans="1:20" x14ac:dyDescent="0.25">
      <c r="A21" s="409">
        <v>44083</v>
      </c>
      <c r="B21" s="532">
        <v>12053</v>
      </c>
      <c r="C21" s="404">
        <v>0.9211224093</v>
      </c>
      <c r="D21" s="404">
        <v>6.1881417599999995E-2</v>
      </c>
      <c r="E21" s="404">
        <v>1.6983336300000002E-2</v>
      </c>
      <c r="F21" s="400"/>
      <c r="G21" s="400"/>
      <c r="H21" s="400"/>
      <c r="I21" s="400"/>
      <c r="J21" s="400"/>
      <c r="K21" s="400"/>
      <c r="L21" s="400"/>
      <c r="M21" s="400"/>
      <c r="N21" s="400"/>
      <c r="O21" s="408">
        <v>44083</v>
      </c>
      <c r="P21" s="530">
        <v>11005</v>
      </c>
      <c r="Q21" s="536">
        <v>0.9234529010000001</v>
      </c>
      <c r="R21" s="536">
        <v>6.1050808599999999E-2</v>
      </c>
      <c r="S21" s="536">
        <v>1.5485599899999999E-2</v>
      </c>
      <c r="T21" s="400"/>
    </row>
    <row r="22" spans="1:20" x14ac:dyDescent="0.25">
      <c r="A22" s="409">
        <v>44084</v>
      </c>
      <c r="B22" s="535">
        <v>11427</v>
      </c>
      <c r="C22" s="404">
        <v>0.92280758060000001</v>
      </c>
      <c r="D22" s="404">
        <v>6.1193018500000002E-2</v>
      </c>
      <c r="E22" s="404">
        <v>1.5987275199999998E-2</v>
      </c>
      <c r="F22" s="400"/>
      <c r="G22" s="400"/>
      <c r="H22" s="400"/>
      <c r="I22" s="400"/>
      <c r="J22" s="400"/>
      <c r="K22" s="400"/>
      <c r="L22" s="400"/>
      <c r="M22" s="400"/>
      <c r="N22" s="400"/>
      <c r="O22" s="408">
        <v>44084</v>
      </c>
      <c r="P22" s="530">
        <v>10513</v>
      </c>
      <c r="Q22" s="407">
        <v>0.92484042200000005</v>
      </c>
      <c r="R22" s="407">
        <v>6.0429352999999998E-2</v>
      </c>
      <c r="S22" s="407">
        <v>1.4718818999999999E-2</v>
      </c>
      <c r="T22" s="400"/>
    </row>
    <row r="23" spans="1:20" x14ac:dyDescent="0.25">
      <c r="A23" s="409">
        <v>44085</v>
      </c>
      <c r="B23" s="532">
        <v>11288</v>
      </c>
      <c r="C23" s="404">
        <v>0.91039151789999995</v>
      </c>
      <c r="D23" s="404">
        <v>7.3190092499999998E-2</v>
      </c>
      <c r="E23" s="404">
        <v>1.6428823700000001E-2</v>
      </c>
      <c r="F23" s="400"/>
      <c r="G23" s="400"/>
      <c r="H23" s="400"/>
      <c r="I23" s="400"/>
      <c r="J23" s="400"/>
      <c r="K23" s="400"/>
      <c r="L23" s="400"/>
      <c r="M23" s="400"/>
      <c r="N23" s="400"/>
      <c r="O23" s="408">
        <v>44085</v>
      </c>
      <c r="P23" s="530">
        <v>10667</v>
      </c>
      <c r="Q23" s="407">
        <v>0.91176029330000008</v>
      </c>
      <c r="R23" s="407">
        <v>7.2757803800000007E-2</v>
      </c>
      <c r="S23" s="407">
        <v>1.5492332800000001E-2</v>
      </c>
      <c r="T23" s="400"/>
    </row>
    <row r="24" spans="1:20" x14ac:dyDescent="0.25">
      <c r="A24" s="409">
        <v>44088</v>
      </c>
      <c r="B24" s="535">
        <v>9685</v>
      </c>
      <c r="C24" s="404">
        <v>0.9271791023</v>
      </c>
      <c r="D24" s="404">
        <v>5.8668697999999998E-2</v>
      </c>
      <c r="E24" s="404">
        <v>1.41372783E-2</v>
      </c>
      <c r="F24" s="400"/>
      <c r="G24" s="400"/>
      <c r="H24" s="400"/>
      <c r="I24" s="400"/>
      <c r="J24" s="400"/>
      <c r="K24" s="400"/>
      <c r="L24" s="400"/>
      <c r="M24" s="400"/>
      <c r="N24" s="400"/>
      <c r="O24" s="408">
        <v>44088</v>
      </c>
      <c r="P24" s="530">
        <v>8649</v>
      </c>
      <c r="Q24" s="407">
        <v>0.92940629950000009</v>
      </c>
      <c r="R24" s="407">
        <v>5.7954048100000002E-2</v>
      </c>
      <c r="S24" s="407">
        <v>1.2623993700000001E-2</v>
      </c>
      <c r="T24" s="400"/>
    </row>
    <row r="25" spans="1:20" x14ac:dyDescent="0.25">
      <c r="A25" s="409">
        <v>44089</v>
      </c>
      <c r="B25" s="535">
        <v>10058</v>
      </c>
      <c r="C25" s="404">
        <v>0.92953848660000005</v>
      </c>
      <c r="D25" s="404">
        <v>5.5726630100000001E-2</v>
      </c>
      <c r="E25" s="404">
        <v>1.4720706600000001E-2</v>
      </c>
      <c r="F25" s="400"/>
      <c r="G25" s="400"/>
      <c r="H25" s="400"/>
      <c r="I25" s="400"/>
      <c r="J25" s="400"/>
      <c r="K25" s="400"/>
      <c r="L25" s="400"/>
      <c r="M25" s="400"/>
      <c r="N25" s="400"/>
      <c r="O25" s="408">
        <v>44089</v>
      </c>
      <c r="P25" s="530">
        <v>9193</v>
      </c>
      <c r="Q25" s="407">
        <v>0.93167283560000003</v>
      </c>
      <c r="R25" s="407">
        <v>5.48520594E-2</v>
      </c>
      <c r="S25" s="407">
        <v>1.3458697299999999E-2</v>
      </c>
      <c r="T25" s="400"/>
    </row>
    <row r="26" spans="1:20" x14ac:dyDescent="0.25">
      <c r="A26" s="409">
        <v>44090</v>
      </c>
      <c r="B26" s="535">
        <v>10796</v>
      </c>
      <c r="C26" s="404">
        <v>0.93075001319999995</v>
      </c>
      <c r="D26" s="404">
        <v>5.4191795800000005E-2</v>
      </c>
      <c r="E26" s="404">
        <v>1.5045350100000002E-2</v>
      </c>
      <c r="F26" s="400"/>
      <c r="G26" s="400"/>
      <c r="H26" s="400"/>
      <c r="I26" s="400"/>
      <c r="J26" s="400"/>
      <c r="K26" s="400"/>
      <c r="L26" s="400"/>
      <c r="M26" s="400"/>
      <c r="N26" s="400"/>
      <c r="O26" s="408">
        <v>44090</v>
      </c>
      <c r="P26" s="537">
        <v>10000</v>
      </c>
      <c r="Q26" s="407">
        <v>0.93264851339999999</v>
      </c>
      <c r="R26" s="407">
        <v>5.3376024700000003E-2</v>
      </c>
      <c r="S26" s="407">
        <v>1.39640523E-2</v>
      </c>
      <c r="T26" s="400"/>
    </row>
    <row r="27" spans="1:20" x14ac:dyDescent="0.25">
      <c r="A27" s="409">
        <v>44091</v>
      </c>
      <c r="B27" s="535">
        <v>10647</v>
      </c>
      <c r="C27" s="404">
        <v>0.93137878949999997</v>
      </c>
      <c r="D27" s="404">
        <v>5.3363342899999999E-2</v>
      </c>
      <c r="E27" s="404">
        <v>1.52462546E-2</v>
      </c>
      <c r="F27" s="400"/>
      <c r="G27" s="400"/>
      <c r="H27" s="400"/>
      <c r="I27" s="400"/>
      <c r="J27" s="400"/>
      <c r="K27" s="400"/>
      <c r="L27" s="400"/>
      <c r="M27" s="400"/>
      <c r="N27" s="400"/>
      <c r="O27" s="408">
        <v>44091</v>
      </c>
      <c r="P27" s="537">
        <v>9905</v>
      </c>
      <c r="Q27" s="407">
        <v>0.93332614140000003</v>
      </c>
      <c r="R27" s="407">
        <v>5.25222526E-2</v>
      </c>
      <c r="S27" s="407">
        <v>1.41400217E-2</v>
      </c>
      <c r="T27" s="400"/>
    </row>
    <row r="28" spans="1:20" x14ac:dyDescent="0.25">
      <c r="A28" s="409">
        <v>44092</v>
      </c>
      <c r="B28" s="535">
        <v>9838</v>
      </c>
      <c r="C28" s="404">
        <v>0.92116632909999996</v>
      </c>
      <c r="D28" s="404">
        <v>6.3078005999999992E-2</v>
      </c>
      <c r="E28" s="404">
        <v>1.5764312799999999E-2</v>
      </c>
      <c r="F28" s="400"/>
      <c r="G28" s="400"/>
      <c r="H28" s="400"/>
      <c r="I28" s="400"/>
      <c r="J28" s="400"/>
      <c r="K28" s="400"/>
      <c r="L28" s="400"/>
      <c r="M28" s="400"/>
      <c r="N28" s="400"/>
      <c r="O28" s="408">
        <v>44092</v>
      </c>
      <c r="P28" s="537">
        <v>9363</v>
      </c>
      <c r="Q28" s="407">
        <v>0.92217944569999999</v>
      </c>
      <c r="R28" s="407">
        <v>6.2833320900000003E-2</v>
      </c>
      <c r="S28" s="407">
        <v>1.49950125E-2</v>
      </c>
      <c r="T28" s="400"/>
    </row>
    <row r="29" spans="1:20" x14ac:dyDescent="0.25">
      <c r="A29" s="409">
        <v>44095</v>
      </c>
      <c r="B29" s="538">
        <v>9161</v>
      </c>
      <c r="C29" s="404">
        <v>0.92760560270000003</v>
      </c>
      <c r="D29" s="404">
        <v>5.6475540900000003E-2</v>
      </c>
      <c r="E29" s="404">
        <v>1.59188564E-2</v>
      </c>
      <c r="F29" s="400"/>
      <c r="G29" s="400"/>
      <c r="H29" s="400"/>
      <c r="I29" s="400"/>
      <c r="J29" s="400"/>
      <c r="K29" s="400"/>
      <c r="L29" s="400"/>
      <c r="M29" s="400"/>
      <c r="N29" s="400"/>
      <c r="O29" s="408">
        <v>44095</v>
      </c>
      <c r="P29" s="537">
        <v>8424</v>
      </c>
      <c r="Q29" s="407">
        <v>0.92921748969999995</v>
      </c>
      <c r="R29" s="407">
        <v>5.6159148300000003E-2</v>
      </c>
      <c r="S29" s="407">
        <v>1.4624250600000001E-2</v>
      </c>
      <c r="T29" s="400"/>
    </row>
    <row r="30" spans="1:20" x14ac:dyDescent="0.25">
      <c r="A30" s="409">
        <v>44096</v>
      </c>
      <c r="B30" s="538">
        <v>11232</v>
      </c>
      <c r="C30" s="404">
        <v>0.92946822439999999</v>
      </c>
      <c r="D30" s="404">
        <v>5.4101571600000002E-2</v>
      </c>
      <c r="E30" s="404">
        <v>1.6416834000000002E-2</v>
      </c>
      <c r="F30" s="400"/>
      <c r="G30" s="400"/>
      <c r="H30" s="400"/>
      <c r="I30" s="400"/>
      <c r="J30" s="400"/>
      <c r="K30" s="400"/>
      <c r="L30" s="400"/>
      <c r="M30" s="400"/>
      <c r="N30" s="400"/>
      <c r="O30" s="408">
        <v>44096</v>
      </c>
      <c r="P30" s="537">
        <v>10560</v>
      </c>
      <c r="Q30" s="407">
        <v>0.93098693310000002</v>
      </c>
      <c r="R30" s="407">
        <v>5.3566270400000005E-2</v>
      </c>
      <c r="S30" s="407">
        <v>1.5433430299999999E-2</v>
      </c>
      <c r="T30" s="400"/>
    </row>
    <row r="31" spans="1:20" x14ac:dyDescent="0.25">
      <c r="A31" s="409">
        <v>44097</v>
      </c>
      <c r="B31" s="538">
        <v>11993</v>
      </c>
      <c r="C31" s="404">
        <v>0.92919609690000005</v>
      </c>
      <c r="D31" s="404">
        <v>5.4035008599999997E-2</v>
      </c>
      <c r="E31" s="404">
        <v>1.6756043300000002E-2</v>
      </c>
      <c r="F31" s="400"/>
      <c r="G31" s="400"/>
      <c r="H31" s="400"/>
      <c r="I31" s="400"/>
      <c r="J31" s="400"/>
      <c r="K31" s="400"/>
      <c r="L31" s="400"/>
      <c r="M31" s="400"/>
      <c r="N31" s="400"/>
      <c r="O31" s="408">
        <v>44097</v>
      </c>
      <c r="P31" s="537">
        <v>11341</v>
      </c>
      <c r="Q31" s="407">
        <v>0.9307159304</v>
      </c>
      <c r="R31" s="407">
        <v>5.3433191200000001E-2</v>
      </c>
      <c r="S31" s="407">
        <v>1.5838031099999997E-2</v>
      </c>
      <c r="T31" s="400"/>
    </row>
    <row r="32" spans="1:20" x14ac:dyDescent="0.25">
      <c r="A32" s="409">
        <v>44098</v>
      </c>
      <c r="B32" s="535">
        <v>10792</v>
      </c>
      <c r="C32" s="404">
        <v>0.92486554740000004</v>
      </c>
      <c r="D32" s="404">
        <v>5.8678289300000006E-2</v>
      </c>
      <c r="E32" s="404">
        <v>1.6440726699999998E-2</v>
      </c>
      <c r="F32" s="400"/>
      <c r="G32" s="400"/>
      <c r="H32" s="400"/>
      <c r="I32" s="400"/>
      <c r="J32" s="400"/>
      <c r="K32" s="400"/>
      <c r="L32" s="400"/>
      <c r="M32" s="400"/>
      <c r="N32" s="400"/>
      <c r="O32" s="408">
        <v>44098</v>
      </c>
      <c r="P32" s="537">
        <v>10316</v>
      </c>
      <c r="Q32" s="407">
        <v>0.92598597729999998</v>
      </c>
      <c r="R32" s="407">
        <v>5.8293588899999998E-2</v>
      </c>
      <c r="S32" s="407">
        <v>1.5702701200000002E-2</v>
      </c>
      <c r="T32" s="400"/>
    </row>
    <row r="33" spans="1:20" x14ac:dyDescent="0.25">
      <c r="A33" s="409">
        <v>44099</v>
      </c>
      <c r="B33" s="538">
        <v>5287</v>
      </c>
      <c r="C33" s="404">
        <v>0.92343097330000001</v>
      </c>
      <c r="D33" s="404">
        <v>6.2703606499999995E-2</v>
      </c>
      <c r="E33" s="404">
        <v>1.19855024E-2</v>
      </c>
      <c r="F33" s="400"/>
      <c r="G33" s="400"/>
      <c r="H33" s="400"/>
      <c r="I33" s="400"/>
      <c r="J33" s="400"/>
      <c r="K33" s="400"/>
      <c r="L33" s="400"/>
      <c r="M33" s="400"/>
      <c r="N33" s="400"/>
      <c r="O33" s="408">
        <v>44099</v>
      </c>
      <c r="P33" s="537">
        <v>5075</v>
      </c>
      <c r="Q33" s="407">
        <v>0.92566010329999993</v>
      </c>
      <c r="R33" s="407">
        <v>6.2794425899999992E-2</v>
      </c>
      <c r="S33" s="407">
        <v>1.1534509000000002E-2</v>
      </c>
      <c r="T33" s="400"/>
    </row>
    <row r="34" spans="1:20" x14ac:dyDescent="0.25">
      <c r="A34" s="409">
        <v>44102</v>
      </c>
      <c r="B34" s="535">
        <v>6082</v>
      </c>
      <c r="C34" s="404">
        <v>0.9285981405999999</v>
      </c>
      <c r="D34" s="404">
        <v>5.7847212500000002E-2</v>
      </c>
      <c r="E34" s="404">
        <v>1.35365151E-2</v>
      </c>
      <c r="F34" s="400"/>
      <c r="G34" s="400"/>
      <c r="H34" s="400"/>
      <c r="I34" s="400"/>
      <c r="J34" s="400"/>
      <c r="K34" s="400"/>
      <c r="L34" s="400"/>
      <c r="M34" s="400"/>
      <c r="N34" s="400"/>
      <c r="O34" s="539">
        <v>44102</v>
      </c>
      <c r="P34" s="537">
        <v>5567</v>
      </c>
      <c r="Q34" s="407">
        <v>0.92956066459999998</v>
      </c>
      <c r="R34" s="407">
        <v>5.8036584100000004E-2</v>
      </c>
      <c r="S34" s="407">
        <v>1.2383494000000002E-2</v>
      </c>
      <c r="T34" s="400"/>
    </row>
    <row r="35" spans="1:20" x14ac:dyDescent="0.25">
      <c r="A35" s="409">
        <v>44103</v>
      </c>
      <c r="B35" s="538">
        <v>12280</v>
      </c>
      <c r="C35" s="404">
        <v>0.92703174389999998</v>
      </c>
      <c r="D35" s="404">
        <v>5.4476981499999994E-2</v>
      </c>
      <c r="E35" s="404">
        <v>1.84784752E-2</v>
      </c>
      <c r="F35" s="400"/>
      <c r="G35" s="400"/>
      <c r="H35" s="400"/>
      <c r="I35" s="400"/>
      <c r="J35" s="400"/>
      <c r="K35" s="400"/>
      <c r="L35" s="400"/>
      <c r="M35" s="400"/>
      <c r="N35" s="400"/>
      <c r="O35" s="539">
        <v>44103</v>
      </c>
      <c r="P35" s="537">
        <v>11641</v>
      </c>
      <c r="Q35" s="407">
        <v>0.9288278806000001</v>
      </c>
      <c r="R35" s="407">
        <v>5.4148285800000001E-2</v>
      </c>
      <c r="S35" s="407">
        <v>1.7011144200000002E-2</v>
      </c>
      <c r="T35" s="400"/>
    </row>
    <row r="36" spans="1:20" x14ac:dyDescent="0.25">
      <c r="A36" s="409">
        <v>44104</v>
      </c>
      <c r="B36" s="538">
        <v>14222</v>
      </c>
      <c r="C36" s="404">
        <v>0.92383436780000006</v>
      </c>
      <c r="D36" s="404">
        <v>5.6160004999999999E-2</v>
      </c>
      <c r="E36" s="404">
        <v>1.9992773299999999E-2</v>
      </c>
      <c r="F36" s="400"/>
      <c r="G36" s="400"/>
      <c r="H36" s="400"/>
      <c r="I36" s="400"/>
      <c r="J36" s="400"/>
      <c r="K36" s="400"/>
      <c r="L36" s="400"/>
      <c r="M36" s="400"/>
      <c r="N36" s="400"/>
      <c r="O36" s="408">
        <v>44104</v>
      </c>
      <c r="P36" s="275">
        <v>13247</v>
      </c>
      <c r="Q36" s="533">
        <v>0.92584764819999998</v>
      </c>
      <c r="R36" s="533">
        <v>5.5505591100000001E-2</v>
      </c>
      <c r="S36" s="533">
        <v>1.8635340300000001E-2</v>
      </c>
      <c r="T36" s="400"/>
    </row>
    <row r="37" spans="1:20" x14ac:dyDescent="0.25">
      <c r="A37" s="409">
        <v>44105</v>
      </c>
      <c r="B37" s="538">
        <v>14065</v>
      </c>
      <c r="C37" s="404">
        <v>0.92381343469999999</v>
      </c>
      <c r="D37" s="404">
        <v>5.6411666399999998E-2</v>
      </c>
      <c r="E37" s="404">
        <v>1.97627584E-2</v>
      </c>
      <c r="F37" s="400"/>
      <c r="G37" s="400"/>
      <c r="H37" s="400"/>
      <c r="I37" s="400"/>
      <c r="J37" s="400"/>
      <c r="K37" s="400"/>
      <c r="L37" s="400"/>
      <c r="M37" s="400"/>
      <c r="N37" s="400"/>
      <c r="O37" s="408">
        <v>44105</v>
      </c>
      <c r="P37" s="275">
        <v>12975</v>
      </c>
      <c r="Q37" s="407">
        <v>0.92604072160000006</v>
      </c>
      <c r="R37" s="407">
        <v>5.57307233E-2</v>
      </c>
      <c r="S37" s="407">
        <v>1.8218561299999998E-2</v>
      </c>
      <c r="T37" s="400"/>
    </row>
    <row r="38" spans="1:20" x14ac:dyDescent="0.25">
      <c r="A38" s="409">
        <v>44106</v>
      </c>
      <c r="B38" s="538">
        <v>14346</v>
      </c>
      <c r="C38" s="404">
        <v>0.90996547690000007</v>
      </c>
      <c r="D38" s="404">
        <v>6.9535727699999994E-2</v>
      </c>
      <c r="E38" s="404">
        <v>2.0493178000000001E-2</v>
      </c>
      <c r="F38" s="400"/>
      <c r="G38" s="400"/>
      <c r="H38" s="400"/>
      <c r="I38" s="400"/>
      <c r="J38" s="400"/>
      <c r="K38" s="400"/>
      <c r="L38" s="400"/>
      <c r="M38" s="400"/>
      <c r="N38" s="400"/>
      <c r="O38" s="408">
        <v>44106</v>
      </c>
      <c r="P38" s="275">
        <v>13578</v>
      </c>
      <c r="Q38" s="407">
        <v>0.9103343599</v>
      </c>
      <c r="R38" s="407">
        <v>6.9086127800000008E-2</v>
      </c>
      <c r="S38" s="407">
        <v>1.9478857699999998E-2</v>
      </c>
      <c r="T38" s="400"/>
    </row>
    <row r="39" spans="1:20" x14ac:dyDescent="0.25">
      <c r="A39" s="409">
        <v>44109</v>
      </c>
      <c r="B39" s="538">
        <v>15874</v>
      </c>
      <c r="C39" s="404">
        <v>0.91634750300000001</v>
      </c>
      <c r="D39" s="404">
        <v>5.9235104599999998E-2</v>
      </c>
      <c r="E39" s="404">
        <v>2.4405634400000001E-2</v>
      </c>
      <c r="F39" s="400"/>
      <c r="G39" s="400"/>
      <c r="H39" s="400"/>
      <c r="I39" s="400"/>
      <c r="J39" s="400"/>
      <c r="K39" s="400"/>
      <c r="L39" s="400"/>
      <c r="M39" s="400"/>
      <c r="N39" s="400"/>
      <c r="O39" s="408">
        <v>44109</v>
      </c>
      <c r="P39" s="275">
        <v>14482</v>
      </c>
      <c r="Q39" s="407">
        <v>0.91917150340000009</v>
      </c>
      <c r="R39" s="407">
        <v>5.85635714E-2</v>
      </c>
      <c r="S39" s="407">
        <v>2.2255520799999998E-2</v>
      </c>
      <c r="T39" s="400"/>
    </row>
    <row r="40" spans="1:20" x14ac:dyDescent="0.25">
      <c r="A40" s="409">
        <v>44110</v>
      </c>
      <c r="B40" s="538">
        <v>17001</v>
      </c>
      <c r="C40" s="404">
        <v>0.91631846399999994</v>
      </c>
      <c r="D40" s="404">
        <v>5.7518706500000003E-2</v>
      </c>
      <c r="E40" s="404">
        <v>2.6150283999999999E-2</v>
      </c>
      <c r="F40" s="400"/>
      <c r="G40" s="400"/>
      <c r="H40" s="400"/>
      <c r="I40" s="400"/>
      <c r="J40" s="400"/>
      <c r="K40" s="400"/>
      <c r="L40" s="400"/>
      <c r="M40" s="400"/>
      <c r="N40" s="400"/>
      <c r="O40" s="539">
        <v>44110</v>
      </c>
      <c r="P40" s="275">
        <v>16108</v>
      </c>
      <c r="Q40" s="533">
        <v>0.91824199560000008</v>
      </c>
      <c r="R40" s="533">
        <v>5.6993990299999998E-2</v>
      </c>
      <c r="S40" s="533">
        <v>2.4752257999999999E-2</v>
      </c>
      <c r="T40" s="400"/>
    </row>
    <row r="41" spans="1:20" x14ac:dyDescent="0.25">
      <c r="A41" s="409">
        <v>44111</v>
      </c>
      <c r="B41" s="538">
        <v>17609</v>
      </c>
      <c r="C41" s="404">
        <v>0.91383380990000007</v>
      </c>
      <c r="D41" s="404">
        <v>5.8936589099999999E-2</v>
      </c>
      <c r="E41" s="404">
        <v>2.7213923799999998E-2</v>
      </c>
      <c r="F41" s="400"/>
      <c r="G41" s="400"/>
      <c r="H41" s="400"/>
      <c r="I41" s="400"/>
      <c r="J41" s="400"/>
      <c r="K41" s="400"/>
      <c r="L41" s="400"/>
      <c r="M41" s="400"/>
      <c r="N41" s="400"/>
      <c r="O41" s="408">
        <v>44111</v>
      </c>
      <c r="P41" s="275">
        <v>16807</v>
      </c>
      <c r="Q41" s="533">
        <v>0.9160221341</v>
      </c>
      <c r="R41" s="533">
        <v>5.7982066999999998E-2</v>
      </c>
      <c r="S41" s="533">
        <v>2.5983258299999999E-2</v>
      </c>
      <c r="T41" s="400"/>
    </row>
    <row r="42" spans="1:20" x14ac:dyDescent="0.25">
      <c r="A42" s="409">
        <v>44112</v>
      </c>
      <c r="B42" s="538">
        <v>18062</v>
      </c>
      <c r="C42" s="404">
        <v>0.90366278080000007</v>
      </c>
      <c r="D42" s="404">
        <v>6.8299285099999996E-2</v>
      </c>
      <c r="E42" s="404">
        <v>2.8026144499999999E-2</v>
      </c>
      <c r="F42" s="400"/>
      <c r="G42" s="400"/>
      <c r="H42" s="400"/>
      <c r="I42" s="400"/>
      <c r="J42" s="400"/>
      <c r="K42" s="400"/>
      <c r="L42" s="400"/>
      <c r="M42" s="400"/>
      <c r="N42" s="400"/>
      <c r="O42" s="539">
        <v>44112</v>
      </c>
      <c r="P42" s="275">
        <v>17459</v>
      </c>
      <c r="Q42" s="533">
        <v>0.90530362870000003</v>
      </c>
      <c r="R42" s="533">
        <v>6.7560887199999989E-2</v>
      </c>
      <c r="S42" s="533">
        <v>2.71244811E-2</v>
      </c>
      <c r="T42" s="400"/>
    </row>
    <row r="43" spans="1:20" x14ac:dyDescent="0.25">
      <c r="A43" s="409">
        <v>44113</v>
      </c>
      <c r="B43" s="538">
        <v>13750</v>
      </c>
      <c r="C43" s="404">
        <v>0.87932790559999996</v>
      </c>
      <c r="D43" s="404">
        <v>9.476859189999999E-2</v>
      </c>
      <c r="E43" s="404">
        <v>2.58947598E-2</v>
      </c>
      <c r="F43" s="400"/>
      <c r="G43" s="400"/>
      <c r="H43" s="400"/>
      <c r="I43" s="400"/>
      <c r="J43" s="400"/>
      <c r="K43" s="400"/>
      <c r="L43" s="400"/>
      <c r="M43" s="400"/>
      <c r="N43" s="400"/>
      <c r="O43" s="408">
        <v>44113</v>
      </c>
      <c r="P43" s="272">
        <v>13620</v>
      </c>
      <c r="Q43" s="407">
        <v>0.87953708630000005</v>
      </c>
      <c r="R43" s="407">
        <v>9.4709542399999999E-2</v>
      </c>
      <c r="S43" s="407">
        <v>2.5745720999999999E-2</v>
      </c>
      <c r="T43" s="400"/>
    </row>
    <row r="44" spans="1:20" x14ac:dyDescent="0.25">
      <c r="A44" s="409">
        <v>44116</v>
      </c>
      <c r="B44" s="538">
        <v>2017</v>
      </c>
      <c r="C44" s="404">
        <v>0.91283125430000001</v>
      </c>
      <c r="D44" s="404">
        <v>6.2339087299999998E-2</v>
      </c>
      <c r="E44" s="404">
        <v>2.47299159E-2</v>
      </c>
      <c r="F44" s="400"/>
      <c r="G44" s="400"/>
      <c r="H44" s="400"/>
      <c r="I44" s="400"/>
      <c r="J44" s="400"/>
      <c r="K44" s="400"/>
      <c r="L44" s="400"/>
      <c r="M44" s="400"/>
      <c r="N44" s="400"/>
      <c r="O44" s="408">
        <v>44116</v>
      </c>
      <c r="P44" s="272">
        <v>1824</v>
      </c>
      <c r="Q44" s="407">
        <v>0.91583087629999993</v>
      </c>
      <c r="R44" s="407">
        <v>6.1753944200000001E-2</v>
      </c>
      <c r="S44" s="407">
        <v>2.2327912400000004E-2</v>
      </c>
      <c r="T44" s="400"/>
    </row>
    <row r="45" spans="1:20" x14ac:dyDescent="0.25">
      <c r="A45" s="409">
        <v>44117</v>
      </c>
      <c r="B45" s="538">
        <v>2111</v>
      </c>
      <c r="C45" s="404">
        <v>0.9133188699</v>
      </c>
      <c r="D45" s="404">
        <v>6.0621929600000006E-2</v>
      </c>
      <c r="E45" s="404">
        <v>2.5959452399999996E-2</v>
      </c>
      <c r="F45" s="400"/>
      <c r="G45" s="400"/>
      <c r="H45" s="400"/>
      <c r="I45" s="400"/>
      <c r="J45" s="400"/>
      <c r="K45" s="400"/>
      <c r="L45" s="400"/>
      <c r="M45" s="400"/>
      <c r="N45" s="400"/>
      <c r="O45" s="408">
        <v>44117</v>
      </c>
      <c r="P45" s="272">
        <v>1959</v>
      </c>
      <c r="Q45" s="407">
        <v>0.91600792980000001</v>
      </c>
      <c r="R45" s="407">
        <v>5.9803750500000002E-2</v>
      </c>
      <c r="S45" s="407">
        <v>2.4094808199999998E-2</v>
      </c>
      <c r="T45" s="400"/>
    </row>
    <row r="46" spans="1:20" x14ac:dyDescent="0.25">
      <c r="A46" s="409">
        <v>44118</v>
      </c>
      <c r="B46" s="538">
        <v>2034</v>
      </c>
      <c r="C46" s="404">
        <v>0.9162718795</v>
      </c>
      <c r="D46" s="404">
        <v>5.8706926699999995E-2</v>
      </c>
      <c r="E46" s="404">
        <v>2.4902757800000001E-2</v>
      </c>
      <c r="F46" s="400"/>
      <c r="G46" s="400"/>
      <c r="H46" s="400"/>
      <c r="I46" s="400"/>
      <c r="J46" s="400"/>
      <c r="K46" s="400"/>
      <c r="L46" s="400"/>
      <c r="M46" s="400"/>
      <c r="N46" s="400"/>
      <c r="O46" s="408">
        <v>44118</v>
      </c>
      <c r="P46" s="272">
        <v>1917</v>
      </c>
      <c r="Q46" s="407">
        <v>0.91879020600000005</v>
      </c>
      <c r="R46" s="407">
        <v>5.7603600499999998E-2</v>
      </c>
      <c r="S46" s="407">
        <v>2.34877574E-2</v>
      </c>
      <c r="T46" s="400"/>
    </row>
    <row r="47" spans="1:20" x14ac:dyDescent="0.25">
      <c r="A47" s="409">
        <v>44119</v>
      </c>
      <c r="B47" s="538">
        <v>2207</v>
      </c>
      <c r="C47" s="404">
        <v>0.91076648819999995</v>
      </c>
      <c r="D47" s="404">
        <v>6.1963561100000002E-2</v>
      </c>
      <c r="E47" s="404">
        <v>2.7163987399999999E-2</v>
      </c>
      <c r="F47" s="400"/>
      <c r="G47" s="400"/>
      <c r="H47" s="400"/>
      <c r="I47" s="400"/>
      <c r="J47" s="400"/>
      <c r="K47" s="400"/>
      <c r="L47" s="400"/>
      <c r="M47" s="400"/>
      <c r="N47" s="400"/>
      <c r="O47" s="408">
        <v>44119</v>
      </c>
      <c r="P47" s="272">
        <v>2132</v>
      </c>
      <c r="Q47" s="407">
        <v>0.91264266080000001</v>
      </c>
      <c r="R47" s="407">
        <v>6.1009892000000003E-2</v>
      </c>
      <c r="S47" s="407">
        <v>2.6241483900000001E-2</v>
      </c>
      <c r="T47" s="400"/>
    </row>
    <row r="48" spans="1:20" x14ac:dyDescent="0.25">
      <c r="A48" s="409">
        <v>44120</v>
      </c>
      <c r="B48" s="538">
        <v>2086</v>
      </c>
      <c r="C48" s="404">
        <v>0.88000598659999996</v>
      </c>
      <c r="D48" s="404">
        <v>9.387744919999999E-2</v>
      </c>
      <c r="E48" s="404">
        <v>2.6016787400000001E-2</v>
      </c>
      <c r="F48" s="400"/>
      <c r="G48" s="400"/>
      <c r="H48" s="400"/>
      <c r="I48" s="400"/>
      <c r="J48" s="400"/>
      <c r="K48" s="400"/>
      <c r="L48" s="400"/>
      <c r="M48" s="400"/>
      <c r="N48" s="400"/>
      <c r="O48" s="408">
        <v>44120</v>
      </c>
      <c r="P48" s="272">
        <v>2084</v>
      </c>
      <c r="Q48" s="407">
        <v>0.88000449010000004</v>
      </c>
      <c r="R48" s="407">
        <v>9.3903564499999995E-2</v>
      </c>
      <c r="S48" s="407">
        <v>2.59921675E-2</v>
      </c>
      <c r="T48" s="400"/>
    </row>
    <row r="49" spans="1:20" x14ac:dyDescent="0.25">
      <c r="A49" s="409">
        <v>44123</v>
      </c>
      <c r="B49" s="538">
        <v>8295</v>
      </c>
      <c r="C49" s="404">
        <v>0.90184157970000001</v>
      </c>
      <c r="D49" s="404">
        <v>6.7593092499999993E-2</v>
      </c>
      <c r="E49" s="404">
        <v>3.05653278E-2</v>
      </c>
      <c r="F49" s="400"/>
      <c r="G49" s="400"/>
      <c r="H49" s="400"/>
      <c r="I49" s="400"/>
      <c r="J49" s="400"/>
      <c r="K49" s="400"/>
      <c r="L49" s="400"/>
      <c r="M49" s="400"/>
      <c r="N49" s="400"/>
      <c r="O49" s="539">
        <v>44123</v>
      </c>
      <c r="P49" s="275">
        <v>6819</v>
      </c>
      <c r="Q49" s="533">
        <v>0.90933077749999991</v>
      </c>
      <c r="R49" s="533">
        <v>6.55983173E-2</v>
      </c>
      <c r="S49" s="533">
        <v>2.5070905299999998E-2</v>
      </c>
      <c r="T49" s="400"/>
    </row>
    <row r="50" spans="1:20" x14ac:dyDescent="0.25">
      <c r="A50" s="409">
        <v>44124</v>
      </c>
      <c r="B50" s="538">
        <v>11170</v>
      </c>
      <c r="C50" s="404">
        <v>0.91173418880000001</v>
      </c>
      <c r="D50" s="404">
        <v>5.7586578100000001E-2</v>
      </c>
      <c r="E50" s="404">
        <v>3.0679233199999999E-2</v>
      </c>
      <c r="F50" s="400"/>
      <c r="G50" s="400"/>
      <c r="H50" s="400"/>
      <c r="I50" s="400"/>
      <c r="J50" s="400"/>
      <c r="K50" s="400"/>
      <c r="L50" s="400"/>
      <c r="M50" s="400"/>
      <c r="N50" s="400"/>
      <c r="O50" s="539">
        <v>44124</v>
      </c>
      <c r="P50" s="275">
        <v>9823</v>
      </c>
      <c r="Q50" s="533">
        <v>0.91861128619999999</v>
      </c>
      <c r="R50" s="533">
        <v>5.5271904199999999E-2</v>
      </c>
      <c r="S50" s="533">
        <v>2.6116809599999999E-2</v>
      </c>
      <c r="T50" s="400"/>
    </row>
    <row r="51" spans="1:20" x14ac:dyDescent="0.25">
      <c r="A51" s="409">
        <v>44125</v>
      </c>
      <c r="B51" s="538">
        <v>12658</v>
      </c>
      <c r="C51" s="404">
        <v>0.91220246369999991</v>
      </c>
      <c r="D51" s="404">
        <v>5.63821506E-2</v>
      </c>
      <c r="E51" s="404">
        <v>3.1415385599999998E-2</v>
      </c>
      <c r="F51" s="400"/>
      <c r="G51" s="400"/>
      <c r="H51" s="400"/>
      <c r="I51" s="400"/>
      <c r="J51" s="400"/>
      <c r="K51" s="400"/>
      <c r="L51" s="400"/>
      <c r="M51" s="400"/>
      <c r="N51" s="400"/>
      <c r="O51" s="539">
        <v>44125</v>
      </c>
      <c r="P51" s="275">
        <v>11441</v>
      </c>
      <c r="Q51" s="533">
        <v>0.9155374208</v>
      </c>
      <c r="R51" s="533">
        <v>5.6065840900000004E-2</v>
      </c>
      <c r="S51" s="533">
        <v>2.8396738300000002E-2</v>
      </c>
      <c r="T51" s="400"/>
    </row>
    <row r="52" spans="1:20" x14ac:dyDescent="0.25">
      <c r="A52" s="409">
        <v>44126</v>
      </c>
      <c r="B52" s="538">
        <v>12905</v>
      </c>
      <c r="C52" s="404">
        <v>0.90865081010000004</v>
      </c>
      <c r="D52" s="404">
        <v>5.9272712599999999E-2</v>
      </c>
      <c r="E52" s="404">
        <v>3.2076477300000003E-2</v>
      </c>
      <c r="F52" s="400"/>
      <c r="G52" s="400"/>
      <c r="H52" s="400"/>
      <c r="I52" s="400"/>
      <c r="J52" s="400"/>
      <c r="K52" s="400"/>
      <c r="L52" s="400"/>
      <c r="M52" s="400"/>
      <c r="N52" s="400"/>
      <c r="O52" s="539">
        <v>44126</v>
      </c>
      <c r="P52" s="275">
        <v>11881</v>
      </c>
      <c r="Q52" s="533">
        <v>0.91195473109999992</v>
      </c>
      <c r="R52" s="533">
        <v>5.84584909E-2</v>
      </c>
      <c r="S52" s="533">
        <v>2.9586778100000002E-2</v>
      </c>
      <c r="T52" s="400"/>
    </row>
    <row r="53" spans="1:20" x14ac:dyDescent="0.25">
      <c r="A53" s="409">
        <v>44127</v>
      </c>
      <c r="B53" s="538">
        <v>13540</v>
      </c>
      <c r="C53" s="404">
        <v>0.89224200339999993</v>
      </c>
      <c r="D53" s="404">
        <v>7.3638630400000002E-2</v>
      </c>
      <c r="E53" s="404">
        <v>3.4119366200000001E-2</v>
      </c>
      <c r="F53" s="400"/>
      <c r="G53" s="400"/>
      <c r="H53" s="400"/>
      <c r="I53" s="400"/>
      <c r="J53" s="400"/>
      <c r="K53" s="400"/>
      <c r="L53" s="400"/>
      <c r="M53" s="400"/>
      <c r="N53" s="400"/>
      <c r="O53" s="539">
        <v>44127</v>
      </c>
      <c r="P53" s="275">
        <v>12871</v>
      </c>
      <c r="Q53" s="533">
        <v>0.89407575280000007</v>
      </c>
      <c r="R53" s="533">
        <v>7.3544134599999991E-2</v>
      </c>
      <c r="S53" s="533">
        <v>3.2380112500000002E-2</v>
      </c>
      <c r="T53" s="400"/>
    </row>
    <row r="54" spans="1:20" x14ac:dyDescent="0.25">
      <c r="A54" s="409">
        <v>44130</v>
      </c>
      <c r="B54" s="538">
        <v>16336</v>
      </c>
      <c r="C54" s="404">
        <v>0.92459475219999998</v>
      </c>
      <c r="D54" s="404">
        <v>4.9265317400000001E-2</v>
      </c>
      <c r="E54" s="404">
        <v>2.6139930299999999E-2</v>
      </c>
      <c r="F54" s="400"/>
      <c r="G54" s="400"/>
      <c r="H54" s="400"/>
      <c r="I54" s="400"/>
      <c r="J54" s="400"/>
      <c r="K54" s="400"/>
      <c r="L54" s="400"/>
      <c r="M54" s="400"/>
      <c r="N54" s="400"/>
      <c r="O54" s="539">
        <v>44130</v>
      </c>
      <c r="P54" s="275">
        <v>14637</v>
      </c>
      <c r="Q54" s="533">
        <v>0.92730976369999996</v>
      </c>
      <c r="R54" s="533">
        <v>4.9284271000000004E-2</v>
      </c>
      <c r="S54" s="533">
        <v>2.34059652E-2</v>
      </c>
      <c r="T54" s="400"/>
    </row>
    <row r="55" spans="1:20" x14ac:dyDescent="0.25">
      <c r="A55" s="409">
        <v>44131</v>
      </c>
      <c r="B55" s="538">
        <v>19197</v>
      </c>
      <c r="C55" s="404">
        <v>0.92473522339999992</v>
      </c>
      <c r="D55" s="404">
        <v>4.7904290999999995E-2</v>
      </c>
      <c r="E55" s="404">
        <v>2.7344617800000002E-2</v>
      </c>
      <c r="F55" s="400"/>
      <c r="G55" s="400"/>
      <c r="H55" s="400"/>
      <c r="I55" s="400"/>
      <c r="J55" s="400"/>
      <c r="K55" s="400"/>
      <c r="L55" s="400"/>
      <c r="M55" s="400"/>
      <c r="N55" s="400"/>
      <c r="O55" s="539">
        <v>44131</v>
      </c>
      <c r="P55" s="275">
        <v>17735</v>
      </c>
      <c r="Q55" s="533">
        <v>0.92697587260000003</v>
      </c>
      <c r="R55" s="533">
        <v>4.7777578299999998E-2</v>
      </c>
      <c r="S55" s="533">
        <v>2.5236454300000002E-2</v>
      </c>
      <c r="T55" s="400"/>
    </row>
    <row r="56" spans="1:20" x14ac:dyDescent="0.25">
      <c r="A56" s="409">
        <v>44132</v>
      </c>
      <c r="B56" s="538">
        <v>20214</v>
      </c>
      <c r="C56" s="404">
        <v>0.9225689306</v>
      </c>
      <c r="D56" s="404">
        <v>4.8910906699999999E-2</v>
      </c>
      <c r="E56" s="404">
        <v>2.8501576300000001E-2</v>
      </c>
      <c r="F56" s="400"/>
      <c r="G56" s="400"/>
      <c r="H56" s="400"/>
      <c r="I56" s="400"/>
      <c r="J56" s="400"/>
      <c r="K56" s="400"/>
      <c r="L56" s="400"/>
      <c r="M56" s="400"/>
      <c r="N56" s="400"/>
      <c r="O56" s="539">
        <v>44132</v>
      </c>
      <c r="P56" s="275">
        <v>18763</v>
      </c>
      <c r="Q56" s="533">
        <v>0.92496699869999999</v>
      </c>
      <c r="R56" s="533">
        <v>4.8607658499999998E-2</v>
      </c>
      <c r="S56" s="533">
        <v>2.6415342399999996E-2</v>
      </c>
      <c r="T56" s="400"/>
    </row>
    <row r="57" spans="1:20" x14ac:dyDescent="0.25">
      <c r="A57" s="409">
        <v>44133</v>
      </c>
      <c r="B57" s="538">
        <v>21106</v>
      </c>
      <c r="C57" s="404">
        <v>0.91827730819999998</v>
      </c>
      <c r="D57" s="404">
        <v>5.1858201600000001E-2</v>
      </c>
      <c r="E57" s="404">
        <v>2.98466166E-2</v>
      </c>
      <c r="F57" s="400"/>
      <c r="G57" s="400"/>
      <c r="H57" s="400"/>
      <c r="I57" s="400"/>
      <c r="J57" s="400"/>
      <c r="K57" s="400"/>
      <c r="L57" s="400"/>
      <c r="M57" s="400"/>
      <c r="N57" s="400"/>
      <c r="O57" s="539">
        <v>44133</v>
      </c>
      <c r="P57" s="275">
        <v>19894</v>
      </c>
      <c r="Q57" s="533">
        <v>0.92030906579999994</v>
      </c>
      <c r="R57" s="533">
        <v>5.1539789400000001E-2</v>
      </c>
      <c r="S57" s="533">
        <v>2.8141138099999997E-2</v>
      </c>
      <c r="T57" s="400"/>
    </row>
    <row r="58" spans="1:20" x14ac:dyDescent="0.25">
      <c r="A58" s="409">
        <v>44134</v>
      </c>
      <c r="B58" s="538">
        <v>21470</v>
      </c>
      <c r="C58" s="404">
        <v>0.90873106709999996</v>
      </c>
      <c r="D58" s="404">
        <v>5.9104844999999996E-2</v>
      </c>
      <c r="E58" s="404">
        <v>3.2153646000000001E-2</v>
      </c>
      <c r="F58" s="400"/>
      <c r="G58" s="400"/>
      <c r="H58" s="400"/>
      <c r="I58" s="400"/>
      <c r="J58" s="400"/>
      <c r="K58" s="400"/>
      <c r="L58" s="400"/>
      <c r="M58" s="400"/>
      <c r="N58" s="400"/>
      <c r="O58" s="539">
        <v>44134</v>
      </c>
      <c r="P58" s="275">
        <v>20618</v>
      </c>
      <c r="Q58" s="533">
        <v>0.90959322329999992</v>
      </c>
      <c r="R58" s="533">
        <v>5.9531352000000003E-2</v>
      </c>
      <c r="S58" s="533">
        <v>3.08673946E-2</v>
      </c>
      <c r="T58" s="400"/>
    </row>
    <row r="59" spans="1:20" x14ac:dyDescent="0.25">
      <c r="A59" s="409">
        <v>44137</v>
      </c>
      <c r="B59" s="538">
        <v>23399</v>
      </c>
      <c r="C59" s="404">
        <v>0.90504224379999998</v>
      </c>
      <c r="D59" s="404">
        <v>6.2137369499999998E-2</v>
      </c>
      <c r="E59" s="404">
        <v>3.28046668E-2</v>
      </c>
      <c r="F59" s="400"/>
      <c r="G59" s="400"/>
      <c r="H59" s="400"/>
      <c r="I59" s="400"/>
      <c r="J59" s="400"/>
      <c r="K59" s="400"/>
      <c r="L59" s="400"/>
      <c r="M59" s="400"/>
      <c r="N59" s="400"/>
      <c r="O59" s="408">
        <v>44137</v>
      </c>
      <c r="P59" s="275">
        <v>21324</v>
      </c>
      <c r="Q59" s="533">
        <v>0.90797090210000009</v>
      </c>
      <c r="R59" s="533">
        <v>6.2098299199999998E-2</v>
      </c>
      <c r="S59" s="533">
        <v>2.9917939899999996E-2</v>
      </c>
      <c r="T59" s="400"/>
    </row>
    <row r="60" spans="1:20" x14ac:dyDescent="0.25">
      <c r="A60" s="409">
        <v>44138</v>
      </c>
      <c r="B60" s="538">
        <v>24754</v>
      </c>
      <c r="C60" s="404">
        <v>0.90523510790000006</v>
      </c>
      <c r="D60" s="404">
        <v>5.9822964299999996E-2</v>
      </c>
      <c r="E60" s="404">
        <v>3.4923348100000001E-2</v>
      </c>
      <c r="F60" s="400"/>
      <c r="G60" s="400"/>
      <c r="H60" s="400"/>
      <c r="I60" s="400"/>
      <c r="J60" s="400"/>
      <c r="K60" s="400"/>
      <c r="L60" s="400"/>
      <c r="M60" s="400"/>
      <c r="N60" s="400"/>
      <c r="O60" s="408">
        <v>44138</v>
      </c>
      <c r="P60" s="275">
        <v>23034</v>
      </c>
      <c r="Q60" s="533">
        <v>0.90780938879999995</v>
      </c>
      <c r="R60" s="533">
        <v>5.96833435E-2</v>
      </c>
      <c r="S60" s="533">
        <v>3.24936932E-2</v>
      </c>
      <c r="T60" s="400"/>
    </row>
    <row r="61" spans="1:20" x14ac:dyDescent="0.25">
      <c r="A61" s="409">
        <v>44139</v>
      </c>
      <c r="B61" s="538">
        <v>25098</v>
      </c>
      <c r="C61" s="404">
        <v>0.90750422330000002</v>
      </c>
      <c r="D61" s="404">
        <v>5.7092753099999997E-2</v>
      </c>
      <c r="E61" s="404">
        <v>3.5380870799999992E-2</v>
      </c>
      <c r="F61" s="400"/>
      <c r="G61" s="400"/>
      <c r="H61" s="400"/>
      <c r="I61" s="400"/>
      <c r="J61" s="400"/>
      <c r="K61" s="400"/>
      <c r="L61" s="400"/>
      <c r="M61" s="400"/>
      <c r="N61" s="400"/>
      <c r="O61" s="408">
        <v>44139</v>
      </c>
      <c r="P61" s="275">
        <v>23511</v>
      </c>
      <c r="Q61" s="533">
        <v>0.91014442019999997</v>
      </c>
      <c r="R61" s="533">
        <v>5.6683586500000001E-2</v>
      </c>
      <c r="S61" s="533">
        <v>3.3153418300000001E-2</v>
      </c>
      <c r="T61" s="400"/>
    </row>
    <row r="62" spans="1:20" x14ac:dyDescent="0.25">
      <c r="A62" s="409">
        <v>44140</v>
      </c>
      <c r="B62" s="538">
        <v>25915</v>
      </c>
      <c r="C62" s="404">
        <v>0.90376223359999996</v>
      </c>
      <c r="D62" s="404">
        <v>5.96460033E-2</v>
      </c>
      <c r="E62" s="404">
        <v>3.6569608100000005E-2</v>
      </c>
      <c r="F62" s="400"/>
      <c r="G62" s="400"/>
      <c r="H62" s="400"/>
      <c r="I62" s="400"/>
      <c r="J62" s="400"/>
      <c r="K62" s="400"/>
      <c r="L62" s="400"/>
      <c r="M62" s="400"/>
      <c r="N62" s="400"/>
      <c r="O62" s="408">
        <v>44140</v>
      </c>
      <c r="P62" s="275">
        <v>24412</v>
      </c>
      <c r="Q62" s="533">
        <v>0.90642929720000009</v>
      </c>
      <c r="R62" s="533">
        <v>5.9089200800000005E-2</v>
      </c>
      <c r="S62" s="533">
        <v>3.4464353900000001E-2</v>
      </c>
      <c r="T62" s="400"/>
    </row>
    <row r="63" spans="1:20" x14ac:dyDescent="0.25">
      <c r="A63" s="409">
        <v>44141</v>
      </c>
      <c r="B63" s="538">
        <v>26935</v>
      </c>
      <c r="C63" s="404">
        <v>0.88616195279999999</v>
      </c>
      <c r="D63" s="404">
        <v>7.3829631600000001E-2</v>
      </c>
      <c r="E63" s="404">
        <v>3.9994764300000006E-2</v>
      </c>
      <c r="F63" s="400"/>
      <c r="G63" s="400"/>
      <c r="H63" s="400"/>
      <c r="I63" s="400"/>
      <c r="J63" s="400"/>
      <c r="K63" s="400"/>
      <c r="L63" s="400"/>
      <c r="M63" s="400"/>
      <c r="N63" s="400"/>
      <c r="O63" s="408">
        <v>44141</v>
      </c>
      <c r="P63" s="275">
        <v>25849</v>
      </c>
      <c r="Q63" s="533">
        <v>0.88778894310000001</v>
      </c>
      <c r="R63" s="533">
        <v>7.3769063800000007E-2</v>
      </c>
      <c r="S63" s="533">
        <v>3.8430753599999999E-2</v>
      </c>
      <c r="T63" s="400"/>
    </row>
    <row r="64" spans="1:20" x14ac:dyDescent="0.25">
      <c r="A64" s="409">
        <v>44144</v>
      </c>
      <c r="B64" s="538">
        <v>29350</v>
      </c>
      <c r="C64" s="404">
        <v>0.89847379380000003</v>
      </c>
      <c r="D64" s="404">
        <v>6.0354845800000001E-2</v>
      </c>
      <c r="E64" s="404">
        <v>4.1149892799999997E-2</v>
      </c>
      <c r="F64" s="400"/>
      <c r="G64" s="400"/>
      <c r="H64" s="400"/>
      <c r="I64" s="400"/>
      <c r="J64" s="400"/>
      <c r="K64" s="400"/>
      <c r="L64" s="400"/>
      <c r="M64" s="400"/>
      <c r="N64" s="400"/>
      <c r="O64" s="408">
        <v>44144</v>
      </c>
      <c r="P64" s="275">
        <v>27319</v>
      </c>
      <c r="Q64" s="533">
        <v>0.90098406399999997</v>
      </c>
      <c r="R64" s="533">
        <v>6.0658546600000002E-2</v>
      </c>
      <c r="S64" s="533">
        <v>3.8340219299999999E-2</v>
      </c>
      <c r="T64" s="400"/>
    </row>
    <row r="65" spans="1:20" x14ac:dyDescent="0.25">
      <c r="A65" s="409">
        <v>44145</v>
      </c>
      <c r="B65" s="538">
        <v>31276</v>
      </c>
      <c r="C65" s="404">
        <v>0.89554433119999999</v>
      </c>
      <c r="D65" s="404">
        <v>6.0276355599999998E-2</v>
      </c>
      <c r="E65" s="404">
        <v>4.4153583000000003E-2</v>
      </c>
      <c r="F65" s="400"/>
      <c r="G65" s="400"/>
      <c r="H65" s="400"/>
      <c r="I65" s="400"/>
      <c r="J65" s="400"/>
      <c r="K65" s="400"/>
      <c r="L65" s="400"/>
      <c r="M65" s="400"/>
      <c r="N65" s="400"/>
      <c r="O65" s="408">
        <v>44145</v>
      </c>
      <c r="P65" s="275">
        <v>29486</v>
      </c>
      <c r="Q65" s="533">
        <v>0.89830437020000009</v>
      </c>
      <c r="R65" s="533">
        <v>6.0034441299999998E-2</v>
      </c>
      <c r="S65" s="533">
        <v>4.1642610199999999E-2</v>
      </c>
      <c r="T65" s="400"/>
    </row>
    <row r="66" spans="1:20" x14ac:dyDescent="0.25">
      <c r="A66" s="409">
        <v>44146</v>
      </c>
      <c r="B66" s="538">
        <v>31692</v>
      </c>
      <c r="C66" s="404">
        <v>0.89503801380000003</v>
      </c>
      <c r="D66" s="404">
        <v>6.0118061899999999E-2</v>
      </c>
      <c r="E66" s="404">
        <v>4.4815334400000004E-2</v>
      </c>
      <c r="F66" s="400"/>
      <c r="G66" s="400"/>
      <c r="H66" s="400"/>
      <c r="I66" s="400"/>
      <c r="J66" s="400"/>
      <c r="K66" s="400"/>
      <c r="L66" s="400"/>
      <c r="M66" s="400"/>
      <c r="N66" s="400"/>
      <c r="O66" s="408">
        <v>44146</v>
      </c>
      <c r="P66" s="275">
        <v>30028</v>
      </c>
      <c r="Q66" s="533">
        <v>0.89784691510000003</v>
      </c>
      <c r="R66" s="533">
        <v>5.9671659699999997E-2</v>
      </c>
      <c r="S66" s="533">
        <v>4.2458557199999997E-2</v>
      </c>
      <c r="T66" s="400"/>
    </row>
    <row r="67" spans="1:20" x14ac:dyDescent="0.25">
      <c r="A67" s="409">
        <v>44147</v>
      </c>
      <c r="B67" s="538">
        <v>31073</v>
      </c>
      <c r="C67" s="404">
        <v>0.89225663489999996</v>
      </c>
      <c r="D67" s="404">
        <v>6.1716170200000003E-2</v>
      </c>
      <c r="E67" s="404">
        <v>4.6003189800000004E-2</v>
      </c>
      <c r="F67" s="400"/>
      <c r="G67" s="400"/>
      <c r="H67" s="400"/>
      <c r="I67" s="400"/>
      <c r="J67" s="400"/>
      <c r="K67" s="400"/>
      <c r="L67" s="400"/>
      <c r="M67" s="400"/>
      <c r="N67" s="400"/>
      <c r="O67" s="408">
        <v>44147</v>
      </c>
      <c r="P67" s="275">
        <v>29596</v>
      </c>
      <c r="Q67" s="533">
        <v>0.89488056809999994</v>
      </c>
      <c r="R67" s="533">
        <v>6.1268480299999997E-2</v>
      </c>
      <c r="S67" s="533">
        <v>4.3829201299999995E-2</v>
      </c>
      <c r="T67" s="400"/>
    </row>
    <row r="68" spans="1:20" x14ac:dyDescent="0.25">
      <c r="A68" s="409">
        <v>44148</v>
      </c>
      <c r="B68" s="538">
        <v>26855</v>
      </c>
      <c r="C68" s="404">
        <v>0.88434123549999999</v>
      </c>
      <c r="D68" s="404">
        <v>6.9575414900000007E-2</v>
      </c>
      <c r="E68" s="404">
        <v>4.6066353799999994E-2</v>
      </c>
      <c r="F68" s="400"/>
      <c r="G68" s="400"/>
      <c r="H68" s="400"/>
      <c r="I68" s="400"/>
      <c r="J68" s="400"/>
      <c r="K68" s="400"/>
      <c r="L68" s="400"/>
      <c r="M68" s="400"/>
      <c r="N68" s="400"/>
      <c r="O68" s="539">
        <v>44148</v>
      </c>
      <c r="P68" s="275">
        <v>25685</v>
      </c>
      <c r="Q68" s="533">
        <v>0.8863749005999999</v>
      </c>
      <c r="R68" s="533">
        <v>6.9597733500000009E-2</v>
      </c>
      <c r="S68" s="533">
        <v>4.4012261200000007E-2</v>
      </c>
      <c r="T68" s="400"/>
    </row>
    <row r="69" spans="1:20" x14ac:dyDescent="0.25">
      <c r="A69" s="409">
        <v>44151</v>
      </c>
      <c r="B69" s="538">
        <v>27107</v>
      </c>
      <c r="C69" s="404">
        <v>0.89138151919999997</v>
      </c>
      <c r="D69" s="404">
        <v>6.2069390100000003E-2</v>
      </c>
      <c r="E69" s="404">
        <v>4.4922166499999999E-2</v>
      </c>
      <c r="F69" s="400"/>
      <c r="G69" s="400"/>
      <c r="H69" s="400"/>
      <c r="I69" s="400"/>
      <c r="J69" s="400"/>
      <c r="K69" s="400"/>
      <c r="L69" s="400"/>
      <c r="M69" s="400"/>
      <c r="N69" s="400"/>
      <c r="O69" s="539">
        <v>44151</v>
      </c>
      <c r="P69" s="275">
        <v>25392</v>
      </c>
      <c r="Q69" s="533">
        <v>0.89459628339999997</v>
      </c>
      <c r="R69" s="533">
        <v>6.3283549799999991E-2</v>
      </c>
      <c r="S69" s="533">
        <v>4.2097398599999988E-2</v>
      </c>
      <c r="T69" s="400"/>
    </row>
    <row r="70" spans="1:20" x14ac:dyDescent="0.25">
      <c r="A70" s="409">
        <v>44152</v>
      </c>
      <c r="B70" s="538">
        <v>33047</v>
      </c>
      <c r="C70" s="404">
        <v>0.88828297879999996</v>
      </c>
      <c r="D70" s="404">
        <v>6.4904205899999998E-2</v>
      </c>
      <c r="E70" s="404">
        <v>4.6792769500000005E-2</v>
      </c>
      <c r="F70" s="400"/>
      <c r="G70" s="400"/>
      <c r="H70" s="400"/>
      <c r="I70" s="400"/>
      <c r="J70" s="400"/>
      <c r="K70" s="400"/>
      <c r="L70" s="400"/>
      <c r="M70" s="400"/>
      <c r="N70" s="400"/>
      <c r="O70" s="408">
        <v>44152</v>
      </c>
      <c r="P70" s="275">
        <v>30824</v>
      </c>
      <c r="Q70" s="533">
        <v>0.89155689049999998</v>
      </c>
      <c r="R70" s="533">
        <v>6.4789847400000003E-2</v>
      </c>
      <c r="S70" s="533">
        <v>4.3631787600000006E-2</v>
      </c>
      <c r="T70" s="400"/>
    </row>
    <row r="71" spans="1:20" x14ac:dyDescent="0.25">
      <c r="A71" s="409">
        <v>44153</v>
      </c>
      <c r="B71" s="538">
        <v>32553</v>
      </c>
      <c r="C71" s="404">
        <v>0.88863134609999994</v>
      </c>
      <c r="D71" s="404">
        <v>6.52855663E-2</v>
      </c>
      <c r="E71" s="404">
        <v>4.6063778E-2</v>
      </c>
      <c r="F71" s="400"/>
      <c r="G71" s="400"/>
      <c r="H71" s="400"/>
      <c r="I71" s="400"/>
      <c r="J71" s="400"/>
      <c r="K71" s="400"/>
      <c r="L71" s="400"/>
      <c r="M71" s="400"/>
      <c r="N71" s="400"/>
      <c r="O71" s="408">
        <v>44153</v>
      </c>
      <c r="P71" s="275">
        <v>30536</v>
      </c>
      <c r="Q71" s="407">
        <v>0.89206230870000003</v>
      </c>
      <c r="R71" s="407">
        <v>6.4648998400000005E-2</v>
      </c>
      <c r="S71" s="407">
        <v>4.3269375199999995E-2</v>
      </c>
      <c r="T71" s="400"/>
    </row>
    <row r="72" spans="1:20" x14ac:dyDescent="0.25">
      <c r="A72" s="409">
        <v>44154</v>
      </c>
      <c r="B72" s="538">
        <v>32024</v>
      </c>
      <c r="C72" s="404">
        <v>0.88727192909999997</v>
      </c>
      <c r="D72" s="404">
        <v>6.7444218299999997E-2</v>
      </c>
      <c r="E72" s="404">
        <v>4.5264547299999999E-2</v>
      </c>
      <c r="F72" s="400"/>
      <c r="G72" s="400"/>
      <c r="H72" s="400"/>
      <c r="I72" s="400"/>
      <c r="J72" s="400"/>
      <c r="K72" s="400"/>
      <c r="L72" s="400"/>
      <c r="M72" s="400"/>
      <c r="N72" s="400"/>
      <c r="O72" s="408">
        <v>44154</v>
      </c>
      <c r="P72" s="275">
        <v>30125</v>
      </c>
      <c r="Q72" s="407">
        <v>0.8912004671</v>
      </c>
      <c r="R72" s="407">
        <v>6.6150699899999998E-2</v>
      </c>
      <c r="S72" s="407">
        <v>4.2630228399999998E-2</v>
      </c>
      <c r="T72" s="400"/>
    </row>
    <row r="73" spans="1:20" x14ac:dyDescent="0.25">
      <c r="A73" s="409">
        <v>44155</v>
      </c>
      <c r="B73" s="538">
        <v>28857</v>
      </c>
      <c r="C73" s="404">
        <v>0.8694719595</v>
      </c>
      <c r="D73" s="404">
        <v>8.2181759100000001E-2</v>
      </c>
      <c r="E73" s="404">
        <v>4.8332442999999996E-2</v>
      </c>
      <c r="F73" s="400"/>
      <c r="G73" s="400"/>
      <c r="H73" s="400"/>
      <c r="I73" s="400"/>
      <c r="J73" s="400"/>
      <c r="K73" s="400"/>
      <c r="L73" s="400"/>
      <c r="M73" s="400"/>
      <c r="N73" s="400"/>
      <c r="O73" s="408">
        <v>44155</v>
      </c>
      <c r="P73" s="275">
        <v>27705</v>
      </c>
      <c r="Q73" s="407">
        <v>0.87187213220000004</v>
      </c>
      <c r="R73" s="407">
        <v>8.1702013900000009E-2</v>
      </c>
      <c r="S73" s="407">
        <v>4.6414786400000005E-2</v>
      </c>
      <c r="T73" s="400"/>
    </row>
    <row r="74" spans="1:20" x14ac:dyDescent="0.25">
      <c r="A74" s="409">
        <v>44158</v>
      </c>
      <c r="B74" s="538">
        <v>29202</v>
      </c>
      <c r="C74" s="404">
        <v>0.89465920539999999</v>
      </c>
      <c r="D74" s="404">
        <v>6.3053207400000005E-2</v>
      </c>
      <c r="E74" s="404">
        <v>4.2264734499999998E-2</v>
      </c>
      <c r="F74" s="400"/>
      <c r="G74" s="400"/>
      <c r="H74" s="400"/>
      <c r="I74" s="400"/>
      <c r="J74" s="400"/>
      <c r="K74" s="400"/>
      <c r="L74" s="400"/>
      <c r="M74" s="400"/>
      <c r="N74" s="400"/>
      <c r="O74" s="408">
        <v>44158</v>
      </c>
      <c r="P74" s="275">
        <v>26550</v>
      </c>
      <c r="Q74" s="407">
        <v>0.89674439810000006</v>
      </c>
      <c r="R74" s="407">
        <v>6.3381559599999998E-2</v>
      </c>
      <c r="S74" s="407">
        <v>3.8454105399999994E-2</v>
      </c>
      <c r="T74" s="400"/>
    </row>
    <row r="75" spans="1:20" x14ac:dyDescent="0.25">
      <c r="A75" s="409">
        <v>44159</v>
      </c>
      <c r="B75" s="538">
        <v>28845</v>
      </c>
      <c r="C75" s="404">
        <v>0.89634070850000003</v>
      </c>
      <c r="D75" s="404">
        <v>6.28018667E-2</v>
      </c>
      <c r="E75" s="404">
        <v>4.0837386900000001E-2</v>
      </c>
      <c r="F75" s="400"/>
      <c r="G75" s="400"/>
      <c r="H75" s="400"/>
      <c r="I75" s="400"/>
      <c r="J75" s="400"/>
      <c r="K75" s="400"/>
      <c r="L75" s="400"/>
      <c r="M75" s="400"/>
      <c r="N75" s="400"/>
      <c r="O75" s="408">
        <v>44159</v>
      </c>
      <c r="P75" s="275">
        <v>26940</v>
      </c>
      <c r="Q75" s="407">
        <v>0.89881442140000001</v>
      </c>
      <c r="R75" s="407">
        <v>6.3046904900000006E-2</v>
      </c>
      <c r="S75" s="407">
        <v>3.8120087599999998E-2</v>
      </c>
      <c r="T75" s="400"/>
    </row>
    <row r="76" spans="1:20" x14ac:dyDescent="0.25">
      <c r="A76" s="409">
        <v>44160</v>
      </c>
      <c r="B76" s="538">
        <v>27865</v>
      </c>
      <c r="C76" s="404">
        <v>0.90003453710000003</v>
      </c>
      <c r="D76" s="404">
        <v>6.0466516499999998E-2</v>
      </c>
      <c r="E76" s="404">
        <v>3.9478209800000004E-2</v>
      </c>
      <c r="F76" s="400"/>
      <c r="G76" s="400"/>
      <c r="H76" s="400"/>
      <c r="I76" s="400"/>
      <c r="J76" s="400"/>
      <c r="K76" s="400"/>
      <c r="L76" s="400"/>
      <c r="M76" s="400"/>
      <c r="N76" s="400"/>
      <c r="O76" s="408">
        <v>44160</v>
      </c>
      <c r="P76" s="275">
        <v>26182</v>
      </c>
      <c r="Q76" s="407">
        <v>0.90257045960000004</v>
      </c>
      <c r="R76" s="407">
        <v>6.0304571899999999E-2</v>
      </c>
      <c r="S76" s="407">
        <v>3.7104236800000003E-2</v>
      </c>
      <c r="T76" s="400"/>
    </row>
    <row r="77" spans="1:20" x14ac:dyDescent="0.25">
      <c r="A77" s="409">
        <v>44161</v>
      </c>
      <c r="B77" s="538">
        <v>27236</v>
      </c>
      <c r="C77" s="404">
        <v>0.89937804960000001</v>
      </c>
      <c r="D77" s="404">
        <v>6.21299638E-2</v>
      </c>
      <c r="E77" s="404">
        <v>3.8471962999999998E-2</v>
      </c>
      <c r="F77" s="400"/>
      <c r="G77" s="400"/>
      <c r="H77" s="400"/>
      <c r="I77" s="400"/>
      <c r="J77" s="400"/>
      <c r="K77" s="400"/>
      <c r="L77" s="400"/>
      <c r="M77" s="400"/>
      <c r="N77" s="400"/>
      <c r="O77" s="408">
        <v>44161</v>
      </c>
      <c r="P77" s="275">
        <v>25887</v>
      </c>
      <c r="Q77" s="407">
        <v>0.90170650809999997</v>
      </c>
      <c r="R77" s="407">
        <v>6.1718005400000005E-2</v>
      </c>
      <c r="S77" s="407">
        <v>3.6555466299999999E-2</v>
      </c>
      <c r="T77" s="400"/>
    </row>
    <row r="78" spans="1:20" x14ac:dyDescent="0.25">
      <c r="A78" s="409">
        <v>44162</v>
      </c>
      <c r="B78" s="538">
        <v>25419</v>
      </c>
      <c r="C78" s="404">
        <v>0.88818261860000003</v>
      </c>
      <c r="D78" s="404">
        <v>7.3636662500000005E-2</v>
      </c>
      <c r="E78" s="404">
        <v>3.8167503800000002E-2</v>
      </c>
      <c r="F78" s="400"/>
      <c r="G78" s="400"/>
      <c r="H78" s="400"/>
      <c r="I78" s="400"/>
      <c r="J78" s="400"/>
      <c r="K78" s="400"/>
      <c r="L78" s="400"/>
      <c r="M78" s="400"/>
      <c r="N78" s="400"/>
      <c r="O78" s="408">
        <v>44162</v>
      </c>
      <c r="P78" s="275">
        <v>24406</v>
      </c>
      <c r="Q78" s="407">
        <v>0.88990414240000004</v>
      </c>
      <c r="R78" s="407">
        <v>7.3566554399999998E-2</v>
      </c>
      <c r="S78" s="407">
        <v>3.6518566199999998E-2</v>
      </c>
      <c r="T78" s="400"/>
    </row>
    <row r="79" spans="1:20" x14ac:dyDescent="0.25">
      <c r="A79" s="409">
        <v>44165</v>
      </c>
      <c r="B79" s="538">
        <v>23340</v>
      </c>
      <c r="C79" s="404">
        <v>0.89868409829999996</v>
      </c>
      <c r="D79" s="404">
        <v>6.5974914699999998E-2</v>
      </c>
      <c r="E79" s="404">
        <v>3.5315626500000002E-2</v>
      </c>
      <c r="F79" s="400"/>
      <c r="G79" s="400"/>
      <c r="H79" s="400"/>
      <c r="I79" s="400"/>
      <c r="J79" s="400"/>
      <c r="K79" s="400"/>
      <c r="L79" s="400"/>
      <c r="M79" s="400"/>
      <c r="N79" s="400"/>
      <c r="O79" s="408">
        <v>44165</v>
      </c>
      <c r="P79" s="275">
        <v>21959</v>
      </c>
      <c r="Q79" s="407">
        <v>0.90124223129999992</v>
      </c>
      <c r="R79" s="407">
        <v>6.5520208300000007E-2</v>
      </c>
      <c r="S79" s="407">
        <v>3.3213745199999999E-2</v>
      </c>
      <c r="T79" s="400"/>
    </row>
    <row r="80" spans="1:20" x14ac:dyDescent="0.25">
      <c r="A80" s="409">
        <v>44166</v>
      </c>
      <c r="B80" s="538">
        <v>24836</v>
      </c>
      <c r="C80" s="404">
        <v>0.90278824740000008</v>
      </c>
      <c r="D80" s="404">
        <v>6.2120143599999997E-2</v>
      </c>
      <c r="E80" s="404">
        <v>3.5070868399999997E-2</v>
      </c>
      <c r="F80" s="400"/>
      <c r="G80" s="400"/>
      <c r="H80" s="400"/>
      <c r="I80" s="400"/>
      <c r="J80" s="400"/>
      <c r="K80" s="400"/>
      <c r="L80" s="400"/>
      <c r="M80" s="400"/>
      <c r="N80" s="400"/>
      <c r="O80" s="408">
        <v>44166</v>
      </c>
      <c r="P80" s="275">
        <v>23502</v>
      </c>
      <c r="Q80" s="407">
        <v>0.90504457189999998</v>
      </c>
      <c r="R80" s="407">
        <v>6.17377972E-2</v>
      </c>
      <c r="S80" s="407">
        <v>3.3198323199999998E-2</v>
      </c>
      <c r="T80" s="400"/>
    </row>
    <row r="81" spans="1:20" x14ac:dyDescent="0.25">
      <c r="A81" s="409">
        <v>44167</v>
      </c>
      <c r="B81" s="538">
        <v>24495</v>
      </c>
      <c r="C81" s="404">
        <v>0.90276854829999997</v>
      </c>
      <c r="D81" s="404">
        <v>6.1939424E-2</v>
      </c>
      <c r="E81" s="404">
        <v>3.5270827399999996E-2</v>
      </c>
      <c r="F81" s="400"/>
      <c r="G81" s="400"/>
      <c r="H81" s="400"/>
      <c r="I81" s="400"/>
      <c r="J81" s="400"/>
      <c r="K81" s="400"/>
      <c r="L81" s="400"/>
      <c r="M81" s="400"/>
      <c r="N81" s="400"/>
      <c r="O81" s="408">
        <v>44167</v>
      </c>
      <c r="P81" s="275">
        <v>23597</v>
      </c>
      <c r="Q81" s="407">
        <v>0.90442053039999992</v>
      </c>
      <c r="R81" s="407">
        <v>6.1544185199999997E-2</v>
      </c>
      <c r="S81" s="407">
        <v>3.4016280500000003E-2</v>
      </c>
      <c r="T81" s="400"/>
    </row>
    <row r="82" spans="1:20" x14ac:dyDescent="0.25">
      <c r="A82" s="409">
        <v>44168</v>
      </c>
      <c r="B82" s="538">
        <v>23975</v>
      </c>
      <c r="C82" s="404">
        <v>0.89881516380000004</v>
      </c>
      <c r="D82" s="404">
        <v>6.6565334800000001E-2</v>
      </c>
      <c r="E82" s="404">
        <v>3.4596836900000004E-2</v>
      </c>
      <c r="F82" s="400"/>
      <c r="G82" s="400"/>
      <c r="H82" s="400"/>
      <c r="I82" s="400"/>
      <c r="J82" s="400"/>
      <c r="K82" s="400"/>
      <c r="L82" s="400"/>
      <c r="M82" s="400"/>
      <c r="N82" s="400"/>
      <c r="O82" s="408">
        <v>44168</v>
      </c>
      <c r="P82" s="275">
        <v>22832</v>
      </c>
      <c r="Q82" s="407">
        <v>0.90108910110000007</v>
      </c>
      <c r="R82" s="407">
        <v>6.5957168400000002E-2</v>
      </c>
      <c r="S82" s="407">
        <v>3.29339939E-2</v>
      </c>
      <c r="T82" s="400"/>
    </row>
    <row r="83" spans="1:20" x14ac:dyDescent="0.25">
      <c r="A83" s="409">
        <v>44169</v>
      </c>
      <c r="B83" s="538">
        <v>24227</v>
      </c>
      <c r="C83" s="404">
        <v>0.85698895060000002</v>
      </c>
      <c r="D83" s="404">
        <v>0.10665228010000001</v>
      </c>
      <c r="E83" s="404">
        <v>3.6345590699999999E-2</v>
      </c>
      <c r="F83" s="400"/>
      <c r="G83" s="400"/>
      <c r="H83" s="400"/>
      <c r="I83" s="400"/>
      <c r="J83" s="400"/>
      <c r="K83" s="400"/>
      <c r="L83" s="400"/>
      <c r="M83" s="400"/>
      <c r="N83" s="400"/>
      <c r="O83" s="408">
        <v>44169</v>
      </c>
      <c r="P83" s="275">
        <v>23161</v>
      </c>
      <c r="Q83" s="407">
        <v>0.85954646950000002</v>
      </c>
      <c r="R83" s="407">
        <v>0.1057686932</v>
      </c>
      <c r="S83" s="407">
        <v>3.4672504999999999E-2</v>
      </c>
      <c r="T83" s="400"/>
    </row>
    <row r="84" spans="1:20" x14ac:dyDescent="0.25">
      <c r="A84" s="409">
        <v>44172</v>
      </c>
      <c r="B84" s="538">
        <v>25714</v>
      </c>
      <c r="C84" s="404">
        <v>0.89864212310000002</v>
      </c>
      <c r="D84" s="404">
        <v>6.5067406999999994E-2</v>
      </c>
      <c r="E84" s="404">
        <v>3.6260401300000002E-2</v>
      </c>
      <c r="F84" s="400"/>
      <c r="G84" s="400"/>
      <c r="H84" s="400"/>
      <c r="I84" s="400"/>
      <c r="J84" s="400"/>
      <c r="K84" s="400"/>
      <c r="L84" s="400"/>
      <c r="M84" s="400"/>
      <c r="N84" s="400"/>
      <c r="O84" s="408">
        <v>44172</v>
      </c>
      <c r="P84" s="275">
        <v>24036</v>
      </c>
      <c r="Q84" s="407">
        <v>0.90124921600000008</v>
      </c>
      <c r="R84" s="407">
        <v>6.4829496E-2</v>
      </c>
      <c r="S84" s="407">
        <v>3.38969717E-2</v>
      </c>
      <c r="T84" s="400"/>
    </row>
    <row r="85" spans="1:20" x14ac:dyDescent="0.25">
      <c r="A85" s="409">
        <v>44173</v>
      </c>
      <c r="B85" s="538">
        <v>26248</v>
      </c>
      <c r="C85" s="404">
        <v>0.89797527170000002</v>
      </c>
      <c r="D85" s="404">
        <v>6.4937378200000007E-2</v>
      </c>
      <c r="E85" s="404">
        <v>3.7057305399999997E-2</v>
      </c>
      <c r="F85" s="400"/>
      <c r="G85" s="400"/>
      <c r="H85" s="400"/>
      <c r="I85" s="400"/>
      <c r="J85" s="400"/>
      <c r="K85" s="400"/>
      <c r="L85" s="400"/>
      <c r="M85" s="400"/>
      <c r="N85" s="400"/>
      <c r="O85" s="408">
        <v>44173</v>
      </c>
      <c r="P85" s="275">
        <v>24450</v>
      </c>
      <c r="Q85" s="407">
        <v>0.90358127319999992</v>
      </c>
      <c r="R85" s="407">
        <v>6.1828314599999996E-2</v>
      </c>
      <c r="S85" s="407">
        <v>3.4563233700000001E-2</v>
      </c>
      <c r="T85" s="400"/>
    </row>
    <row r="86" spans="1:20" x14ac:dyDescent="0.25">
      <c r="A86" s="409">
        <v>44174</v>
      </c>
      <c r="B86" s="538">
        <v>26356</v>
      </c>
      <c r="C86" s="404">
        <v>0.90032117759999997</v>
      </c>
      <c r="D86" s="404">
        <v>6.2618545600000006E-2</v>
      </c>
      <c r="E86" s="404">
        <v>3.7030942200000007E-2</v>
      </c>
      <c r="F86" s="400"/>
      <c r="G86" s="400"/>
      <c r="H86" s="400"/>
      <c r="I86" s="400"/>
      <c r="J86" s="400"/>
      <c r="K86" s="400"/>
      <c r="L86" s="400"/>
      <c r="M86" s="400"/>
      <c r="N86" s="400"/>
      <c r="O86" s="408">
        <v>44174</v>
      </c>
      <c r="P86" s="275">
        <v>25021</v>
      </c>
      <c r="Q86" s="407">
        <v>0.90264642839999998</v>
      </c>
      <c r="R86" s="407">
        <v>6.2157518099999996E-2</v>
      </c>
      <c r="S86" s="407">
        <v>3.5170300200000004E-2</v>
      </c>
      <c r="T86" s="400"/>
    </row>
    <row r="87" spans="1:20" x14ac:dyDescent="0.25">
      <c r="A87" s="409">
        <v>44175</v>
      </c>
      <c r="B87" s="538">
        <v>27017</v>
      </c>
      <c r="C87" s="404">
        <v>0.89759976419999998</v>
      </c>
      <c r="D87" s="404">
        <v>6.4313643000000004E-2</v>
      </c>
      <c r="E87" s="404">
        <v>3.8060840700000001E-2</v>
      </c>
      <c r="F87" s="400"/>
      <c r="G87" s="400"/>
      <c r="H87" s="400"/>
      <c r="I87" s="400"/>
      <c r="J87" s="400"/>
      <c r="K87" s="400"/>
      <c r="L87" s="400"/>
      <c r="M87" s="400"/>
      <c r="N87" s="400"/>
      <c r="O87" s="408">
        <v>44175</v>
      </c>
      <c r="P87" s="275">
        <v>25819</v>
      </c>
      <c r="Q87" s="407">
        <v>0.89976232150000002</v>
      </c>
      <c r="R87" s="407">
        <v>6.3829878600000001E-2</v>
      </c>
      <c r="S87" s="407">
        <v>3.6385627000000004E-2</v>
      </c>
      <c r="T87" s="400"/>
    </row>
    <row r="88" spans="1:20" x14ac:dyDescent="0.25">
      <c r="A88" s="409">
        <v>44176</v>
      </c>
      <c r="B88" s="538">
        <v>26902</v>
      </c>
      <c r="C88" s="404">
        <v>0.88775035189999996</v>
      </c>
      <c r="D88" s="404">
        <v>7.3260229399999988E-2</v>
      </c>
      <c r="E88" s="404">
        <v>3.8977358900000002E-2</v>
      </c>
      <c r="F88" s="400"/>
      <c r="G88" s="400"/>
      <c r="H88" s="400"/>
      <c r="I88" s="400"/>
      <c r="J88" s="400"/>
      <c r="K88" s="400"/>
      <c r="L88" s="400"/>
      <c r="M88" s="400"/>
      <c r="N88" s="400"/>
      <c r="O88" s="408">
        <v>44176</v>
      </c>
      <c r="P88" s="275">
        <v>26070</v>
      </c>
      <c r="Q88" s="407">
        <v>0.88893694330000006</v>
      </c>
      <c r="R88" s="407">
        <v>7.3247532099999998E-2</v>
      </c>
      <c r="S88" s="407">
        <v>3.7804270199999997E-2</v>
      </c>
      <c r="T88" s="400"/>
    </row>
    <row r="89" spans="1:20" x14ac:dyDescent="0.25">
      <c r="A89" s="409">
        <v>44179</v>
      </c>
      <c r="B89" s="538">
        <v>30012</v>
      </c>
      <c r="C89" s="404">
        <v>0.88356642809999997</v>
      </c>
      <c r="D89" s="404">
        <v>7.4065724599999994E-2</v>
      </c>
      <c r="E89" s="404">
        <v>4.2344230200000006E-2</v>
      </c>
      <c r="F89" s="400"/>
      <c r="G89" s="400"/>
      <c r="H89" s="400"/>
      <c r="I89" s="400"/>
      <c r="J89" s="400"/>
      <c r="K89" s="400"/>
      <c r="L89" s="400"/>
      <c r="M89" s="400"/>
      <c r="N89" s="400"/>
      <c r="O89" s="408">
        <v>44179</v>
      </c>
      <c r="P89" s="275">
        <v>27728</v>
      </c>
      <c r="Q89" s="407">
        <v>0.88575608949999995</v>
      </c>
      <c r="R89" s="407">
        <v>7.5092742599999998E-2</v>
      </c>
      <c r="S89" s="407">
        <v>3.9127557399999999E-2</v>
      </c>
      <c r="T89" s="400"/>
    </row>
    <row r="90" spans="1:20" x14ac:dyDescent="0.25">
      <c r="A90" s="409">
        <v>44180</v>
      </c>
      <c r="B90" s="538">
        <v>32695</v>
      </c>
      <c r="C90" s="404">
        <v>0.87892447579999999</v>
      </c>
      <c r="D90" s="404">
        <v>7.4963336000000005E-2</v>
      </c>
      <c r="E90" s="404">
        <v>4.6090010899999999E-2</v>
      </c>
      <c r="F90" s="400"/>
      <c r="G90" s="400"/>
      <c r="H90" s="400"/>
      <c r="I90" s="400"/>
      <c r="J90" s="400"/>
      <c r="K90" s="400"/>
      <c r="L90" s="400"/>
      <c r="M90" s="400"/>
      <c r="N90" s="400"/>
      <c r="O90" s="408">
        <v>44180</v>
      </c>
      <c r="P90" s="275">
        <v>30646</v>
      </c>
      <c r="Q90" s="407">
        <v>0.88126171639999995</v>
      </c>
      <c r="R90" s="407">
        <v>7.5517665799999995E-2</v>
      </c>
      <c r="S90" s="407">
        <v>4.3198437300000003E-2</v>
      </c>
      <c r="T90" s="400"/>
    </row>
    <row r="91" spans="1:20" x14ac:dyDescent="0.25">
      <c r="A91" s="409">
        <v>44181</v>
      </c>
      <c r="B91" s="538">
        <v>36853</v>
      </c>
      <c r="C91" s="404">
        <v>0.86643278750000008</v>
      </c>
      <c r="D91" s="404">
        <v>8.1435151799999994E-2</v>
      </c>
      <c r="E91" s="404">
        <v>5.2107022699999998E-2</v>
      </c>
      <c r="F91" s="400"/>
      <c r="G91" s="400"/>
      <c r="H91" s="400"/>
      <c r="I91" s="400"/>
      <c r="J91" s="400"/>
      <c r="K91" s="400"/>
      <c r="L91" s="400"/>
      <c r="M91" s="400"/>
      <c r="N91" s="400"/>
      <c r="O91" s="408">
        <v>44181</v>
      </c>
      <c r="P91" s="275">
        <v>35267</v>
      </c>
      <c r="Q91" s="407">
        <v>0.8688001018</v>
      </c>
      <c r="R91" s="407">
        <v>8.1307442600000002E-2</v>
      </c>
      <c r="S91" s="407">
        <v>4.9868850900000004E-2</v>
      </c>
      <c r="T91" s="400"/>
    </row>
    <row r="92" spans="1:20" x14ac:dyDescent="0.25">
      <c r="A92" s="409">
        <v>44182</v>
      </c>
      <c r="B92" s="538">
        <v>40678</v>
      </c>
      <c r="C92" s="404">
        <v>0.8485560606</v>
      </c>
      <c r="D92" s="404">
        <v>9.3720732400000006E-2</v>
      </c>
      <c r="E92" s="404">
        <v>5.7699578199999997E-2</v>
      </c>
      <c r="F92" s="400"/>
      <c r="G92" s="400"/>
      <c r="H92" s="400"/>
      <c r="I92" s="400"/>
      <c r="J92" s="400"/>
      <c r="K92" s="400"/>
      <c r="L92" s="400"/>
      <c r="M92" s="400"/>
      <c r="N92" s="400"/>
      <c r="O92" s="408">
        <v>44182</v>
      </c>
      <c r="P92" s="275">
        <v>39386</v>
      </c>
      <c r="Q92" s="407">
        <v>0.85028326840000001</v>
      </c>
      <c r="R92" s="407">
        <v>9.3778116499999994E-2</v>
      </c>
      <c r="S92" s="407">
        <v>5.5914994399999994E-2</v>
      </c>
      <c r="T92" s="400"/>
    </row>
    <row r="93" spans="1:20" x14ac:dyDescent="0.25">
      <c r="A93" s="409">
        <v>44183</v>
      </c>
      <c r="B93" s="538">
        <v>44480</v>
      </c>
      <c r="C93" s="404">
        <v>0.80237825229999993</v>
      </c>
      <c r="D93" s="404">
        <v>0.13409418100000001</v>
      </c>
      <c r="E93" s="404">
        <v>6.3514698199999997E-2</v>
      </c>
      <c r="F93" s="400"/>
      <c r="G93" s="400"/>
      <c r="H93" s="400"/>
      <c r="I93" s="400"/>
      <c r="J93" s="400"/>
      <c r="K93" s="400"/>
      <c r="L93" s="400"/>
      <c r="M93" s="400"/>
      <c r="N93" s="400"/>
      <c r="O93" s="400" t="s">
        <v>332</v>
      </c>
      <c r="P93" s="400"/>
      <c r="Q93" s="400"/>
      <c r="R93" s="400"/>
      <c r="S93" s="400"/>
      <c r="T93" s="400"/>
    </row>
    <row r="94" spans="1:20" x14ac:dyDescent="0.25">
      <c r="A94" s="409">
        <v>44186</v>
      </c>
      <c r="B94" s="538">
        <v>74080</v>
      </c>
      <c r="C94" s="404">
        <v>0.61673762059999993</v>
      </c>
      <c r="D94" s="404">
        <v>0.23838858239999999</v>
      </c>
      <c r="E94" s="404">
        <v>0.14484608819999997</v>
      </c>
      <c r="F94" s="400"/>
      <c r="G94" s="400"/>
      <c r="H94" s="400"/>
      <c r="I94" s="400"/>
      <c r="J94" s="400"/>
      <c r="K94" s="400"/>
      <c r="L94" s="400"/>
      <c r="M94" s="400"/>
      <c r="N94" s="400"/>
      <c r="O94" s="400" t="s">
        <v>332</v>
      </c>
      <c r="P94" s="400"/>
      <c r="Q94" s="400"/>
      <c r="R94" s="400"/>
      <c r="S94" s="400"/>
      <c r="T94" s="400"/>
    </row>
    <row r="95" spans="1:20" x14ac:dyDescent="0.25">
      <c r="A95" s="409">
        <v>44187</v>
      </c>
      <c r="B95" s="538">
        <v>79992</v>
      </c>
      <c r="C95" s="404">
        <v>0.55153155800000009</v>
      </c>
      <c r="D95" s="404">
        <v>0.28552678770000001</v>
      </c>
      <c r="E95" s="404">
        <v>0.16291248800000002</v>
      </c>
      <c r="F95" s="400"/>
      <c r="G95" s="400"/>
      <c r="H95" s="400"/>
      <c r="I95" s="400"/>
      <c r="J95" s="400"/>
      <c r="K95" s="400"/>
      <c r="L95" s="400"/>
      <c r="M95" s="400"/>
      <c r="N95" s="400"/>
      <c r="O95" s="400" t="s">
        <v>332</v>
      </c>
      <c r="P95" s="400"/>
      <c r="Q95" s="400"/>
      <c r="R95" s="400"/>
      <c r="S95" s="400"/>
      <c r="T95" s="400"/>
    </row>
    <row r="96" spans="1:20" x14ac:dyDescent="0.25">
      <c r="A96" s="409">
        <v>44188</v>
      </c>
      <c r="B96" s="538">
        <v>27333</v>
      </c>
      <c r="C96" s="404">
        <v>0.56089519779999997</v>
      </c>
      <c r="D96" s="404">
        <v>0.22995571740000001</v>
      </c>
      <c r="E96" s="404">
        <v>0.2091490848</v>
      </c>
      <c r="F96" s="400"/>
      <c r="G96" s="400"/>
      <c r="H96" s="400"/>
      <c r="I96" s="400"/>
      <c r="J96" s="400"/>
      <c r="K96" s="400"/>
      <c r="L96" s="400"/>
      <c r="M96" s="400"/>
      <c r="N96" s="400"/>
      <c r="O96" s="400" t="s">
        <v>332</v>
      </c>
      <c r="P96" s="400"/>
      <c r="Q96" s="400"/>
      <c r="R96" s="400"/>
      <c r="S96" s="400"/>
      <c r="T96" s="400"/>
    </row>
    <row r="97" spans="1:25" x14ac:dyDescent="0.25">
      <c r="B97" s="427" t="s">
        <v>333</v>
      </c>
      <c r="O97" s="427" t="s">
        <v>333</v>
      </c>
    </row>
    <row r="98" spans="1:25" x14ac:dyDescent="0.25">
      <c r="A98" s="250" t="s">
        <v>334</v>
      </c>
      <c r="B98" s="427" t="s">
        <v>342</v>
      </c>
      <c r="O98" s="427" t="s">
        <v>342</v>
      </c>
    </row>
    <row r="99" spans="1:25" x14ac:dyDescent="0.25">
      <c r="A99" s="409">
        <v>44270</v>
      </c>
      <c r="B99" s="538">
        <v>6236</v>
      </c>
      <c r="C99" s="404">
        <v>0.95560927529999995</v>
      </c>
      <c r="D99" s="404">
        <v>2.87342451E-2</v>
      </c>
      <c r="E99" s="404">
        <v>1.5656479600000002E-2</v>
      </c>
      <c r="F99" s="250" t="s">
        <v>334</v>
      </c>
      <c r="L99" s="251" t="s">
        <v>343</v>
      </c>
      <c r="O99" s="408">
        <v>44270</v>
      </c>
      <c r="P99" s="275">
        <v>5613</v>
      </c>
      <c r="Q99" s="407">
        <v>0.95775926290000002</v>
      </c>
      <c r="R99" s="407">
        <v>2.8113455499999999E-2</v>
      </c>
      <c r="S99" s="407">
        <v>1.41272816E-2</v>
      </c>
      <c r="T99" s="250" t="s">
        <v>334</v>
      </c>
      <c r="Y99" s="251" t="s">
        <v>343</v>
      </c>
    </row>
    <row r="100" spans="1:25" x14ac:dyDescent="0.25">
      <c r="A100" s="409">
        <v>44271</v>
      </c>
      <c r="B100" s="538">
        <v>6459</v>
      </c>
      <c r="C100" s="404">
        <v>0.95502158609999999</v>
      </c>
      <c r="D100" s="404">
        <v>2.8763728700000001E-2</v>
      </c>
      <c r="E100" s="404">
        <v>1.6214685199999999E-2</v>
      </c>
      <c r="F100" s="250" t="s">
        <v>334</v>
      </c>
      <c r="O100" s="408">
        <v>44271</v>
      </c>
      <c r="P100" s="275">
        <v>5989</v>
      </c>
      <c r="Q100" s="407">
        <v>0.95807550529999996</v>
      </c>
      <c r="R100" s="407">
        <v>2.7687809799999998E-2</v>
      </c>
      <c r="S100" s="407">
        <v>1.4236684800000001E-2</v>
      </c>
      <c r="T100" s="250" t="s">
        <v>334</v>
      </c>
    </row>
    <row r="101" spans="1:25" x14ac:dyDescent="0.25">
      <c r="A101" s="409">
        <v>44272</v>
      </c>
      <c r="B101" s="538">
        <v>7026</v>
      </c>
      <c r="C101" s="404">
        <v>0.9509061056</v>
      </c>
      <c r="D101" s="404">
        <v>3.1480994700000001E-2</v>
      </c>
      <c r="E101" s="404">
        <v>1.7610359999999999E-2</v>
      </c>
      <c r="F101" s="250" t="s">
        <v>334</v>
      </c>
      <c r="O101" s="408">
        <v>44272</v>
      </c>
      <c r="P101" s="275">
        <v>6598</v>
      </c>
      <c r="Q101" s="407">
        <v>0.95307786080000001</v>
      </c>
      <c r="R101" s="407">
        <v>3.0343084999999999E-2</v>
      </c>
      <c r="S101" s="407">
        <v>1.6576514800000001E-2</v>
      </c>
      <c r="T101" s="250" t="s">
        <v>334</v>
      </c>
    </row>
    <row r="102" spans="1:25" x14ac:dyDescent="0.25">
      <c r="A102" s="409">
        <v>44273</v>
      </c>
      <c r="B102" s="538">
        <v>7257</v>
      </c>
      <c r="C102" s="404">
        <v>0.9474164397</v>
      </c>
      <c r="D102" s="404">
        <v>3.4120481499999994E-2</v>
      </c>
      <c r="E102" s="404">
        <v>1.82318141E-2</v>
      </c>
      <c r="F102" s="250" t="s">
        <v>334</v>
      </c>
      <c r="O102" s="408">
        <v>44273</v>
      </c>
      <c r="P102" s="275">
        <v>6936</v>
      </c>
      <c r="Q102" s="407">
        <v>0.9496414029000001</v>
      </c>
      <c r="R102" s="407">
        <v>3.2702532700000002E-2</v>
      </c>
      <c r="S102" s="407">
        <v>1.7424834300000001E-2</v>
      </c>
      <c r="T102" s="250" t="s">
        <v>334</v>
      </c>
    </row>
    <row r="103" spans="1:25" x14ac:dyDescent="0.25">
      <c r="A103" s="409">
        <v>44274</v>
      </c>
      <c r="B103" s="538">
        <v>7689</v>
      </c>
      <c r="C103" s="404">
        <v>0.9373947091</v>
      </c>
      <c r="D103" s="404">
        <v>4.2672313000000003E-2</v>
      </c>
      <c r="E103" s="404">
        <v>1.9678109200000002E-2</v>
      </c>
      <c r="F103" s="250" t="s">
        <v>334</v>
      </c>
      <c r="O103" s="408">
        <v>44274</v>
      </c>
      <c r="P103" s="275">
        <v>7508</v>
      </c>
      <c r="Q103" s="407">
        <v>0.9387206132</v>
      </c>
      <c r="R103" s="407">
        <v>4.1826591199999999E-2</v>
      </c>
      <c r="S103" s="407">
        <v>1.9197943299999999E-2</v>
      </c>
      <c r="T103" s="250" t="s">
        <v>334</v>
      </c>
    </row>
    <row r="104" spans="1:25" x14ac:dyDescent="0.25">
      <c r="A104" s="409">
        <v>44277</v>
      </c>
      <c r="B104" s="538">
        <v>8152</v>
      </c>
      <c r="C104" s="404">
        <v>0.92758325539999997</v>
      </c>
      <c r="D104" s="404">
        <v>5.19330603E-2</v>
      </c>
      <c r="E104" s="404">
        <v>2.0483684200000001E-2</v>
      </c>
      <c r="F104" s="250" t="s">
        <v>334</v>
      </c>
      <c r="O104" s="408">
        <v>44277</v>
      </c>
      <c r="P104" s="275">
        <v>6967</v>
      </c>
      <c r="Q104" s="407">
        <v>0.93261251879999996</v>
      </c>
      <c r="R104" s="407">
        <v>4.9884766999999997E-2</v>
      </c>
      <c r="S104" s="407">
        <v>1.7502714099999997E-2</v>
      </c>
      <c r="T104" s="250" t="s">
        <v>334</v>
      </c>
    </row>
    <row r="105" spans="1:25" x14ac:dyDescent="0.25">
      <c r="A105" s="409">
        <v>44278</v>
      </c>
      <c r="B105" s="538">
        <v>8887</v>
      </c>
      <c r="C105" s="404">
        <v>0.92917075819999995</v>
      </c>
      <c r="D105" s="404">
        <v>4.85817256E-2</v>
      </c>
      <c r="E105" s="404">
        <v>2.2247516199999998E-2</v>
      </c>
      <c r="F105" s="250" t="s">
        <v>334</v>
      </c>
      <c r="O105" s="408">
        <v>44278</v>
      </c>
      <c r="P105" s="275">
        <v>7779</v>
      </c>
      <c r="Q105" s="407">
        <v>0.94049879660000002</v>
      </c>
      <c r="R105" s="407">
        <v>3.99646892E-2</v>
      </c>
      <c r="S105" s="407">
        <v>1.9536514200000001E-2</v>
      </c>
      <c r="T105" s="250" t="s">
        <v>334</v>
      </c>
    </row>
    <row r="106" spans="1:25" x14ac:dyDescent="0.25">
      <c r="A106" s="409">
        <v>44279</v>
      </c>
      <c r="B106" s="538">
        <v>9332</v>
      </c>
      <c r="C106" s="404">
        <v>0.93142913019999996</v>
      </c>
      <c r="D106" s="404">
        <v>4.5210222899999999E-2</v>
      </c>
      <c r="E106" s="404">
        <v>2.3358107200000002E-2</v>
      </c>
      <c r="F106" s="250" t="s">
        <v>334</v>
      </c>
      <c r="O106" s="408">
        <v>44279</v>
      </c>
      <c r="P106" s="275">
        <v>8733</v>
      </c>
      <c r="Q106" s="407">
        <v>0.93512083260000001</v>
      </c>
      <c r="R106" s="407">
        <v>4.2929440400000005E-2</v>
      </c>
      <c r="S106" s="407">
        <v>2.1947187600000001E-2</v>
      </c>
      <c r="T106" s="250" t="s">
        <v>334</v>
      </c>
    </row>
    <row r="107" spans="1:25" x14ac:dyDescent="0.25">
      <c r="A107" s="409">
        <v>44280</v>
      </c>
      <c r="B107" s="538">
        <v>9477</v>
      </c>
      <c r="C107" s="404">
        <v>0.92858240520000002</v>
      </c>
      <c r="D107" s="404">
        <v>4.7594372699999998E-2</v>
      </c>
      <c r="E107" s="404">
        <v>2.3823221999999998E-2</v>
      </c>
      <c r="F107" s="250" t="s">
        <v>334</v>
      </c>
      <c r="O107" s="408">
        <v>44280</v>
      </c>
      <c r="P107" s="275">
        <v>8949</v>
      </c>
      <c r="Q107" s="407">
        <v>0.93190683210000003</v>
      </c>
      <c r="R107" s="407">
        <v>4.55909839E-2</v>
      </c>
      <c r="S107" s="407">
        <v>2.2502183800000002E-2</v>
      </c>
      <c r="T107" s="250" t="s">
        <v>334</v>
      </c>
    </row>
    <row r="108" spans="1:25" x14ac:dyDescent="0.25">
      <c r="A108" s="409">
        <v>44281</v>
      </c>
      <c r="B108" s="538">
        <v>9843</v>
      </c>
      <c r="C108" s="404">
        <v>0.90576922269999993</v>
      </c>
      <c r="D108" s="404">
        <v>6.8938733400000007E-2</v>
      </c>
      <c r="E108" s="404">
        <v>2.5292044000000003E-2</v>
      </c>
      <c r="F108" s="250" t="s">
        <v>334</v>
      </c>
      <c r="O108" s="408">
        <v>44281</v>
      </c>
      <c r="P108" s="275">
        <v>9530</v>
      </c>
      <c r="Q108" s="407">
        <v>0.90750470490000001</v>
      </c>
      <c r="R108" s="407">
        <v>6.7873258800000003E-2</v>
      </c>
      <c r="S108" s="407">
        <v>2.46220363E-2</v>
      </c>
      <c r="T108" s="250" t="s">
        <v>334</v>
      </c>
    </row>
    <row r="109" spans="1:25" x14ac:dyDescent="0.25">
      <c r="A109" s="409">
        <v>44284</v>
      </c>
      <c r="B109" s="538">
        <v>9183</v>
      </c>
      <c r="C109" s="404">
        <v>0.90234998649999998</v>
      </c>
      <c r="D109" s="404">
        <v>7.0133025500000001E-2</v>
      </c>
      <c r="E109" s="404">
        <v>2.7516987900000001E-2</v>
      </c>
      <c r="F109" s="250" t="s">
        <v>334</v>
      </c>
      <c r="O109" s="408">
        <v>44284</v>
      </c>
      <c r="P109" s="275">
        <v>8788</v>
      </c>
      <c r="Q109" s="407">
        <v>0.90575591099999997</v>
      </c>
      <c r="R109" s="407">
        <v>6.7897728599999999E-2</v>
      </c>
      <c r="S109" s="407">
        <v>2.63463603E-2</v>
      </c>
      <c r="T109" s="250" t="s">
        <v>334</v>
      </c>
    </row>
    <row r="110" spans="1:25" x14ac:dyDescent="0.25">
      <c r="A110" s="409">
        <v>44285</v>
      </c>
      <c r="B110" s="538">
        <v>9560</v>
      </c>
      <c r="C110" s="404">
        <v>0.91469070139999997</v>
      </c>
      <c r="D110" s="404">
        <v>5.6613375099999995E-2</v>
      </c>
      <c r="E110" s="404">
        <v>2.8695923499999998E-2</v>
      </c>
      <c r="F110" s="250" t="s">
        <v>334</v>
      </c>
      <c r="O110" s="408">
        <v>44285</v>
      </c>
      <c r="P110" s="275">
        <v>9140</v>
      </c>
      <c r="Q110" s="407">
        <v>0.91781270019999994</v>
      </c>
      <c r="R110" s="407">
        <v>5.4680980900000002E-2</v>
      </c>
      <c r="S110" s="407">
        <v>2.7506318800000002E-2</v>
      </c>
      <c r="T110" s="250" t="s">
        <v>334</v>
      </c>
    </row>
    <row r="111" spans="1:25" x14ac:dyDescent="0.25">
      <c r="A111" s="409">
        <v>44286</v>
      </c>
      <c r="B111" s="538">
        <v>10092</v>
      </c>
      <c r="C111" s="404">
        <v>0.9148463228</v>
      </c>
      <c r="D111" s="404">
        <v>5.4811492500000003E-2</v>
      </c>
      <c r="E111" s="404">
        <v>3.0342184800000001E-2</v>
      </c>
      <c r="F111" s="250" t="s">
        <v>334</v>
      </c>
      <c r="O111" s="408">
        <v>44286</v>
      </c>
      <c r="P111" s="275">
        <v>9608</v>
      </c>
      <c r="Q111" s="407">
        <v>0.91820638560000001</v>
      </c>
      <c r="R111" s="407">
        <v>5.2748720900000004E-2</v>
      </c>
      <c r="S111" s="407">
        <v>2.9044893499999995E-2</v>
      </c>
      <c r="T111" s="250" t="s">
        <v>334</v>
      </c>
    </row>
    <row r="112" spans="1:25" x14ac:dyDescent="0.25">
      <c r="A112" s="409">
        <v>44287</v>
      </c>
      <c r="B112" s="538">
        <v>10283</v>
      </c>
      <c r="C112" s="404">
        <v>0.89392885030000002</v>
      </c>
      <c r="D112" s="404">
        <v>7.5137015799999998E-2</v>
      </c>
      <c r="E112" s="404">
        <v>3.0934133799999999E-2</v>
      </c>
      <c r="F112" s="250" t="s">
        <v>334</v>
      </c>
      <c r="O112" s="408">
        <v>44287</v>
      </c>
      <c r="P112" s="275">
        <v>10284</v>
      </c>
      <c r="Q112" s="407">
        <v>0.89395646130000006</v>
      </c>
      <c r="R112" s="407">
        <v>7.5106466499999996E-2</v>
      </c>
      <c r="S112" s="407">
        <v>3.0937072200000002E-2</v>
      </c>
      <c r="T112" s="250" t="s">
        <v>334</v>
      </c>
    </row>
    <row r="113" spans="1:19" x14ac:dyDescent="0.25">
      <c r="B113" s="427" t="s">
        <v>335</v>
      </c>
      <c r="C113" s="427"/>
      <c r="D113" s="427"/>
      <c r="E113" s="427"/>
      <c r="O113" s="427" t="s">
        <v>335</v>
      </c>
      <c r="P113" s="275"/>
      <c r="Q113" s="407"/>
      <c r="R113" s="407"/>
      <c r="S113" s="407"/>
    </row>
    <row r="114" spans="1:19" x14ac:dyDescent="0.25">
      <c r="A114" s="250" t="s">
        <v>336</v>
      </c>
      <c r="B114" s="427" t="s">
        <v>337</v>
      </c>
      <c r="O114" s="427" t="s">
        <v>337</v>
      </c>
    </row>
    <row r="115" spans="1:19" x14ac:dyDescent="0.25">
      <c r="A115" s="409">
        <v>44298</v>
      </c>
      <c r="B115" s="540">
        <v>551</v>
      </c>
      <c r="C115" s="418">
        <v>0.95473317899999999</v>
      </c>
      <c r="D115" s="418">
        <v>4.0428249700000002E-2</v>
      </c>
      <c r="E115" s="418">
        <v>4.8385713000000004E-3</v>
      </c>
      <c r="O115" s="408">
        <v>44298</v>
      </c>
      <c r="P115" s="275">
        <v>447</v>
      </c>
      <c r="Q115" s="419">
        <v>0.95465724429999999</v>
      </c>
      <c r="R115" s="419">
        <v>4.1407755399999996E-2</v>
      </c>
      <c r="S115" s="419">
        <v>3.9350002999999998E-3</v>
      </c>
    </row>
    <row r="116" spans="1:19" x14ac:dyDescent="0.25">
      <c r="A116" s="409">
        <v>44299</v>
      </c>
      <c r="B116" s="540">
        <v>465</v>
      </c>
      <c r="C116" s="418">
        <v>0.92224564510000007</v>
      </c>
      <c r="D116" s="418">
        <v>4.3127146999999998E-2</v>
      </c>
      <c r="E116" s="418">
        <v>4.0942350999999995E-3</v>
      </c>
      <c r="O116" s="408">
        <v>44299</v>
      </c>
      <c r="P116" s="275">
        <v>429</v>
      </c>
      <c r="Q116" s="419">
        <v>0.94964291840000004</v>
      </c>
      <c r="R116" s="419">
        <v>4.6565064700000006E-2</v>
      </c>
      <c r="S116" s="419">
        <v>3.7920169000000004E-3</v>
      </c>
    </row>
    <row r="117" spans="1:19" x14ac:dyDescent="0.25">
      <c r="A117" s="409">
        <v>44300</v>
      </c>
      <c r="B117" s="540">
        <v>534</v>
      </c>
      <c r="C117" s="418">
        <v>0.94741047730000005</v>
      </c>
      <c r="D117" s="418">
        <v>4.7804142500000001E-2</v>
      </c>
      <c r="E117" s="418">
        <v>4.7853801999999997E-3</v>
      </c>
      <c r="O117" s="408">
        <v>44300</v>
      </c>
      <c r="P117" s="250">
        <v>490</v>
      </c>
      <c r="Q117" s="419">
        <v>0.94695191320000005</v>
      </c>
      <c r="R117" s="419">
        <v>4.8660141899999995E-2</v>
      </c>
      <c r="S117" s="419">
        <v>4.3879449000000003E-3</v>
      </c>
    </row>
    <row r="118" spans="1:19" x14ac:dyDescent="0.25">
      <c r="A118" s="409">
        <v>44301</v>
      </c>
      <c r="B118" s="540">
        <v>536</v>
      </c>
      <c r="C118" s="418">
        <v>0.94443666959999995</v>
      </c>
      <c r="D118" s="418">
        <v>5.0877375199999998E-2</v>
      </c>
      <c r="E118" s="418">
        <v>4.6859551999999995E-3</v>
      </c>
      <c r="O118" s="408">
        <v>44301</v>
      </c>
      <c r="P118" s="250">
        <v>512</v>
      </c>
      <c r="Q118" s="419">
        <v>0.94362108890000007</v>
      </c>
      <c r="R118" s="419">
        <v>5.1891711300000004E-2</v>
      </c>
      <c r="S118" s="419">
        <v>4.4871997000000005E-3</v>
      </c>
    </row>
    <row r="119" spans="1:19" x14ac:dyDescent="0.25">
      <c r="A119" s="409">
        <v>44302</v>
      </c>
      <c r="B119" s="540">
        <v>529</v>
      </c>
      <c r="C119" s="418">
        <v>0.93487271680000006</v>
      </c>
      <c r="D119" s="418">
        <v>6.0536358900000004E-2</v>
      </c>
      <c r="E119" s="418">
        <v>4.5909242999999994E-3</v>
      </c>
      <c r="O119" s="408">
        <v>44302</v>
      </c>
      <c r="P119" s="250">
        <v>523</v>
      </c>
      <c r="Q119" s="419">
        <v>0.93370062120000008</v>
      </c>
      <c r="R119" s="419">
        <v>6.1765326400000001E-2</v>
      </c>
      <c r="S119" s="419">
        <v>4.5340523000000008E-3</v>
      </c>
    </row>
    <row r="120" spans="1:19" x14ac:dyDescent="0.25">
      <c r="A120" s="409">
        <v>44305</v>
      </c>
      <c r="B120" s="541">
        <v>2844</v>
      </c>
      <c r="C120" s="418">
        <v>0.95021443539999995</v>
      </c>
      <c r="D120" s="418">
        <v>4.5081162399999999E-2</v>
      </c>
      <c r="E120" s="418">
        <v>4.7044022E-3</v>
      </c>
      <c r="O120" s="408">
        <v>44305</v>
      </c>
      <c r="P120" s="260">
        <v>2534</v>
      </c>
      <c r="Q120" s="419">
        <v>0.95083042470000001</v>
      </c>
      <c r="R120" s="419">
        <v>4.4981766999999999E-2</v>
      </c>
      <c r="S120" s="419">
        <v>4.1878082000000004E-3</v>
      </c>
    </row>
    <row r="121" spans="1:19" x14ac:dyDescent="0.25">
      <c r="A121" s="409">
        <v>44306</v>
      </c>
      <c r="B121" s="541">
        <v>3390</v>
      </c>
      <c r="C121" s="418">
        <v>0.94962578809999998</v>
      </c>
      <c r="D121" s="418">
        <v>4.5583723799999996E-2</v>
      </c>
      <c r="E121" s="418">
        <v>4.7667513999999998E-3</v>
      </c>
      <c r="O121" s="408">
        <v>44306</v>
      </c>
      <c r="P121" s="260">
        <v>3075</v>
      </c>
      <c r="Q121" s="419">
        <v>0.95017357079999998</v>
      </c>
      <c r="R121" s="419">
        <v>4.5458393999999999E-2</v>
      </c>
      <c r="S121" s="419">
        <v>4.3499435999999995E-3</v>
      </c>
    </row>
    <row r="122" spans="1:19" x14ac:dyDescent="0.25">
      <c r="A122" s="409">
        <v>44307</v>
      </c>
      <c r="B122" s="541">
        <v>3668</v>
      </c>
      <c r="C122" s="418">
        <v>0.94888532130000003</v>
      </c>
      <c r="D122" s="418">
        <v>4.5945883800000004E-2</v>
      </c>
      <c r="E122" s="418">
        <v>5.1472164000000006E-3</v>
      </c>
      <c r="O122" s="408">
        <v>44307</v>
      </c>
      <c r="P122" s="260">
        <v>3374</v>
      </c>
      <c r="Q122" s="419">
        <v>0.94948836969999995</v>
      </c>
      <c r="R122" s="419">
        <v>4.57490682E-2</v>
      </c>
      <c r="S122" s="419">
        <v>4.7453065000000001E-3</v>
      </c>
    </row>
    <row r="123" spans="1:19" x14ac:dyDescent="0.25">
      <c r="A123" s="409">
        <v>44308</v>
      </c>
      <c r="B123" s="541">
        <v>4118</v>
      </c>
      <c r="C123" s="418">
        <v>0.94362118130000006</v>
      </c>
      <c r="D123" s="418">
        <v>5.0691588999999995E-2</v>
      </c>
      <c r="E123" s="418">
        <v>5.6642102999999999E-3</v>
      </c>
      <c r="O123" s="408">
        <v>44308</v>
      </c>
      <c r="P123" s="260">
        <v>3774</v>
      </c>
      <c r="Q123" s="419">
        <v>0.94528005710000007</v>
      </c>
      <c r="R123" s="419">
        <v>4.9459861899999999E-2</v>
      </c>
      <c r="S123" s="419">
        <v>5.2370702999999996E-3</v>
      </c>
    </row>
    <row r="124" spans="1:19" x14ac:dyDescent="0.25">
      <c r="A124" s="409">
        <v>44309</v>
      </c>
      <c r="B124" s="541">
        <v>4631</v>
      </c>
      <c r="C124" s="418">
        <v>0.93105316260000004</v>
      </c>
      <c r="D124" s="418">
        <v>6.2164054600000004E-2</v>
      </c>
      <c r="E124" s="418">
        <v>6.7698463E-3</v>
      </c>
      <c r="O124" s="408">
        <v>44309</v>
      </c>
      <c r="P124" s="260">
        <v>4433</v>
      </c>
      <c r="Q124" s="419">
        <v>0.93138881359999992</v>
      </c>
      <c r="R124" s="419">
        <v>6.2133584400000004E-2</v>
      </c>
      <c r="S124" s="419">
        <v>6.4662887999999991E-3</v>
      </c>
    </row>
    <row r="125" spans="1:19" x14ac:dyDescent="0.25">
      <c r="A125" s="409">
        <v>44312</v>
      </c>
      <c r="B125" s="541">
        <v>6419</v>
      </c>
      <c r="C125" s="418">
        <v>0.92857554040000001</v>
      </c>
      <c r="D125" s="418">
        <v>6.2393954500000001E-2</v>
      </c>
      <c r="E125" s="418">
        <v>9.0081987000000009E-3</v>
      </c>
      <c r="O125" s="408">
        <v>44312</v>
      </c>
      <c r="P125" s="260">
        <v>6027</v>
      </c>
      <c r="Q125" s="419">
        <v>0.929650117</v>
      </c>
      <c r="R125" s="419">
        <v>6.1875934600000002E-2</v>
      </c>
      <c r="S125" s="419">
        <v>8.4545292999999994E-3</v>
      </c>
    </row>
    <row r="126" spans="1:19" x14ac:dyDescent="0.25">
      <c r="A126" s="409">
        <v>44313</v>
      </c>
      <c r="B126" s="541">
        <v>6082</v>
      </c>
      <c r="C126" s="418">
        <v>0.92949418540000006</v>
      </c>
      <c r="D126" s="418">
        <v>6.1909966300000001E-2</v>
      </c>
      <c r="E126" s="418">
        <v>8.5721049000000004E-3</v>
      </c>
      <c r="O126" s="408">
        <v>44313</v>
      </c>
      <c r="P126" s="260">
        <v>5686</v>
      </c>
      <c r="Q126" s="419">
        <v>0.93035173369999991</v>
      </c>
      <c r="R126" s="419">
        <v>6.1598896900000005E-2</v>
      </c>
      <c r="S126" s="419">
        <v>8.029947400000001E-3</v>
      </c>
    </row>
    <row r="127" spans="1:19" x14ac:dyDescent="0.25">
      <c r="A127" s="409">
        <v>44314</v>
      </c>
      <c r="B127" s="541">
        <v>6309</v>
      </c>
      <c r="C127" s="418">
        <v>0.93142703380000003</v>
      </c>
      <c r="D127" s="418">
        <v>5.9633139799999998E-2</v>
      </c>
      <c r="E127" s="418">
        <v>8.9189608999999982E-3</v>
      </c>
      <c r="O127" s="408">
        <v>44314</v>
      </c>
      <c r="P127" s="260">
        <v>5929</v>
      </c>
      <c r="Q127" s="419">
        <v>0.93256823480000006</v>
      </c>
      <c r="R127" s="419">
        <v>5.9031746500000003E-2</v>
      </c>
      <c r="S127" s="419">
        <v>8.3805974999999998E-3</v>
      </c>
    </row>
    <row r="128" spans="1:19" x14ac:dyDescent="0.25">
      <c r="A128" s="409">
        <v>44315</v>
      </c>
      <c r="B128" s="541">
        <v>6153</v>
      </c>
      <c r="C128" s="418">
        <v>0.92895042839999997</v>
      </c>
      <c r="D128" s="418">
        <v>6.2340078899999998E-2</v>
      </c>
      <c r="E128" s="418">
        <v>8.6857474000000007E-3</v>
      </c>
      <c r="O128" s="408">
        <v>44315</v>
      </c>
      <c r="P128" s="260">
        <v>5959</v>
      </c>
      <c r="Q128" s="419">
        <v>0.9300367973</v>
      </c>
      <c r="R128" s="419">
        <v>6.1531820899999999E-2</v>
      </c>
      <c r="S128" s="419">
        <v>8.411957900000001E-3</v>
      </c>
    </row>
    <row r="129" spans="1:19" x14ac:dyDescent="0.25">
      <c r="A129" s="409">
        <v>44316</v>
      </c>
      <c r="B129" s="541">
        <v>5785</v>
      </c>
      <c r="C129" s="418">
        <v>0.90856937709999996</v>
      </c>
      <c r="D129" s="418">
        <v>8.2955034900000002E-2</v>
      </c>
      <c r="E129" s="418">
        <v>8.4624131999999994E-3</v>
      </c>
      <c r="O129" s="408">
        <v>44316</v>
      </c>
      <c r="P129" s="260">
        <v>5662</v>
      </c>
      <c r="Q129" s="419">
        <v>0.90894908640000005</v>
      </c>
      <c r="R129" s="419">
        <v>8.2745193300000006E-2</v>
      </c>
      <c r="S129" s="419">
        <v>8.2950181999999987E-3</v>
      </c>
    </row>
    <row r="130" spans="1:19" x14ac:dyDescent="0.25">
      <c r="A130" s="542">
        <v>44319</v>
      </c>
      <c r="B130" s="541">
        <v>21</v>
      </c>
      <c r="C130" s="418">
        <v>0.93794800150000002</v>
      </c>
      <c r="D130" s="418">
        <v>6.0837079299999999E-2</v>
      </c>
      <c r="E130" s="418">
        <v>1.2149190999999999E-3</v>
      </c>
      <c r="F130" s="543" t="s">
        <v>372</v>
      </c>
      <c r="O130" s="408">
        <v>44319</v>
      </c>
      <c r="P130" s="250">
        <v>20</v>
      </c>
      <c r="Q130" s="419">
        <v>0.91792226779999997</v>
      </c>
      <c r="R130" s="419">
        <v>8.0534459700000005E-2</v>
      </c>
      <c r="S130" s="419">
        <v>1.5432726E-3</v>
      </c>
    </row>
    <row r="131" spans="1:19" x14ac:dyDescent="0.25">
      <c r="A131" s="542">
        <v>44320</v>
      </c>
      <c r="B131" s="541">
        <v>4787</v>
      </c>
      <c r="C131" s="418">
        <v>0.9161918886</v>
      </c>
      <c r="D131" s="418">
        <v>7.6171290799999999E-2</v>
      </c>
      <c r="E131" s="418">
        <v>7.6096315000000001E-3</v>
      </c>
      <c r="O131" s="408">
        <v>44320</v>
      </c>
      <c r="P131" s="260">
        <v>4539</v>
      </c>
      <c r="Q131" s="419">
        <v>0.91784307340000004</v>
      </c>
      <c r="R131" s="419">
        <v>7.4923381499999997E-2</v>
      </c>
      <c r="S131" s="419">
        <v>7.2064163000000007E-3</v>
      </c>
    </row>
    <row r="132" spans="1:19" x14ac:dyDescent="0.25">
      <c r="A132" s="542">
        <v>44321</v>
      </c>
      <c r="B132" s="541">
        <v>5742</v>
      </c>
      <c r="C132" s="418">
        <v>0.92096760150000001</v>
      </c>
      <c r="D132" s="418">
        <v>7.0903820499999992E-2</v>
      </c>
      <c r="E132" s="418">
        <v>8.106994000000001E-3</v>
      </c>
      <c r="O132" s="408">
        <v>44321</v>
      </c>
      <c r="P132" s="260">
        <v>5472</v>
      </c>
      <c r="Q132" s="419">
        <v>0.9218790013</v>
      </c>
      <c r="R132" s="419">
        <v>7.0345657000000006E-2</v>
      </c>
      <c r="S132" s="419">
        <v>7.7537614000000006E-3</v>
      </c>
    </row>
    <row r="133" spans="1:19" x14ac:dyDescent="0.25">
      <c r="A133" s="542">
        <v>44322</v>
      </c>
      <c r="B133" s="541">
        <v>2775</v>
      </c>
      <c r="C133" s="418">
        <v>0.92873731059999998</v>
      </c>
      <c r="D133" s="418">
        <v>6.1691741299999998E-2</v>
      </c>
      <c r="E133" s="418">
        <v>9.5301710000000005E-3</v>
      </c>
      <c r="F133" s="543" t="s">
        <v>376</v>
      </c>
      <c r="O133" s="408">
        <v>44322</v>
      </c>
      <c r="P133" s="260">
        <v>1992</v>
      </c>
      <c r="Q133" s="419">
        <v>0.93070739150000004</v>
      </c>
      <c r="R133" s="419">
        <v>6.1721495199999997E-2</v>
      </c>
      <c r="S133" s="419">
        <v>7.5305019999999997E-3</v>
      </c>
    </row>
    <row r="134" spans="1:19" x14ac:dyDescent="0.25">
      <c r="A134" s="542">
        <v>44323</v>
      </c>
      <c r="B134" s="541">
        <v>5297</v>
      </c>
      <c r="C134" s="418">
        <v>0.89313715189999998</v>
      </c>
      <c r="D134" s="418">
        <v>9.9253736400000001E-2</v>
      </c>
      <c r="E134" s="418">
        <v>7.5964113999999992E-3</v>
      </c>
      <c r="O134" s="408">
        <v>44323</v>
      </c>
      <c r="P134" s="260">
        <v>5085</v>
      </c>
      <c r="Q134" s="419">
        <v>0.89323547309999995</v>
      </c>
      <c r="R134" s="419">
        <v>9.9458021899999999E-2</v>
      </c>
      <c r="S134" s="419">
        <v>7.2938083999999999E-3</v>
      </c>
    </row>
    <row r="135" spans="1:19" x14ac:dyDescent="0.25">
      <c r="A135" s="542">
        <v>44326</v>
      </c>
      <c r="B135" s="541">
        <v>5529</v>
      </c>
      <c r="C135" s="418">
        <v>0.92003509799999994</v>
      </c>
      <c r="D135" s="418">
        <v>7.2294424999999995E-2</v>
      </c>
      <c r="E135" s="418">
        <v>7.6466644999999998E-3</v>
      </c>
      <c r="O135" s="408">
        <v>44326</v>
      </c>
      <c r="P135" s="260">
        <v>5028</v>
      </c>
      <c r="Q135" s="419">
        <v>0.92133295540000004</v>
      </c>
      <c r="R135" s="419">
        <v>7.1702327100000005E-2</v>
      </c>
      <c r="S135" s="419">
        <v>6.9409126999999994E-3</v>
      </c>
    </row>
    <row r="136" spans="1:19" x14ac:dyDescent="0.25">
      <c r="A136" s="542">
        <v>44327</v>
      </c>
      <c r="B136" s="541">
        <v>6175</v>
      </c>
      <c r="C136" s="418">
        <v>0.92237294390000002</v>
      </c>
      <c r="D136" s="418">
        <v>6.9012943100000002E-2</v>
      </c>
      <c r="E136" s="418">
        <v>8.5896432000000002E-3</v>
      </c>
      <c r="O136" s="408">
        <v>44327</v>
      </c>
      <c r="P136" s="260">
        <v>6031</v>
      </c>
      <c r="Q136" s="419">
        <v>0.92314611079999997</v>
      </c>
      <c r="R136" s="419">
        <v>6.8425778999999992E-2</v>
      </c>
      <c r="S136" s="419">
        <v>8.4036456000000006E-3</v>
      </c>
    </row>
    <row r="137" spans="1:19" x14ac:dyDescent="0.25">
      <c r="A137" s="542">
        <v>44328</v>
      </c>
      <c r="B137" s="541">
        <v>6850</v>
      </c>
      <c r="C137" s="418">
        <v>0.91703210820000003</v>
      </c>
      <c r="D137" s="418">
        <v>7.3318218800000001E-2</v>
      </c>
      <c r="E137" s="418">
        <v>9.6223142999999987E-3</v>
      </c>
      <c r="O137" s="408">
        <v>44328</v>
      </c>
      <c r="P137" s="260">
        <v>6436</v>
      </c>
      <c r="Q137" s="419">
        <v>0.91857689870000003</v>
      </c>
      <c r="R137" s="419">
        <v>7.2356336699999996E-2</v>
      </c>
      <c r="S137" s="419">
        <v>9.0415730999999985E-3</v>
      </c>
    </row>
    <row r="138" spans="1:19" x14ac:dyDescent="0.25">
      <c r="A138" s="542">
        <v>44329</v>
      </c>
      <c r="B138" s="541">
        <v>6970</v>
      </c>
      <c r="C138" s="418">
        <v>0.89849371070000006</v>
      </c>
      <c r="D138" s="418">
        <v>9.1387936500000003E-2</v>
      </c>
      <c r="E138" s="418">
        <v>1.0095351499999999E-2</v>
      </c>
      <c r="O138" s="408">
        <v>44329</v>
      </c>
      <c r="P138" s="260">
        <v>6628</v>
      </c>
      <c r="Q138" s="419">
        <v>0.89950304719999996</v>
      </c>
      <c r="R138" s="419">
        <v>9.0847650599999996E-2</v>
      </c>
      <c r="S138" s="419">
        <v>9.6285526000000014E-3</v>
      </c>
    </row>
    <row r="139" spans="1:19" x14ac:dyDescent="0.25">
      <c r="A139" s="542">
        <v>44330</v>
      </c>
      <c r="B139" s="541">
        <v>7517</v>
      </c>
      <c r="C139" s="418">
        <v>0.89213703820000001</v>
      </c>
      <c r="D139" s="418">
        <v>9.6287025900000003E-2</v>
      </c>
      <c r="E139" s="418">
        <v>1.1560776500000002E-2</v>
      </c>
      <c r="O139" s="408">
        <v>44330</v>
      </c>
      <c r="P139" s="260">
        <v>7338</v>
      </c>
      <c r="Q139" s="419">
        <v>0.89254008620000003</v>
      </c>
      <c r="R139" s="419">
        <v>9.6210430200000002E-2</v>
      </c>
      <c r="S139" s="419">
        <v>1.12360212E-2</v>
      </c>
    </row>
    <row r="140" spans="1:19" x14ac:dyDescent="0.25">
      <c r="A140" s="542">
        <v>44333</v>
      </c>
      <c r="B140" s="541">
        <v>9670</v>
      </c>
      <c r="C140" s="418">
        <v>0.9056643633</v>
      </c>
      <c r="D140" s="418">
        <v>8.0969114699999997E-2</v>
      </c>
      <c r="E140" s="418">
        <v>1.33424827E-2</v>
      </c>
      <c r="O140" s="408">
        <v>44333</v>
      </c>
      <c r="P140" s="260">
        <v>9124</v>
      </c>
      <c r="Q140" s="419">
        <v>0.90722446200000006</v>
      </c>
      <c r="R140" s="419">
        <v>8.0179619100000002E-2</v>
      </c>
      <c r="S140" s="419">
        <v>1.2576252600000001E-2</v>
      </c>
    </row>
    <row r="141" spans="1:19" x14ac:dyDescent="0.25">
      <c r="A141" s="542">
        <v>44334</v>
      </c>
      <c r="B141" s="541">
        <v>10556</v>
      </c>
      <c r="C141" s="418">
        <v>0.91098544569999995</v>
      </c>
      <c r="D141" s="418">
        <v>7.4417837700000003E-2</v>
      </c>
      <c r="E141" s="418">
        <v>1.45715163E-2</v>
      </c>
      <c r="O141" s="408">
        <v>44334</v>
      </c>
      <c r="P141" s="260">
        <v>9875</v>
      </c>
      <c r="Q141" s="419">
        <v>0.91233532509999993</v>
      </c>
      <c r="R141" s="419">
        <v>7.3983154600000003E-2</v>
      </c>
      <c r="S141" s="419">
        <v>1.3661363400000001E-2</v>
      </c>
    </row>
    <row r="142" spans="1:19" x14ac:dyDescent="0.25">
      <c r="A142" s="542">
        <v>44335</v>
      </c>
      <c r="B142" s="541">
        <v>11073</v>
      </c>
      <c r="C142" s="418">
        <v>0.91170974280000006</v>
      </c>
      <c r="D142" s="418">
        <v>7.2811927799999995E-2</v>
      </c>
      <c r="E142" s="418">
        <v>1.5456014000000001E-2</v>
      </c>
      <c r="O142" s="408">
        <v>44335</v>
      </c>
      <c r="P142" s="260">
        <v>10321</v>
      </c>
      <c r="Q142" s="419">
        <v>0.9132865724</v>
      </c>
      <c r="R142" s="419">
        <v>7.2277744399999996E-2</v>
      </c>
      <c r="S142" s="419">
        <v>1.441481E-2</v>
      </c>
    </row>
    <row r="143" spans="1:19" x14ac:dyDescent="0.25">
      <c r="A143" s="542">
        <v>44336</v>
      </c>
      <c r="B143" s="541">
        <v>12002</v>
      </c>
      <c r="C143" s="418">
        <v>0.90675988490000003</v>
      </c>
      <c r="D143" s="418">
        <v>7.6628043000000007E-2</v>
      </c>
      <c r="E143" s="418">
        <v>1.6588988799999999E-2</v>
      </c>
      <c r="O143" s="408">
        <v>44336</v>
      </c>
      <c r="P143" s="260">
        <v>11400</v>
      </c>
      <c r="Q143" s="419">
        <v>0.90859249850000001</v>
      </c>
      <c r="R143" s="419">
        <v>7.5596127299999996E-2</v>
      </c>
      <c r="S143" s="419">
        <v>1.5791899500000001E-2</v>
      </c>
    </row>
    <row r="144" spans="1:19" x14ac:dyDescent="0.25">
      <c r="A144" s="542">
        <v>44337</v>
      </c>
      <c r="B144" s="541">
        <v>12475</v>
      </c>
      <c r="C144" s="418">
        <v>0.88158499850000005</v>
      </c>
      <c r="D144" s="418">
        <v>0.1001763993</v>
      </c>
      <c r="E144" s="418">
        <v>1.8225462599999999E-2</v>
      </c>
      <c r="O144" s="408">
        <v>44337</v>
      </c>
      <c r="P144" s="260">
        <v>12134</v>
      </c>
      <c r="Q144" s="419">
        <v>0.88231434630000005</v>
      </c>
      <c r="R144" s="419">
        <v>9.9924616800000005E-2</v>
      </c>
      <c r="S144" s="419">
        <v>1.7748719399999998E-2</v>
      </c>
    </row>
    <row r="145" spans="1:19" x14ac:dyDescent="0.25">
      <c r="A145" s="542">
        <v>44340</v>
      </c>
      <c r="B145" s="541">
        <v>10268</v>
      </c>
      <c r="C145" s="418">
        <v>0.89606375720000009</v>
      </c>
      <c r="D145" s="418">
        <v>8.6958630199999998E-2</v>
      </c>
      <c r="E145" s="418">
        <v>1.66190952E-2</v>
      </c>
      <c r="O145" s="408">
        <v>44340</v>
      </c>
      <c r="P145" s="260">
        <v>9220</v>
      </c>
      <c r="Q145" s="419">
        <v>0.89713761729999997</v>
      </c>
      <c r="R145" s="419">
        <v>8.7331630999999993E-2</v>
      </c>
      <c r="S145" s="419">
        <v>1.55307519E-2</v>
      </c>
    </row>
    <row r="146" spans="1:19" x14ac:dyDescent="0.25">
      <c r="A146" s="542">
        <v>44341</v>
      </c>
      <c r="B146" s="541">
        <v>12451</v>
      </c>
      <c r="C146" s="418">
        <v>0.9006173878</v>
      </c>
      <c r="D146" s="418">
        <v>8.1174085499999993E-2</v>
      </c>
      <c r="E146" s="418">
        <v>1.8208526699999998E-2</v>
      </c>
      <c r="O146" s="408">
        <v>44341</v>
      </c>
      <c r="P146" s="260">
        <v>12004</v>
      </c>
      <c r="Q146" s="419">
        <v>0.90102685589999998</v>
      </c>
      <c r="R146" s="419">
        <v>8.1408543700000002E-2</v>
      </c>
      <c r="S146" s="419">
        <v>1.7564600499999999E-2</v>
      </c>
    </row>
    <row r="147" spans="1:19" x14ac:dyDescent="0.25">
      <c r="A147" s="542">
        <v>44342</v>
      </c>
      <c r="B147" s="541">
        <v>13730</v>
      </c>
      <c r="C147" s="418">
        <v>0.8989512744</v>
      </c>
      <c r="D147" s="418">
        <v>8.1804917599999999E-2</v>
      </c>
      <c r="E147" s="418">
        <v>1.9218589599999999E-2</v>
      </c>
      <c r="O147" s="408">
        <v>44342</v>
      </c>
      <c r="P147" s="260">
        <v>13249</v>
      </c>
      <c r="Q147" s="419">
        <v>0.89904219019999998</v>
      </c>
      <c r="R147" s="419">
        <v>8.2383456600000002E-2</v>
      </c>
      <c r="S147" s="419">
        <v>1.8553470199999998E-2</v>
      </c>
    </row>
    <row r="148" spans="1:19" x14ac:dyDescent="0.25">
      <c r="A148" s="542">
        <v>44343</v>
      </c>
      <c r="B148" s="541">
        <v>14446</v>
      </c>
      <c r="C148" s="418">
        <v>0.88984082470000003</v>
      </c>
      <c r="D148" s="418">
        <v>8.9628874499999997E-2</v>
      </c>
      <c r="E148" s="418">
        <v>2.0506115500000002E-2</v>
      </c>
      <c r="O148" s="408">
        <v>44343</v>
      </c>
      <c r="P148" s="260">
        <v>13974</v>
      </c>
      <c r="Q148" s="419">
        <v>0.88945134570000006</v>
      </c>
      <c r="R148" s="419">
        <v>9.0717899399999996E-2</v>
      </c>
      <c r="S148" s="419">
        <v>1.9806572800000002E-2</v>
      </c>
    </row>
    <row r="149" spans="1:19" x14ac:dyDescent="0.25">
      <c r="A149" s="542">
        <v>44344</v>
      </c>
      <c r="B149" s="541">
        <v>8459</v>
      </c>
      <c r="C149" s="418">
        <v>0.88535649540000005</v>
      </c>
      <c r="D149" s="418">
        <v>9.4829805399999995E-2</v>
      </c>
      <c r="E149" s="418">
        <v>1.9793268400000001E-2</v>
      </c>
      <c r="F149" s="543" t="s">
        <v>389</v>
      </c>
      <c r="O149" s="408">
        <v>44344</v>
      </c>
      <c r="P149" s="260">
        <v>8526</v>
      </c>
      <c r="Q149" s="419">
        <v>0.88354540700000006</v>
      </c>
      <c r="R149" s="419">
        <v>9.6315591899999997E-2</v>
      </c>
      <c r="S149" s="419">
        <v>2.01184469E-2</v>
      </c>
    </row>
    <row r="150" spans="1:19" x14ac:dyDescent="0.25">
      <c r="A150" s="542">
        <v>44347</v>
      </c>
      <c r="B150" s="541">
        <v>5323</v>
      </c>
      <c r="C150" s="418">
        <v>0.8926661012999999</v>
      </c>
      <c r="D150" s="418">
        <v>9.3143041600000004E-2</v>
      </c>
      <c r="E150" s="418">
        <v>1.41405647E-2</v>
      </c>
      <c r="F150" s="543" t="s">
        <v>388</v>
      </c>
      <c r="O150" s="408">
        <v>44347</v>
      </c>
      <c r="P150" s="260">
        <v>5340</v>
      </c>
      <c r="Q150" s="419">
        <v>0.89043131409999998</v>
      </c>
      <c r="R150" s="419">
        <v>9.4526284099999996E-2</v>
      </c>
      <c r="S150" s="419">
        <v>1.4415635099999999E-2</v>
      </c>
    </row>
    <row r="151" spans="1:19" x14ac:dyDescent="0.25">
      <c r="A151" s="542">
        <v>44348</v>
      </c>
      <c r="B151" s="541">
        <v>11030</v>
      </c>
      <c r="C151" s="418">
        <v>0.9018271054</v>
      </c>
      <c r="D151" s="418">
        <v>7.967733099999999E-2</v>
      </c>
      <c r="E151" s="418">
        <v>1.8471292300000001E-2</v>
      </c>
      <c r="O151" s="408">
        <v>44348</v>
      </c>
      <c r="P151" s="260">
        <v>10732</v>
      </c>
      <c r="Q151" s="419">
        <v>0.90153393179999997</v>
      </c>
      <c r="R151" s="419">
        <v>8.0614393899999998E-2</v>
      </c>
      <c r="S151" s="419">
        <v>1.7831144300000001E-2</v>
      </c>
    </row>
    <row r="152" spans="1:19" x14ac:dyDescent="0.25">
      <c r="A152" s="542">
        <v>44349</v>
      </c>
      <c r="B152" s="541">
        <v>13740</v>
      </c>
      <c r="C152" s="418">
        <v>0.90156673619999994</v>
      </c>
      <c r="D152" s="418">
        <v>7.8096069899999995E-2</v>
      </c>
      <c r="E152" s="418">
        <v>2.03159293E-2</v>
      </c>
      <c r="O152" s="408">
        <v>44349</v>
      </c>
      <c r="P152" s="260">
        <v>13436</v>
      </c>
      <c r="Q152" s="419">
        <v>0.9000671764</v>
      </c>
      <c r="R152" s="419">
        <v>8.0161072399999991E-2</v>
      </c>
      <c r="S152" s="419">
        <v>1.9752126700000001E-2</v>
      </c>
    </row>
    <row r="153" spans="1:19" x14ac:dyDescent="0.25">
      <c r="A153" s="542">
        <v>44350</v>
      </c>
      <c r="B153" s="541">
        <v>14112</v>
      </c>
      <c r="C153" s="418">
        <v>0.89484885219999999</v>
      </c>
      <c r="D153" s="418">
        <v>8.4193150500000008E-2</v>
      </c>
      <c r="E153" s="418">
        <v>2.0936707799999999E-2</v>
      </c>
      <c r="O153" s="408">
        <v>44350</v>
      </c>
      <c r="P153" s="260">
        <v>13870</v>
      </c>
      <c r="Q153" s="419">
        <v>0.89320476110000002</v>
      </c>
      <c r="R153" s="419">
        <v>8.6206621499999997E-2</v>
      </c>
      <c r="S153" s="419">
        <v>2.0568866599999999E-2</v>
      </c>
    </row>
    <row r="154" spans="1:19" x14ac:dyDescent="0.25">
      <c r="A154" s="542">
        <v>44351</v>
      </c>
      <c r="B154" s="541">
        <v>15952</v>
      </c>
      <c r="C154" s="418">
        <v>0.87870990410000005</v>
      </c>
      <c r="D154" s="418">
        <v>9.7289566999999993E-2</v>
      </c>
      <c r="E154" s="418">
        <v>2.39900901E-2</v>
      </c>
      <c r="O154" s="408">
        <v>44351</v>
      </c>
      <c r="P154" s="260">
        <v>15687</v>
      </c>
      <c r="Q154" s="419">
        <v>0.8781628923</v>
      </c>
      <c r="R154" s="419">
        <v>9.8289416700000007E-2</v>
      </c>
      <c r="S154" s="419">
        <v>2.35389963E-2</v>
      </c>
    </row>
    <row r="155" spans="1:19" x14ac:dyDescent="0.25">
      <c r="A155" s="542">
        <v>44354</v>
      </c>
      <c r="B155" s="541">
        <v>12898</v>
      </c>
      <c r="C155" s="418">
        <v>0.8978002759</v>
      </c>
      <c r="D155" s="418">
        <v>7.8295589499999999E-2</v>
      </c>
      <c r="E155" s="418">
        <v>2.3904134500000004E-2</v>
      </c>
      <c r="O155" s="408">
        <v>44354</v>
      </c>
      <c r="P155" s="260">
        <v>12089</v>
      </c>
      <c r="Q155" s="419">
        <v>0.89982342119999992</v>
      </c>
      <c r="R155" s="419">
        <v>7.8004555700000006E-2</v>
      </c>
      <c r="S155" s="419">
        <v>2.21720231E-2</v>
      </c>
    </row>
    <row r="156" spans="1:19" x14ac:dyDescent="0.25">
      <c r="A156" s="542">
        <v>44355</v>
      </c>
      <c r="B156" s="541">
        <v>17725</v>
      </c>
      <c r="C156" s="418">
        <v>0.89573860040000008</v>
      </c>
      <c r="D156" s="418">
        <v>7.7472125000000003E-2</v>
      </c>
      <c r="E156" s="418">
        <v>2.6762226399999995E-2</v>
      </c>
      <c r="O156" s="408">
        <v>44355</v>
      </c>
      <c r="P156" s="260">
        <v>16508</v>
      </c>
      <c r="Q156" s="419">
        <v>0.89641737649999997</v>
      </c>
      <c r="R156" s="419">
        <v>7.8667725100000002E-2</v>
      </c>
      <c r="S156" s="419">
        <v>2.4892569100000001E-2</v>
      </c>
    </row>
    <row r="157" spans="1:19" x14ac:dyDescent="0.25">
      <c r="A157" s="542">
        <v>44356</v>
      </c>
      <c r="B157" s="541">
        <v>19224</v>
      </c>
      <c r="C157" s="418">
        <v>0.88731527779999997</v>
      </c>
      <c r="D157" s="418">
        <v>8.2915133099999996E-2</v>
      </c>
      <c r="E157" s="418">
        <v>2.80266843E-2</v>
      </c>
      <c r="O157" s="408">
        <v>44356</v>
      </c>
      <c r="P157" s="260">
        <v>18299</v>
      </c>
      <c r="Q157" s="419">
        <v>0.88881366620000002</v>
      </c>
      <c r="R157" s="419">
        <v>8.4525033600000007E-2</v>
      </c>
      <c r="S157" s="419">
        <v>2.6641213299999997E-2</v>
      </c>
    </row>
    <row r="158" spans="1:19" x14ac:dyDescent="0.25">
      <c r="A158" s="542">
        <v>44357</v>
      </c>
      <c r="B158" s="541">
        <v>21029</v>
      </c>
      <c r="C158" s="418">
        <v>0.87988249630000004</v>
      </c>
      <c r="D158" s="418">
        <v>8.8086804500000004E-2</v>
      </c>
      <c r="E158" s="418">
        <v>3.03197282E-2</v>
      </c>
      <c r="O158" s="408">
        <v>44357</v>
      </c>
      <c r="P158" s="260">
        <v>19581</v>
      </c>
      <c r="Q158" s="419">
        <v>0.88925039000000006</v>
      </c>
      <c r="R158" s="419">
        <v>8.249128800000001E-2</v>
      </c>
      <c r="S158" s="419">
        <v>2.8239291499999999E-2</v>
      </c>
    </row>
    <row r="159" spans="1:19" x14ac:dyDescent="0.25">
      <c r="A159" s="542">
        <v>44358</v>
      </c>
      <c r="B159" s="541">
        <v>20665</v>
      </c>
      <c r="C159" s="418">
        <v>0.86780558369999994</v>
      </c>
      <c r="D159" s="418">
        <v>0.10046511869999999</v>
      </c>
      <c r="E159" s="418">
        <v>2.9748411200000002E-2</v>
      </c>
      <c r="O159" s="408">
        <v>44358</v>
      </c>
      <c r="P159" s="260">
        <v>20384</v>
      </c>
      <c r="Q159" s="419">
        <v>0.86923101270000003</v>
      </c>
      <c r="R159" s="419">
        <v>0.10143871290000001</v>
      </c>
      <c r="S159" s="419">
        <v>2.9320009499999997E-2</v>
      </c>
    </row>
    <row r="160" spans="1:19" x14ac:dyDescent="0.25">
      <c r="A160" s="542">
        <v>44361</v>
      </c>
      <c r="B160" s="541">
        <v>19119</v>
      </c>
      <c r="C160" s="418">
        <v>0.87193111420000002</v>
      </c>
      <c r="D160" s="418">
        <v>9.9114547400000003E-2</v>
      </c>
      <c r="E160" s="418">
        <v>2.7229238699999998E-2</v>
      </c>
      <c r="O160" s="408">
        <v>44361</v>
      </c>
      <c r="P160" s="260">
        <v>17877</v>
      </c>
      <c r="Q160" s="419">
        <v>0.87460441720000004</v>
      </c>
      <c r="R160" s="419">
        <v>9.9919208000000009E-2</v>
      </c>
      <c r="S160" s="419">
        <v>2.5455016800000004E-2</v>
      </c>
    </row>
    <row r="161" spans="1:19" x14ac:dyDescent="0.25">
      <c r="A161" s="542">
        <v>44362</v>
      </c>
      <c r="B161" s="541">
        <v>21540</v>
      </c>
      <c r="C161" s="418">
        <v>0.88465018120000005</v>
      </c>
      <c r="D161" s="418">
        <v>8.29307933E-2</v>
      </c>
      <c r="E161" s="418">
        <v>3.0770377599999999E-2</v>
      </c>
      <c r="O161" s="408">
        <v>44362</v>
      </c>
      <c r="P161" s="260">
        <v>20723</v>
      </c>
      <c r="Q161" s="419">
        <v>0.88632087720000008</v>
      </c>
      <c r="R161" s="419">
        <v>8.4085651999999997E-2</v>
      </c>
      <c r="S161" s="419">
        <v>2.9570864799999999E-2</v>
      </c>
    </row>
    <row r="162" spans="1:19" x14ac:dyDescent="0.25">
      <c r="A162" s="542">
        <v>44363</v>
      </c>
      <c r="B162" s="541">
        <v>24402</v>
      </c>
      <c r="C162" s="418">
        <v>0.87783235149999994</v>
      </c>
      <c r="D162" s="418">
        <v>8.7488857900000008E-2</v>
      </c>
      <c r="E162" s="418">
        <v>3.4654738999999997E-2</v>
      </c>
      <c r="O162" s="408">
        <v>44363</v>
      </c>
      <c r="P162" s="260">
        <v>23218</v>
      </c>
      <c r="Q162" s="419">
        <v>0.87686262590000008</v>
      </c>
      <c r="R162" s="419">
        <v>8.8494584599999995E-2</v>
      </c>
      <c r="S162" s="419">
        <v>3.2945611100000001E-2</v>
      </c>
    </row>
    <row r="163" spans="1:19" x14ac:dyDescent="0.25">
      <c r="A163" s="542">
        <v>44364</v>
      </c>
      <c r="B163" s="541">
        <v>26146</v>
      </c>
      <c r="C163" s="418">
        <v>0.87181435810000008</v>
      </c>
      <c r="D163" s="418">
        <v>9.0825322E-2</v>
      </c>
      <c r="E163" s="418">
        <v>3.7334013499999999E-2</v>
      </c>
      <c r="O163" s="274">
        <v>44364</v>
      </c>
      <c r="P163" s="260">
        <v>24938</v>
      </c>
      <c r="Q163" s="419">
        <v>0.87090290879999999</v>
      </c>
      <c r="R163" s="419">
        <v>9.1871222500000002E-2</v>
      </c>
      <c r="S163" s="419">
        <v>3.5528324399999998E-2</v>
      </c>
    </row>
    <row r="164" spans="1:19" x14ac:dyDescent="0.25">
      <c r="A164" s="542">
        <v>44365</v>
      </c>
      <c r="B164" s="541">
        <v>26546</v>
      </c>
      <c r="C164" s="418">
        <v>0.84771191330000006</v>
      </c>
      <c r="D164" s="418">
        <v>0.1128192548</v>
      </c>
      <c r="E164" s="418">
        <v>3.7579162100000001E-2</v>
      </c>
      <c r="O164" s="274">
        <v>44365</v>
      </c>
      <c r="P164" s="260">
        <v>26546</v>
      </c>
      <c r="Q164" s="419">
        <v>0.84771191330000006</v>
      </c>
      <c r="R164" s="419">
        <v>0.1128192548</v>
      </c>
      <c r="S164" s="419">
        <v>3.7579162100000001E-2</v>
      </c>
    </row>
    <row r="165" spans="1:19" x14ac:dyDescent="0.25">
      <c r="A165" s="542">
        <v>44368</v>
      </c>
      <c r="B165" s="541">
        <v>30487</v>
      </c>
      <c r="C165" s="418">
        <v>0.8344120425999999</v>
      </c>
      <c r="D165" s="418">
        <v>0.12101996179999999</v>
      </c>
      <c r="E165" s="418">
        <v>4.4544657200000004E-2</v>
      </c>
      <c r="O165" s="274">
        <v>44368</v>
      </c>
      <c r="P165" s="260">
        <v>28035</v>
      </c>
      <c r="Q165" s="419">
        <v>0.83546135369999996</v>
      </c>
      <c r="R165" s="419">
        <v>0.12186277229999999</v>
      </c>
      <c r="S165" s="419">
        <v>4.0934902500000009E-2</v>
      </c>
    </row>
    <row r="166" spans="1:19" x14ac:dyDescent="0.25">
      <c r="A166" s="542">
        <v>44369</v>
      </c>
      <c r="B166" s="541">
        <v>36425</v>
      </c>
      <c r="C166" s="418">
        <v>0.81686281529999993</v>
      </c>
      <c r="D166" s="418">
        <v>0.12902553750000001</v>
      </c>
      <c r="E166" s="418">
        <v>5.40859822E-2</v>
      </c>
      <c r="O166" s="274">
        <v>44369</v>
      </c>
      <c r="P166" s="260">
        <v>32625</v>
      </c>
      <c r="Q166" s="419">
        <v>0.82421091420000003</v>
      </c>
      <c r="R166" s="419">
        <v>0.1258934283</v>
      </c>
      <c r="S166" s="419">
        <v>4.8208049799999993E-2</v>
      </c>
    </row>
    <row r="167" spans="1:19" x14ac:dyDescent="0.25">
      <c r="A167" s="542">
        <v>44370</v>
      </c>
      <c r="B167" s="541">
        <v>40646</v>
      </c>
      <c r="C167" s="418">
        <v>0.7817504864</v>
      </c>
      <c r="D167" s="418">
        <v>0.1576304365</v>
      </c>
      <c r="E167" s="418">
        <v>6.0595674799999999E-2</v>
      </c>
      <c r="O167" s="274">
        <v>44370</v>
      </c>
      <c r="P167" s="260">
        <v>39294</v>
      </c>
      <c r="Q167" s="419">
        <v>0.78358532969999994</v>
      </c>
      <c r="R167" s="419">
        <v>0.15815818069999998</v>
      </c>
      <c r="S167" s="419">
        <v>5.8233243499999997E-2</v>
      </c>
    </row>
    <row r="168" spans="1:19" x14ac:dyDescent="0.25">
      <c r="A168" s="542">
        <v>44371</v>
      </c>
      <c r="B168" s="541">
        <v>43248</v>
      </c>
      <c r="C168" s="418">
        <v>0.75616475240000003</v>
      </c>
      <c r="D168" s="418">
        <v>0.17732132709999998</v>
      </c>
      <c r="E168" s="418">
        <v>6.64876306E-2</v>
      </c>
      <c r="O168" s="274">
        <v>44371</v>
      </c>
      <c r="P168" s="260">
        <v>42453</v>
      </c>
      <c r="Q168" s="419">
        <v>0.75609551870000002</v>
      </c>
      <c r="R168" s="419">
        <v>0.17904939450000001</v>
      </c>
      <c r="S168" s="419">
        <v>6.4829019000000002E-2</v>
      </c>
    </row>
    <row r="169" spans="1:19" x14ac:dyDescent="0.25">
      <c r="A169" s="542">
        <v>44372</v>
      </c>
      <c r="B169" s="541">
        <v>30939</v>
      </c>
      <c r="C169" s="418">
        <v>0.7428688873</v>
      </c>
      <c r="D169" s="418">
        <v>0.1755468573</v>
      </c>
      <c r="E169" s="418">
        <v>8.1562620699999991E-2</v>
      </c>
      <c r="O169" s="274">
        <v>44372</v>
      </c>
      <c r="P169" s="260">
        <v>30967</v>
      </c>
      <c r="Q169" s="419">
        <v>0.74169219819999999</v>
      </c>
      <c r="R169" s="419">
        <v>0.1767765761</v>
      </c>
      <c r="S169" s="419">
        <v>8.1509696300000004E-2</v>
      </c>
    </row>
    <row r="170" spans="1:19" x14ac:dyDescent="0.25">
      <c r="A170" s="274"/>
      <c r="C170" s="419"/>
      <c r="D170" s="419"/>
      <c r="E170" s="419"/>
    </row>
    <row r="171" spans="1:19" x14ac:dyDescent="0.25">
      <c r="A171" s="274"/>
      <c r="C171" s="419"/>
      <c r="D171" s="419"/>
      <c r="E171" s="419"/>
    </row>
    <row r="172" spans="1:19" x14ac:dyDescent="0.25">
      <c r="A172" s="274"/>
      <c r="C172" s="419"/>
      <c r="D172" s="419"/>
      <c r="E172" s="419"/>
    </row>
    <row r="173" spans="1:19" x14ac:dyDescent="0.25">
      <c r="A173" s="274"/>
      <c r="C173" s="419"/>
      <c r="D173" s="419"/>
      <c r="E173" s="419"/>
    </row>
    <row r="174" spans="1:19" x14ac:dyDescent="0.25">
      <c r="A174" s="274"/>
    </row>
    <row r="175" spans="1:19" x14ac:dyDescent="0.25">
      <c r="A175" s="274"/>
    </row>
    <row r="176" spans="1:19" x14ac:dyDescent="0.25">
      <c r="A176" s="274"/>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9"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10" t="s">
        <v>313</v>
      </c>
      <c r="B1" s="411"/>
      <c r="C1" s="411"/>
      <c r="D1" s="411"/>
      <c r="E1" s="411"/>
      <c r="F1" s="400"/>
      <c r="G1" s="400"/>
      <c r="H1" s="400"/>
      <c r="I1" s="400"/>
      <c r="J1" s="400"/>
      <c r="K1" s="400"/>
      <c r="L1" s="400"/>
      <c r="M1" s="400"/>
      <c r="N1" s="400"/>
      <c r="O1" s="411" t="s">
        <v>307</v>
      </c>
      <c r="P1" s="412"/>
      <c r="Q1" s="411"/>
      <c r="R1" s="411"/>
      <c r="S1" s="411"/>
      <c r="T1" s="250"/>
      <c r="U1" s="251" t="s">
        <v>29</v>
      </c>
      <c r="V1" s="250"/>
    </row>
    <row r="2" spans="1:22" ht="26.25" x14ac:dyDescent="0.25">
      <c r="A2" s="401"/>
      <c r="B2" s="413" t="s">
        <v>226</v>
      </c>
      <c r="C2" s="402" t="s">
        <v>227</v>
      </c>
      <c r="D2" s="402" t="s">
        <v>228</v>
      </c>
      <c r="E2" s="402" t="s">
        <v>229</v>
      </c>
      <c r="F2" s="400"/>
      <c r="G2" s="400"/>
      <c r="H2" s="400"/>
      <c r="I2" s="400"/>
      <c r="J2" s="400"/>
      <c r="K2" s="400"/>
      <c r="L2" s="400"/>
      <c r="M2" s="400"/>
      <c r="N2" s="400"/>
      <c r="O2" s="400"/>
      <c r="P2" s="413" t="s">
        <v>226</v>
      </c>
      <c r="Q2" s="402" t="s">
        <v>227</v>
      </c>
      <c r="R2" s="402" t="s">
        <v>228</v>
      </c>
      <c r="S2" s="402" t="s">
        <v>229</v>
      </c>
      <c r="T2" s="250"/>
      <c r="U2" s="250"/>
      <c r="V2" s="250"/>
    </row>
    <row r="3" spans="1:22" x14ac:dyDescent="0.25">
      <c r="A3" s="408">
        <v>44202</v>
      </c>
      <c r="B3" s="414">
        <v>4.9184680894627561E-2</v>
      </c>
      <c r="C3" s="414">
        <v>7.4209784806962525E-2</v>
      </c>
      <c r="D3" s="414">
        <v>1.3092371880187225E-2</v>
      </c>
      <c r="E3" s="414">
        <v>0.19950124688279303</v>
      </c>
      <c r="F3" s="400"/>
      <c r="G3" s="400"/>
      <c r="H3" s="400"/>
      <c r="I3" s="400"/>
      <c r="J3" s="400"/>
      <c r="K3" s="400"/>
      <c r="L3" s="400"/>
      <c r="M3" s="400"/>
      <c r="N3" s="400"/>
      <c r="O3" s="408">
        <v>44207</v>
      </c>
      <c r="P3" s="407">
        <v>7.0839240499999998E-2</v>
      </c>
      <c r="Q3" s="407">
        <v>8.9701726499999995E-2</v>
      </c>
      <c r="R3" s="407">
        <v>4.2261486399999999E-2</v>
      </c>
      <c r="S3" s="407">
        <v>0.17967194459999999</v>
      </c>
      <c r="T3" s="250"/>
      <c r="U3" s="250"/>
      <c r="V3" s="250"/>
    </row>
    <row r="4" spans="1:22" x14ac:dyDescent="0.25">
      <c r="A4" s="408">
        <v>44203</v>
      </c>
      <c r="B4" s="414">
        <v>4.1049923697405712E-2</v>
      </c>
      <c r="C4" s="414">
        <v>6.2080274151796816E-2</v>
      </c>
      <c r="D4" s="414">
        <v>9.8080211313380551E-3</v>
      </c>
      <c r="E4" s="414">
        <v>0.15390839941738146</v>
      </c>
      <c r="F4" s="400"/>
      <c r="G4" s="400"/>
      <c r="H4" s="400"/>
      <c r="I4" s="400"/>
      <c r="J4" s="400"/>
      <c r="K4" s="400"/>
      <c r="L4" s="400"/>
      <c r="M4" s="400"/>
      <c r="N4" s="400"/>
      <c r="O4" s="408">
        <v>44208</v>
      </c>
      <c r="P4" s="407">
        <v>6.7434063700000005E-2</v>
      </c>
      <c r="Q4" s="407">
        <v>9.3153972700000004E-2</v>
      </c>
      <c r="R4" s="407">
        <v>3.05900479E-2</v>
      </c>
      <c r="S4" s="407">
        <v>0.1669679986</v>
      </c>
      <c r="T4" s="250"/>
      <c r="U4" s="250"/>
      <c r="V4" s="250"/>
    </row>
    <row r="5" spans="1:22" x14ac:dyDescent="0.25">
      <c r="A5" s="408">
        <v>44204</v>
      </c>
      <c r="B5" s="414">
        <v>3.8142477916609456E-2</v>
      </c>
      <c r="C5" s="414">
        <v>5.7900924043552959E-2</v>
      </c>
      <c r="D5" s="414">
        <v>8.3929267386319353E-3</v>
      </c>
      <c r="E5" s="414">
        <v>0.16767283349561832</v>
      </c>
      <c r="F5" s="400"/>
      <c r="G5" s="400"/>
      <c r="H5" s="400"/>
      <c r="I5" s="400"/>
      <c r="J5" s="400"/>
      <c r="K5" s="400"/>
      <c r="L5" s="400"/>
      <c r="M5" s="400"/>
      <c r="N5" s="400"/>
      <c r="O5" s="408">
        <v>44209</v>
      </c>
      <c r="P5" s="407">
        <v>7.1100538399999996E-2</v>
      </c>
      <c r="Q5" s="407">
        <v>9.9950183799999995E-2</v>
      </c>
      <c r="R5" s="407">
        <v>2.87634755E-2</v>
      </c>
      <c r="S5" s="407">
        <v>0.19228285440000001</v>
      </c>
      <c r="T5" s="250"/>
      <c r="U5" s="250"/>
      <c r="V5" s="250"/>
    </row>
    <row r="6" spans="1:22" x14ac:dyDescent="0.25">
      <c r="A6" s="409">
        <v>44207</v>
      </c>
      <c r="B6" s="415">
        <v>6.6885605599999995E-2</v>
      </c>
      <c r="C6" s="415">
        <v>9.2433263700000004E-2</v>
      </c>
      <c r="D6" s="415">
        <v>2.9868827399999999E-2</v>
      </c>
      <c r="E6" s="415">
        <v>0.15285204990000001</v>
      </c>
      <c r="F6" s="400"/>
      <c r="G6" s="400"/>
      <c r="H6" s="400"/>
      <c r="I6" s="400"/>
      <c r="J6" s="400"/>
      <c r="K6" s="400"/>
      <c r="L6" s="400"/>
      <c r="M6" s="400"/>
      <c r="N6" s="400"/>
      <c r="O6" s="408">
        <v>44210</v>
      </c>
      <c r="P6" s="407">
        <v>6.4177588100000002E-2</v>
      </c>
      <c r="Q6" s="407">
        <v>9.0228906499999997E-2</v>
      </c>
      <c r="R6" s="407">
        <v>2.6285966399999999E-2</v>
      </c>
      <c r="S6" s="407">
        <v>0.16567211060000001</v>
      </c>
      <c r="T6" s="250"/>
      <c r="U6" s="250"/>
      <c r="V6" s="250"/>
    </row>
    <row r="7" spans="1:22" x14ac:dyDescent="0.25">
      <c r="A7" s="416">
        <v>44208</v>
      </c>
      <c r="B7" s="417">
        <v>6.9470678399999999E-2</v>
      </c>
      <c r="C7" s="417">
        <v>9.6836577800000004E-2</v>
      </c>
      <c r="D7" s="417">
        <v>3.0488062100000001E-2</v>
      </c>
      <c r="E7" s="417">
        <v>0.15759521379999999</v>
      </c>
      <c r="F7" s="400"/>
      <c r="G7" s="400"/>
      <c r="H7" s="400"/>
      <c r="I7" s="400"/>
      <c r="J7" s="400"/>
      <c r="K7" s="400"/>
      <c r="L7" s="400"/>
      <c r="M7" s="400"/>
      <c r="N7" s="400"/>
      <c r="O7" s="408">
        <v>44211</v>
      </c>
      <c r="P7" s="407">
        <v>5.8642040700000002E-2</v>
      </c>
      <c r="Q7" s="407">
        <v>8.2355316900000003E-2</v>
      </c>
      <c r="R7" s="407">
        <v>2.4741956700000001E-2</v>
      </c>
      <c r="S7" s="407">
        <v>0.1340807175</v>
      </c>
      <c r="T7" s="250"/>
      <c r="U7" s="250"/>
      <c r="V7" s="250"/>
    </row>
    <row r="8" spans="1:22" x14ac:dyDescent="0.25">
      <c r="A8" s="409">
        <v>44209</v>
      </c>
      <c r="B8" s="415">
        <v>7.0336584800000004E-2</v>
      </c>
      <c r="C8" s="415">
        <v>9.8445622900000002E-2</v>
      </c>
      <c r="D8" s="415">
        <v>3.0709980500000001E-2</v>
      </c>
      <c r="E8" s="415">
        <v>0.16904247659999999</v>
      </c>
      <c r="F8" s="400"/>
      <c r="G8" s="400"/>
      <c r="H8" s="400"/>
      <c r="I8" s="400"/>
      <c r="J8" s="400"/>
      <c r="K8" s="400"/>
      <c r="L8" s="400"/>
      <c r="M8" s="400"/>
      <c r="N8" s="400"/>
      <c r="O8" s="408">
        <v>44214</v>
      </c>
      <c r="P8" s="407">
        <v>6.8912229000000005E-2</v>
      </c>
      <c r="Q8" s="407">
        <v>9.7062654200000001E-2</v>
      </c>
      <c r="R8" s="407">
        <v>2.91588178E-2</v>
      </c>
      <c r="S8" s="407">
        <v>0.16565164430000001</v>
      </c>
      <c r="T8" s="250"/>
      <c r="U8" s="250"/>
      <c r="V8" s="250"/>
    </row>
    <row r="9" spans="1:22" x14ac:dyDescent="0.25">
      <c r="A9" s="409">
        <v>44210</v>
      </c>
      <c r="B9" s="418">
        <v>6.4460440100000002E-2</v>
      </c>
      <c r="C9" s="418">
        <v>9.0336429600000004E-2</v>
      </c>
      <c r="D9" s="418">
        <v>2.7916320299999998E-2</v>
      </c>
      <c r="E9" s="418">
        <v>0.15110793419999999</v>
      </c>
      <c r="F9" s="400"/>
      <c r="G9" s="400"/>
      <c r="H9" s="400"/>
      <c r="I9" s="400"/>
      <c r="J9" s="400"/>
      <c r="K9" s="400"/>
      <c r="L9" s="400"/>
      <c r="M9" s="400"/>
      <c r="N9" s="400"/>
      <c r="O9" s="408">
        <v>44215</v>
      </c>
      <c r="P9" s="407">
        <v>7.1761449800000002E-2</v>
      </c>
      <c r="Q9" s="407">
        <v>0.1002231088</v>
      </c>
      <c r="R9" s="407">
        <v>3.1422888900000001E-2</v>
      </c>
      <c r="S9" s="407">
        <v>0.17486671740000001</v>
      </c>
      <c r="T9" s="250"/>
      <c r="U9" s="250"/>
      <c r="V9" s="250"/>
    </row>
    <row r="10" spans="1:22" x14ac:dyDescent="0.25">
      <c r="A10" s="409">
        <v>44211</v>
      </c>
      <c r="B10" s="415">
        <v>5.8154283299999998E-2</v>
      </c>
      <c r="C10" s="415">
        <v>8.1284606300000006E-2</v>
      </c>
      <c r="D10" s="415">
        <v>2.5704857899999999E-2</v>
      </c>
      <c r="E10" s="415">
        <v>0.1280985815</v>
      </c>
      <c r="F10" s="400"/>
      <c r="G10" s="400"/>
      <c r="H10" s="400"/>
      <c r="I10" s="400"/>
      <c r="J10" s="400"/>
      <c r="K10" s="400"/>
      <c r="L10" s="400"/>
      <c r="M10" s="400"/>
      <c r="N10" s="400"/>
      <c r="O10" s="408">
        <v>44216</v>
      </c>
      <c r="P10" s="407">
        <v>7.2027456500000003E-2</v>
      </c>
      <c r="Q10" s="407">
        <v>0.1010327984</v>
      </c>
      <c r="R10" s="407">
        <v>3.0917560100000002E-2</v>
      </c>
      <c r="S10" s="407">
        <v>0.19769230769999999</v>
      </c>
      <c r="T10" s="250"/>
      <c r="U10" s="250"/>
      <c r="V10" s="250"/>
    </row>
    <row r="11" spans="1:22" x14ac:dyDescent="0.25">
      <c r="A11" s="409">
        <v>44214</v>
      </c>
      <c r="B11" s="415">
        <v>7.0061897499999998E-2</v>
      </c>
      <c r="C11" s="415">
        <v>9.8076579100000005E-2</v>
      </c>
      <c r="D11" s="415">
        <v>3.01115307E-2</v>
      </c>
      <c r="E11" s="415">
        <v>0.15478858509999999</v>
      </c>
      <c r="F11" s="400"/>
      <c r="G11" s="400"/>
      <c r="H11" s="400"/>
      <c r="I11" s="400"/>
      <c r="J11" s="400"/>
      <c r="K11" s="400"/>
      <c r="L11" s="400"/>
      <c r="M11" s="400"/>
      <c r="N11" s="400"/>
      <c r="O11" s="408">
        <v>44217</v>
      </c>
      <c r="P11" s="419">
        <v>6.7778396099999999E-2</v>
      </c>
      <c r="Q11" s="419">
        <v>9.5297288800000005E-2</v>
      </c>
      <c r="R11" s="419">
        <v>2.9085043099999999E-2</v>
      </c>
      <c r="S11" s="419">
        <v>0.17049332919999999</v>
      </c>
      <c r="T11" s="250"/>
      <c r="U11" s="250"/>
      <c r="V11" s="250"/>
    </row>
    <row r="12" spans="1:22" x14ac:dyDescent="0.25">
      <c r="A12" s="409">
        <v>44215</v>
      </c>
      <c r="B12" s="404">
        <v>7.3869219299999997E-2</v>
      </c>
      <c r="C12" s="404">
        <v>0.1025510468</v>
      </c>
      <c r="D12" s="404">
        <v>3.3745847199999998E-2</v>
      </c>
      <c r="E12" s="404">
        <v>0.1669375092</v>
      </c>
      <c r="F12" s="400"/>
      <c r="G12" s="400"/>
      <c r="H12" s="400"/>
      <c r="I12" s="400"/>
      <c r="J12" s="400"/>
      <c r="K12" s="400"/>
      <c r="L12" s="400"/>
      <c r="M12" s="400"/>
      <c r="N12" s="400"/>
      <c r="O12" s="408">
        <v>44218</v>
      </c>
      <c r="P12" s="419">
        <v>6.0569455899999999E-2</v>
      </c>
      <c r="Q12" s="419">
        <v>8.4248189599999995E-2</v>
      </c>
      <c r="R12" s="419">
        <v>2.7128893300000002E-2</v>
      </c>
      <c r="S12" s="419">
        <v>0.1460373998</v>
      </c>
      <c r="T12" s="250"/>
      <c r="U12" s="250"/>
      <c r="V12" s="250"/>
    </row>
    <row r="13" spans="1:22" x14ac:dyDescent="0.25">
      <c r="A13" s="409">
        <v>44216</v>
      </c>
      <c r="B13" s="418">
        <v>7.3529668899999998E-2</v>
      </c>
      <c r="C13" s="404">
        <v>0.1032717486</v>
      </c>
      <c r="D13" s="404">
        <v>3.1856680900000003E-2</v>
      </c>
      <c r="E13" s="404">
        <v>0.17103326460000001</v>
      </c>
      <c r="F13" s="400"/>
      <c r="G13" s="400"/>
      <c r="H13" s="400"/>
      <c r="I13" s="400"/>
      <c r="J13" s="400"/>
      <c r="K13" s="400"/>
      <c r="L13" s="400"/>
      <c r="M13" s="400"/>
      <c r="N13" s="400"/>
      <c r="O13" s="408">
        <v>44221</v>
      </c>
      <c r="P13" s="419">
        <v>7.0652633000000006E-2</v>
      </c>
      <c r="Q13" s="419">
        <v>9.9535990199999994E-2</v>
      </c>
      <c r="R13" s="419">
        <v>2.9769007600000001E-2</v>
      </c>
      <c r="S13" s="419">
        <v>0.16750648949999999</v>
      </c>
      <c r="T13" s="250"/>
      <c r="U13" s="250"/>
      <c r="V13" s="250"/>
    </row>
    <row r="14" spans="1:22" x14ac:dyDescent="0.25">
      <c r="A14" s="409">
        <v>44217</v>
      </c>
      <c r="B14" s="418">
        <v>6.8849894499999995E-2</v>
      </c>
      <c r="C14" s="418">
        <v>9.7409147299999999E-2</v>
      </c>
      <c r="D14" s="418">
        <v>2.8798893799999999E-2</v>
      </c>
      <c r="E14" s="418">
        <v>0.16246290799999999</v>
      </c>
      <c r="F14" s="400"/>
      <c r="G14" s="400"/>
      <c r="H14" s="400"/>
      <c r="I14" s="400"/>
      <c r="J14" s="400"/>
      <c r="K14" s="400"/>
      <c r="L14" s="400"/>
      <c r="M14" s="400"/>
      <c r="N14" s="400"/>
      <c r="O14" s="408">
        <v>44222</v>
      </c>
      <c r="P14" s="419">
        <v>7.3947429999999995E-2</v>
      </c>
      <c r="Q14" s="419">
        <v>0.10483025059999999</v>
      </c>
      <c r="R14" s="419">
        <v>3.0709995399999999E-2</v>
      </c>
      <c r="S14" s="419">
        <v>0.184206598</v>
      </c>
      <c r="T14" s="250"/>
      <c r="U14" s="250"/>
      <c r="V14" s="250"/>
    </row>
    <row r="15" spans="1:22" x14ac:dyDescent="0.25">
      <c r="A15" s="409">
        <v>44218</v>
      </c>
      <c r="B15" s="418">
        <v>6.70442594E-2</v>
      </c>
      <c r="C15" s="418">
        <v>8.8689768000000002E-2</v>
      </c>
      <c r="D15" s="418">
        <v>3.4684565799999997E-2</v>
      </c>
      <c r="E15" s="418">
        <v>0.19922990930000001</v>
      </c>
      <c r="F15" s="400"/>
      <c r="G15" s="400"/>
      <c r="H15" s="400"/>
      <c r="I15" s="400"/>
      <c r="J15" s="400"/>
      <c r="K15" s="400"/>
      <c r="L15" s="400"/>
      <c r="M15" s="400"/>
      <c r="N15" s="400"/>
      <c r="O15" s="408">
        <v>44223</v>
      </c>
      <c r="P15" s="407">
        <v>7.4533942800000003E-2</v>
      </c>
      <c r="Q15" s="407">
        <v>0.10595213000000001</v>
      </c>
      <c r="R15" s="407">
        <v>3.0730859900000001E-2</v>
      </c>
      <c r="S15" s="407">
        <v>0.17489743199999999</v>
      </c>
      <c r="T15" s="250"/>
      <c r="U15" s="250"/>
      <c r="V15" s="250"/>
    </row>
    <row r="16" spans="1:22" x14ac:dyDescent="0.25">
      <c r="A16" s="409">
        <v>44221</v>
      </c>
      <c r="B16" s="418">
        <v>7.2533504700000001E-2</v>
      </c>
      <c r="C16" s="418">
        <v>0.1018946437</v>
      </c>
      <c r="D16" s="418">
        <v>3.1372347699999997E-2</v>
      </c>
      <c r="E16" s="418">
        <v>0.16161026840000001</v>
      </c>
      <c r="F16" s="400"/>
      <c r="G16" s="400"/>
      <c r="H16" s="400"/>
      <c r="I16" s="400"/>
      <c r="J16" s="400"/>
      <c r="K16" s="400"/>
      <c r="L16" s="400"/>
      <c r="M16" s="400"/>
      <c r="N16" s="400"/>
      <c r="O16" s="408">
        <v>44224</v>
      </c>
      <c r="P16" s="407">
        <v>7.2979532999999999E-2</v>
      </c>
      <c r="Q16" s="407">
        <v>0.102852157</v>
      </c>
      <c r="R16" s="407">
        <v>3.1171152000000001E-2</v>
      </c>
      <c r="S16" s="407">
        <v>0.17184750730000001</v>
      </c>
      <c r="T16" s="250"/>
      <c r="U16" s="250"/>
      <c r="V16" s="250"/>
    </row>
    <row r="17" spans="1:22" x14ac:dyDescent="0.25">
      <c r="A17" s="409">
        <v>44222</v>
      </c>
      <c r="B17" s="418">
        <v>7.5945658200000002E-2</v>
      </c>
      <c r="C17" s="418">
        <v>0.1070545795</v>
      </c>
      <c r="D17" s="418">
        <v>3.22710399E-2</v>
      </c>
      <c r="E17" s="418">
        <v>0.17869115290000001</v>
      </c>
      <c r="F17" s="400"/>
      <c r="G17" s="400"/>
      <c r="H17" s="400"/>
      <c r="I17" s="400"/>
      <c r="J17" s="400"/>
      <c r="K17" s="400"/>
      <c r="L17" s="400"/>
      <c r="M17" s="400"/>
      <c r="N17" s="400"/>
      <c r="O17" s="408">
        <v>44225</v>
      </c>
      <c r="P17" s="407">
        <v>7.4013543599999995E-2</v>
      </c>
      <c r="Q17" s="407">
        <v>0.10730893330000001</v>
      </c>
      <c r="R17" s="407">
        <v>2.76217549E-2</v>
      </c>
      <c r="S17" s="407">
        <v>0.16735173219999999</v>
      </c>
      <c r="T17" s="250"/>
      <c r="U17" s="250"/>
      <c r="V17" s="250"/>
    </row>
    <row r="18" spans="1:22" x14ac:dyDescent="0.25">
      <c r="A18" s="409">
        <v>44223</v>
      </c>
      <c r="B18" s="418">
        <v>7.6917470900000007E-2</v>
      </c>
      <c r="C18" s="418">
        <v>0.109072691</v>
      </c>
      <c r="D18" s="418">
        <v>3.2054268900000002E-2</v>
      </c>
      <c r="E18" s="418">
        <v>0.1692749462</v>
      </c>
      <c r="F18" s="400"/>
      <c r="G18" s="400"/>
      <c r="H18" s="400"/>
      <c r="I18" s="400"/>
      <c r="J18" s="400"/>
      <c r="K18" s="400"/>
      <c r="L18" s="400"/>
      <c r="M18" s="400"/>
      <c r="N18" s="400"/>
      <c r="O18" s="408">
        <v>44228</v>
      </c>
      <c r="P18" s="407">
        <v>7.62267628E-2</v>
      </c>
      <c r="Q18" s="407">
        <v>0.1089966914</v>
      </c>
      <c r="R18" s="407">
        <v>3.0055684400000001E-2</v>
      </c>
      <c r="S18" s="407">
        <v>0.18248175180000001</v>
      </c>
      <c r="T18" s="250"/>
      <c r="U18" s="250"/>
      <c r="V18" s="250"/>
    </row>
    <row r="19" spans="1:22" x14ac:dyDescent="0.25">
      <c r="A19" s="409">
        <v>44224</v>
      </c>
      <c r="B19" s="418">
        <v>7.5019314700000006E-2</v>
      </c>
      <c r="C19" s="418">
        <v>0.1056955641</v>
      </c>
      <c r="D19" s="418">
        <v>3.21318004E-2</v>
      </c>
      <c r="E19" s="418">
        <v>0.16480366869999999</v>
      </c>
      <c r="F19" s="400"/>
      <c r="G19" s="400"/>
      <c r="H19" s="400"/>
      <c r="I19" s="400"/>
      <c r="J19" s="400"/>
      <c r="K19" s="400"/>
      <c r="L19" s="400"/>
      <c r="M19" s="400"/>
      <c r="N19" s="400"/>
      <c r="O19" s="408">
        <v>44229</v>
      </c>
      <c r="P19" s="407">
        <v>7.8902232500000002E-2</v>
      </c>
      <c r="Q19" s="407">
        <v>0.1124409019</v>
      </c>
      <c r="R19" s="407">
        <v>3.13659128E-2</v>
      </c>
      <c r="S19" s="407">
        <v>0.18228829990000001</v>
      </c>
      <c r="T19" s="250"/>
      <c r="U19" s="250"/>
      <c r="V19" s="250"/>
    </row>
    <row r="20" spans="1:22" x14ac:dyDescent="0.25">
      <c r="A20" s="409">
        <v>44225</v>
      </c>
      <c r="B20" s="418">
        <v>7.0273029400000006E-2</v>
      </c>
      <c r="C20" s="418">
        <v>0.1006585064</v>
      </c>
      <c r="D20" s="418">
        <v>2.7814537899999998E-2</v>
      </c>
      <c r="E20" s="418">
        <v>0.1579994317</v>
      </c>
      <c r="F20" s="400"/>
      <c r="G20" s="400"/>
      <c r="H20" s="400"/>
      <c r="I20" s="400"/>
      <c r="J20" s="400"/>
      <c r="K20" s="400"/>
      <c r="L20" s="400"/>
      <c r="M20" s="400"/>
      <c r="N20" s="400"/>
      <c r="O20" s="408">
        <v>44230</v>
      </c>
      <c r="P20" s="407">
        <v>7.5719437000000001E-2</v>
      </c>
      <c r="Q20" s="407">
        <v>0.10750443110000001</v>
      </c>
      <c r="R20" s="407">
        <v>3.0757162800000001E-2</v>
      </c>
      <c r="S20" s="407">
        <v>0.18224149000000001</v>
      </c>
      <c r="T20" s="250"/>
      <c r="U20" s="250"/>
      <c r="V20" s="250"/>
    </row>
    <row r="21" spans="1:22" x14ac:dyDescent="0.25">
      <c r="A21" s="409">
        <v>44228</v>
      </c>
      <c r="B21" s="418">
        <v>7.5838257399999998E-2</v>
      </c>
      <c r="C21" s="418">
        <v>0.107952515</v>
      </c>
      <c r="D21" s="418">
        <v>2.9884257099999999E-2</v>
      </c>
      <c r="E21" s="418">
        <v>0.1716303347</v>
      </c>
      <c r="F21" s="400"/>
      <c r="G21" s="400"/>
      <c r="H21" s="400"/>
      <c r="I21" s="400"/>
      <c r="J21" s="400"/>
      <c r="K21" s="400"/>
      <c r="L21" s="400"/>
      <c r="M21" s="400"/>
      <c r="N21" s="400"/>
      <c r="O21" s="408">
        <v>44231</v>
      </c>
      <c r="P21" s="407">
        <v>7.5573844700000004E-2</v>
      </c>
      <c r="Q21" s="407">
        <v>0.1086352958</v>
      </c>
      <c r="R21" s="407">
        <v>2.8659484900000001E-2</v>
      </c>
      <c r="S21" s="407">
        <v>0.17362804879999999</v>
      </c>
      <c r="T21" s="250"/>
      <c r="U21" s="250"/>
      <c r="V21" s="250"/>
    </row>
    <row r="22" spans="1:22" x14ac:dyDescent="0.25">
      <c r="A22" s="409">
        <v>44229</v>
      </c>
      <c r="B22" s="418">
        <v>7.9406718200000004E-2</v>
      </c>
      <c r="C22" s="418">
        <v>0.1137534825</v>
      </c>
      <c r="D22" s="418">
        <v>3.0996625199999999E-2</v>
      </c>
      <c r="E22" s="418">
        <v>0.1743161094</v>
      </c>
      <c r="F22" s="400"/>
      <c r="G22" s="400"/>
      <c r="H22" s="400"/>
      <c r="I22" s="400"/>
      <c r="J22" s="400"/>
      <c r="K22" s="400"/>
      <c r="L22" s="400"/>
      <c r="M22" s="400"/>
      <c r="N22" s="400"/>
      <c r="O22" s="408">
        <v>44232</v>
      </c>
      <c r="P22" s="407">
        <v>6.50464454E-2</v>
      </c>
      <c r="Q22" s="407">
        <v>9.3100897099999996E-2</v>
      </c>
      <c r="R22" s="407">
        <v>2.5926678599999999E-2</v>
      </c>
      <c r="S22" s="407">
        <v>0.1404483973</v>
      </c>
      <c r="T22" s="250"/>
      <c r="U22" s="250"/>
      <c r="V22" s="250"/>
    </row>
    <row r="23" spans="1:22" x14ac:dyDescent="0.25">
      <c r="A23" s="409">
        <v>44230</v>
      </c>
      <c r="B23" s="404">
        <v>7.9158391999999994E-2</v>
      </c>
      <c r="C23" s="404">
        <v>0.1131249837</v>
      </c>
      <c r="D23" s="404">
        <v>3.1303584099999997E-2</v>
      </c>
      <c r="E23" s="404">
        <v>0.17827960179999999</v>
      </c>
      <c r="F23" s="400"/>
      <c r="G23" s="400"/>
      <c r="H23" s="400"/>
      <c r="I23" s="400"/>
      <c r="J23" s="400"/>
      <c r="K23" s="400"/>
      <c r="L23" s="400"/>
      <c r="M23" s="400"/>
      <c r="N23" s="400"/>
      <c r="O23" s="408">
        <v>44235</v>
      </c>
      <c r="P23" s="407">
        <v>7.5431092699999994E-2</v>
      </c>
      <c r="Q23" s="407">
        <v>0.1054032947</v>
      </c>
      <c r="R23" s="407">
        <v>3.2911754199999997E-2</v>
      </c>
      <c r="S23" s="407">
        <v>0.17120462049999999</v>
      </c>
      <c r="T23" s="250"/>
      <c r="U23" s="250"/>
      <c r="V23" s="250"/>
    </row>
    <row r="24" spans="1:22" x14ac:dyDescent="0.25">
      <c r="A24" s="409">
        <v>44231</v>
      </c>
      <c r="B24" s="404">
        <v>7.6577297799999999E-2</v>
      </c>
      <c r="C24" s="404">
        <v>0.109615138</v>
      </c>
      <c r="D24" s="404">
        <v>3.00695016E-2</v>
      </c>
      <c r="E24" s="404">
        <v>0.17381022760000001</v>
      </c>
      <c r="F24" s="400"/>
      <c r="G24" s="400"/>
      <c r="H24" s="400"/>
      <c r="I24" s="400"/>
      <c r="J24" s="400"/>
      <c r="K24" s="400"/>
      <c r="L24" s="400"/>
      <c r="M24" s="400"/>
      <c r="N24" s="400"/>
      <c r="O24" s="408">
        <v>44236</v>
      </c>
      <c r="P24" s="407">
        <v>6.4879801200000004E-2</v>
      </c>
      <c r="Q24" s="407">
        <v>9.1883396800000003E-2</v>
      </c>
      <c r="R24" s="407">
        <v>2.6159541299999998E-2</v>
      </c>
      <c r="S24" s="407">
        <v>0.14734198409999999</v>
      </c>
      <c r="T24" s="250"/>
      <c r="U24" s="250"/>
      <c r="V24" s="250"/>
    </row>
    <row r="25" spans="1:22" x14ac:dyDescent="0.25">
      <c r="A25" s="409">
        <v>44232</v>
      </c>
      <c r="B25" s="404">
        <v>6.5138594800000005E-2</v>
      </c>
      <c r="C25" s="404">
        <v>9.3111424499999998E-2</v>
      </c>
      <c r="D25" s="404">
        <v>2.63542168E-2</v>
      </c>
      <c r="E25" s="404">
        <v>0.13567746689999999</v>
      </c>
      <c r="F25" s="400"/>
      <c r="G25" s="400"/>
      <c r="H25" s="400"/>
      <c r="I25" s="400"/>
      <c r="J25" s="400"/>
      <c r="K25" s="400"/>
      <c r="L25" s="400"/>
      <c r="M25" s="400"/>
      <c r="N25" s="400"/>
      <c r="O25" s="408">
        <v>44237</v>
      </c>
      <c r="P25" s="407">
        <v>6.5269037799999999E-2</v>
      </c>
      <c r="Q25" s="407">
        <v>9.1061325600000007E-2</v>
      </c>
      <c r="R25" s="407">
        <v>2.7204432600000002E-2</v>
      </c>
      <c r="S25" s="407">
        <v>0.1660276074</v>
      </c>
      <c r="T25" s="250"/>
      <c r="U25" s="250"/>
      <c r="V25" s="250"/>
    </row>
    <row r="26" spans="1:22" x14ac:dyDescent="0.25">
      <c r="A26" s="409">
        <v>44235</v>
      </c>
      <c r="B26" s="404">
        <v>7.8016444500000004E-2</v>
      </c>
      <c r="C26" s="404">
        <v>0.1073105229</v>
      </c>
      <c r="D26" s="404">
        <v>3.5637242800000003E-2</v>
      </c>
      <c r="E26" s="404">
        <v>0.1738024587</v>
      </c>
      <c r="F26" s="400"/>
      <c r="G26" s="400"/>
      <c r="H26" s="400"/>
      <c r="I26" s="400"/>
      <c r="J26" s="400"/>
      <c r="K26" s="400"/>
      <c r="L26" s="400"/>
      <c r="M26" s="400"/>
      <c r="N26" s="400"/>
      <c r="O26" s="408">
        <v>44238</v>
      </c>
      <c r="P26" s="407">
        <v>6.3151498700000003E-2</v>
      </c>
      <c r="Q26" s="407">
        <v>8.8557231E-2</v>
      </c>
      <c r="R26" s="407">
        <v>2.5334051999999999E-2</v>
      </c>
      <c r="S26" s="407">
        <v>0.1746425167</v>
      </c>
      <c r="T26" s="250"/>
      <c r="U26" s="250"/>
      <c r="V26" s="250"/>
    </row>
    <row r="27" spans="1:22" x14ac:dyDescent="0.25">
      <c r="A27" s="409">
        <v>44236</v>
      </c>
      <c r="B27" s="404">
        <v>6.6954335800000001E-2</v>
      </c>
      <c r="C27" s="404">
        <v>9.3431720199999999E-2</v>
      </c>
      <c r="D27" s="404">
        <v>2.9320701000000001E-2</v>
      </c>
      <c r="E27" s="404">
        <v>0.139544688</v>
      </c>
      <c r="F27" s="400"/>
      <c r="G27" s="400"/>
      <c r="H27" s="400"/>
      <c r="I27" s="400"/>
      <c r="J27" s="400"/>
      <c r="K27" s="400"/>
      <c r="L27" s="400"/>
      <c r="M27" s="400"/>
      <c r="N27" s="400"/>
      <c r="O27" s="408">
        <v>44239</v>
      </c>
      <c r="P27" s="407">
        <v>6.4942496500000002E-2</v>
      </c>
      <c r="Q27" s="407">
        <v>8.9551699499999998E-2</v>
      </c>
      <c r="R27" s="407">
        <v>2.7652545000000001E-2</v>
      </c>
      <c r="S27" s="407">
        <v>0.14349112429999999</v>
      </c>
      <c r="T27" s="250"/>
      <c r="U27" s="250"/>
      <c r="V27" s="250"/>
    </row>
    <row r="28" spans="1:22" x14ac:dyDescent="0.25">
      <c r="A28" s="409">
        <v>44237</v>
      </c>
      <c r="B28" s="404">
        <v>6.4885308000000003E-2</v>
      </c>
      <c r="C28" s="404">
        <v>8.9668422299999995E-2</v>
      </c>
      <c r="D28" s="404">
        <v>2.9060603300000001E-2</v>
      </c>
      <c r="E28" s="404">
        <v>0.15849387039999999</v>
      </c>
      <c r="F28" s="400"/>
      <c r="G28" s="400"/>
      <c r="H28" s="400"/>
      <c r="I28" s="400"/>
      <c r="J28" s="400"/>
      <c r="K28" s="400"/>
      <c r="L28" s="400"/>
      <c r="M28" s="400"/>
      <c r="N28" s="400"/>
      <c r="O28" s="408">
        <v>44242</v>
      </c>
      <c r="P28" s="407">
        <v>7.2513504300000003E-2</v>
      </c>
      <c r="Q28" s="407">
        <v>0.10243145369999999</v>
      </c>
      <c r="R28" s="407">
        <v>2.64319789E-2</v>
      </c>
      <c r="S28" s="407">
        <v>0.21360866619999999</v>
      </c>
      <c r="T28" s="250"/>
      <c r="U28" s="250"/>
      <c r="V28" s="250"/>
    </row>
    <row r="29" spans="1:22" x14ac:dyDescent="0.25">
      <c r="A29" s="409">
        <v>44238</v>
      </c>
      <c r="B29" s="404">
        <v>6.4061844800000003E-2</v>
      </c>
      <c r="C29" s="404">
        <v>8.9413537200000004E-2</v>
      </c>
      <c r="D29" s="404">
        <v>2.63658425E-2</v>
      </c>
      <c r="E29" s="404">
        <v>0.16063469420000001</v>
      </c>
      <c r="F29" s="400"/>
      <c r="G29" s="400"/>
      <c r="H29" s="400"/>
      <c r="I29" s="400"/>
      <c r="J29" s="400"/>
      <c r="K29" s="400"/>
      <c r="L29" s="400"/>
      <c r="M29" s="400"/>
      <c r="N29" s="400"/>
      <c r="O29" s="408">
        <v>44243</v>
      </c>
      <c r="P29" s="407">
        <v>8.0719818900000004E-2</v>
      </c>
      <c r="Q29" s="407">
        <v>0.1133415676</v>
      </c>
      <c r="R29" s="407">
        <v>3.3015235599999998E-2</v>
      </c>
      <c r="S29" s="407">
        <v>0.21810481740000001</v>
      </c>
      <c r="T29" s="250"/>
      <c r="U29" s="250"/>
      <c r="V29" s="250"/>
    </row>
    <row r="30" spans="1:22" x14ac:dyDescent="0.25">
      <c r="A30" s="409">
        <v>44239</v>
      </c>
      <c r="B30" s="404">
        <v>6.37358586E-2</v>
      </c>
      <c r="C30" s="404">
        <v>8.8249595799999997E-2</v>
      </c>
      <c r="D30" s="404">
        <v>2.6236062300000002E-2</v>
      </c>
      <c r="E30" s="404">
        <v>0.1580125336</v>
      </c>
      <c r="F30" s="400"/>
      <c r="G30" s="400"/>
      <c r="H30" s="400"/>
      <c r="I30" s="400"/>
      <c r="J30" s="400"/>
      <c r="K30" s="400"/>
      <c r="L30" s="400"/>
      <c r="M30" s="400"/>
      <c r="N30" s="400"/>
      <c r="O30" s="408">
        <v>44244</v>
      </c>
      <c r="P30" s="407">
        <v>8.36561418E-2</v>
      </c>
      <c r="Q30" s="407">
        <v>0.1203588838</v>
      </c>
      <c r="R30" s="407">
        <v>3.07465037E-2</v>
      </c>
      <c r="S30" s="407">
        <v>0.19382911389999999</v>
      </c>
      <c r="T30" s="250"/>
      <c r="U30" s="250"/>
      <c r="V30" s="250"/>
    </row>
    <row r="31" spans="1:22" x14ac:dyDescent="0.25">
      <c r="A31" s="409">
        <v>44242</v>
      </c>
      <c r="B31" s="404">
        <v>7.4086352300000005E-2</v>
      </c>
      <c r="C31" s="404">
        <v>0.104185764</v>
      </c>
      <c r="D31" s="404">
        <v>3.0741123799999999E-2</v>
      </c>
      <c r="E31" s="404">
        <v>0.18737270880000001</v>
      </c>
      <c r="F31" s="400"/>
      <c r="G31" s="400"/>
      <c r="H31" s="400"/>
      <c r="I31" s="400"/>
      <c r="J31" s="400"/>
      <c r="K31" s="400"/>
      <c r="L31" s="400"/>
      <c r="M31" s="400"/>
      <c r="N31" s="400"/>
      <c r="O31" s="408">
        <v>44245</v>
      </c>
      <c r="P31" s="407">
        <v>7.9889166499999997E-2</v>
      </c>
      <c r="Q31" s="407">
        <v>0.1100985686</v>
      </c>
      <c r="R31" s="407">
        <v>3.5104122000000001E-2</v>
      </c>
      <c r="S31" s="407">
        <v>0.22113694079999999</v>
      </c>
      <c r="T31" s="250"/>
      <c r="U31" s="250"/>
      <c r="V31" s="250"/>
    </row>
    <row r="32" spans="1:22" x14ac:dyDescent="0.25">
      <c r="A32" s="409">
        <v>44243</v>
      </c>
      <c r="B32" s="404">
        <v>8.0511120199999994E-2</v>
      </c>
      <c r="C32" s="404">
        <v>0.1129251647</v>
      </c>
      <c r="D32" s="404">
        <v>3.40428942E-2</v>
      </c>
      <c r="E32" s="404">
        <v>0.2032235459</v>
      </c>
      <c r="F32" s="400"/>
      <c r="G32" s="400"/>
      <c r="H32" s="400"/>
      <c r="I32" s="400"/>
      <c r="J32" s="400"/>
      <c r="K32" s="400"/>
      <c r="L32" s="400"/>
      <c r="M32" s="400"/>
      <c r="N32" s="400"/>
      <c r="O32" s="420">
        <v>44246</v>
      </c>
      <c r="P32" s="421">
        <v>7.5732919300000007E-2</v>
      </c>
      <c r="Q32" s="421">
        <v>0.11046237759999999</v>
      </c>
      <c r="R32" s="421">
        <v>2.5932150500000001E-2</v>
      </c>
      <c r="S32" s="421">
        <v>0.16118357019999999</v>
      </c>
      <c r="T32" s="250"/>
      <c r="U32" s="250"/>
      <c r="V32" s="250"/>
    </row>
    <row r="33" spans="1:22" x14ac:dyDescent="0.25">
      <c r="A33" s="409">
        <v>44244</v>
      </c>
      <c r="B33" s="404">
        <v>8.4874224400000003E-2</v>
      </c>
      <c r="C33" s="404">
        <v>0.120479009</v>
      </c>
      <c r="D33" s="404">
        <v>3.4339100599999998E-2</v>
      </c>
      <c r="E33" s="404">
        <v>0.20341994229999999</v>
      </c>
      <c r="F33" s="400"/>
      <c r="G33" s="400"/>
      <c r="H33" s="400"/>
      <c r="I33" s="400"/>
      <c r="J33" s="400"/>
      <c r="K33" s="400"/>
      <c r="L33" s="400"/>
      <c r="M33" s="400"/>
      <c r="N33" s="400"/>
      <c r="O33" s="408">
        <v>44249</v>
      </c>
      <c r="P33" s="407">
        <v>0.30544567230000003</v>
      </c>
      <c r="Q33" s="407">
        <v>0.4682621153</v>
      </c>
      <c r="R33" s="407">
        <v>8.1149644399999998E-2</v>
      </c>
      <c r="S33" s="407"/>
      <c r="T33" s="250"/>
      <c r="U33" s="250"/>
      <c r="V33" s="250"/>
    </row>
    <row r="34" spans="1:22" x14ac:dyDescent="0.25">
      <c r="A34" s="409">
        <v>44245</v>
      </c>
      <c r="B34" s="404">
        <v>7.9585158700000005E-2</v>
      </c>
      <c r="C34" s="404">
        <v>0.1111998214</v>
      </c>
      <c r="D34" s="404">
        <v>3.4340092699999998E-2</v>
      </c>
      <c r="E34" s="404">
        <v>0.2139627419</v>
      </c>
      <c r="F34" s="400"/>
      <c r="G34" s="400"/>
      <c r="H34" s="400"/>
      <c r="I34" s="400"/>
      <c r="J34" s="400"/>
      <c r="K34" s="400"/>
      <c r="L34" s="400"/>
      <c r="M34" s="400"/>
      <c r="N34" s="400"/>
      <c r="O34" s="408">
        <v>44250</v>
      </c>
      <c r="P34" s="407">
        <v>0.30636449040000002</v>
      </c>
      <c r="Q34" s="407">
        <v>0.4732004514</v>
      </c>
      <c r="R34" s="407">
        <v>8.3700486599999999E-2</v>
      </c>
      <c r="S34" s="407"/>
      <c r="T34" s="250"/>
      <c r="U34" s="250"/>
      <c r="V34" s="250"/>
    </row>
    <row r="35" spans="1:22" x14ac:dyDescent="0.25">
      <c r="A35" s="416">
        <v>44246</v>
      </c>
      <c r="B35" s="417">
        <v>7.2072072099999995E-2</v>
      </c>
      <c r="C35" s="417">
        <v>0.104169917</v>
      </c>
      <c r="D35" s="417">
        <v>2.7558895E-2</v>
      </c>
      <c r="E35" s="417">
        <v>0.15359828140000001</v>
      </c>
      <c r="F35" s="400"/>
      <c r="G35" s="400"/>
      <c r="H35" s="400"/>
      <c r="I35" s="400"/>
      <c r="J35" s="400"/>
      <c r="K35" s="400"/>
      <c r="L35" s="400"/>
      <c r="M35" s="400"/>
      <c r="N35" s="400"/>
      <c r="O35" s="408">
        <v>44251</v>
      </c>
      <c r="P35" s="407">
        <v>0.30659765049999999</v>
      </c>
      <c r="Q35" s="407">
        <v>0.47446167360000002</v>
      </c>
      <c r="R35" s="407">
        <v>8.1263742700000002E-2</v>
      </c>
      <c r="S35" s="407">
        <v>0.461352657</v>
      </c>
      <c r="T35" s="250"/>
      <c r="U35" s="250"/>
      <c r="V35" s="250"/>
    </row>
    <row r="36" spans="1:22" x14ac:dyDescent="0.25">
      <c r="A36" s="409">
        <v>44249</v>
      </c>
      <c r="B36" s="404">
        <v>0.30597860090000001</v>
      </c>
      <c r="C36" s="404">
        <v>0.46992561049999998</v>
      </c>
      <c r="D36" s="404">
        <v>8.3897237900000005E-2</v>
      </c>
      <c r="E36" s="404">
        <v>0.42693448369999998</v>
      </c>
      <c r="F36" s="400"/>
      <c r="G36" s="400"/>
      <c r="H36" s="400"/>
      <c r="I36" s="400"/>
      <c r="J36" s="400"/>
      <c r="K36" s="400"/>
      <c r="L36" s="400"/>
      <c r="M36" s="400"/>
      <c r="N36" s="400"/>
      <c r="O36" s="408">
        <v>44252</v>
      </c>
      <c r="P36" s="407">
        <v>0.30296610480000002</v>
      </c>
      <c r="Q36" s="407">
        <v>0.47110252499999999</v>
      </c>
      <c r="R36" s="407">
        <v>7.6538729799999997E-2</v>
      </c>
      <c r="S36" s="407">
        <v>0.47895442360000001</v>
      </c>
      <c r="T36" s="250"/>
      <c r="U36" s="250"/>
      <c r="V36" s="250"/>
    </row>
    <row r="37" spans="1:22" x14ac:dyDescent="0.25">
      <c r="A37" s="409">
        <v>44250</v>
      </c>
      <c r="B37" s="404">
        <v>0.30771151140000003</v>
      </c>
      <c r="C37" s="404">
        <v>0.47482171989999999</v>
      </c>
      <c r="D37" s="404">
        <v>8.3411992800000001E-2</v>
      </c>
      <c r="E37" s="404">
        <v>0.43865030669999999</v>
      </c>
      <c r="F37" s="400"/>
      <c r="G37" s="400"/>
      <c r="H37" s="400"/>
      <c r="I37" s="400"/>
      <c r="J37" s="400"/>
      <c r="K37" s="400"/>
      <c r="L37" s="400"/>
      <c r="M37" s="400"/>
      <c r="N37" s="400"/>
      <c r="O37" s="408">
        <v>44253</v>
      </c>
      <c r="P37" s="407">
        <v>0.2914386148</v>
      </c>
      <c r="Q37" s="407">
        <v>0.45869379640000002</v>
      </c>
      <c r="R37" s="407">
        <v>6.8281809900000004E-2</v>
      </c>
      <c r="S37" s="407">
        <v>0.39994653120000001</v>
      </c>
      <c r="T37" s="250"/>
      <c r="U37" s="250"/>
      <c r="V37" s="250"/>
    </row>
    <row r="38" spans="1:22" x14ac:dyDescent="0.25">
      <c r="A38" s="409">
        <v>44251</v>
      </c>
      <c r="B38" s="404">
        <v>0.30961795289999999</v>
      </c>
      <c r="C38" s="404">
        <v>0.4758464744</v>
      </c>
      <c r="D38" s="404">
        <v>8.4667688800000002E-2</v>
      </c>
      <c r="E38" s="404">
        <v>0.42956801719999999</v>
      </c>
      <c r="F38" s="400"/>
      <c r="G38" s="400"/>
      <c r="H38" s="400"/>
      <c r="I38" s="400"/>
      <c r="J38" s="400"/>
      <c r="K38" s="400"/>
      <c r="L38" s="400"/>
      <c r="M38" s="400"/>
      <c r="N38" s="400"/>
      <c r="O38" s="408">
        <v>44256</v>
      </c>
      <c r="P38" s="407">
        <v>0.3072681712</v>
      </c>
      <c r="Q38" s="407">
        <v>0.471805109</v>
      </c>
      <c r="R38" s="407">
        <v>8.6238294399999998E-2</v>
      </c>
      <c r="S38" s="407">
        <v>0.51341251840000002</v>
      </c>
      <c r="T38" s="250"/>
      <c r="U38" s="250"/>
      <c r="V38" s="250"/>
    </row>
    <row r="39" spans="1:22" x14ac:dyDescent="0.25">
      <c r="A39" s="409">
        <v>44252</v>
      </c>
      <c r="B39" s="404">
        <v>0.30585655560000002</v>
      </c>
      <c r="C39" s="404">
        <v>0.4718924545</v>
      </c>
      <c r="D39" s="404">
        <v>8.2063482300000004E-2</v>
      </c>
      <c r="E39" s="404">
        <v>0.44311938899999997</v>
      </c>
      <c r="F39" s="400"/>
      <c r="G39" s="400"/>
      <c r="H39" s="400"/>
      <c r="I39" s="400"/>
      <c r="J39" s="400"/>
      <c r="K39" s="400"/>
      <c r="L39" s="400"/>
      <c r="M39" s="400"/>
      <c r="N39" s="400"/>
      <c r="O39" s="408">
        <v>44257</v>
      </c>
      <c r="P39" s="407">
        <v>0.30991071720000002</v>
      </c>
      <c r="Q39" s="407">
        <v>0.47553630289999999</v>
      </c>
      <c r="R39" s="407">
        <v>8.6794563300000002E-2</v>
      </c>
      <c r="S39" s="407">
        <v>0.50533617929999997</v>
      </c>
      <c r="T39" s="250"/>
      <c r="U39" s="250"/>
      <c r="V39" s="250"/>
    </row>
    <row r="40" spans="1:22" x14ac:dyDescent="0.25">
      <c r="A40" s="409">
        <v>44253</v>
      </c>
      <c r="B40" s="404">
        <v>0.29232420250000002</v>
      </c>
      <c r="C40" s="404">
        <v>0.45780409100000002</v>
      </c>
      <c r="D40" s="404">
        <v>7.1028987399999993E-2</v>
      </c>
      <c r="E40" s="404">
        <v>0.38230183130000001</v>
      </c>
      <c r="F40" s="400"/>
      <c r="G40" s="400"/>
      <c r="H40" s="400"/>
      <c r="I40" s="400"/>
      <c r="J40" s="400"/>
      <c r="K40" s="400"/>
      <c r="L40" s="400"/>
      <c r="M40" s="400"/>
      <c r="N40" s="400"/>
      <c r="O40" s="408">
        <v>44258</v>
      </c>
      <c r="P40" s="407">
        <v>0.31079897350000002</v>
      </c>
      <c r="Q40" s="407">
        <v>0.4751468271</v>
      </c>
      <c r="R40" s="407">
        <v>8.9707760600000006E-2</v>
      </c>
      <c r="S40" s="407">
        <v>0.48450288470000002</v>
      </c>
      <c r="T40" s="250"/>
      <c r="U40" s="250"/>
      <c r="V40" s="250"/>
    </row>
    <row r="41" spans="1:22" x14ac:dyDescent="0.25">
      <c r="A41" s="409">
        <v>44256</v>
      </c>
      <c r="B41" s="404">
        <v>0.30854004880000002</v>
      </c>
      <c r="C41" s="404">
        <v>0.47275897770000003</v>
      </c>
      <c r="D41" s="404">
        <v>8.71948538E-2</v>
      </c>
      <c r="E41" s="404">
        <v>0.46528704939999999</v>
      </c>
      <c r="F41" s="400"/>
      <c r="G41" s="400"/>
      <c r="H41" s="400"/>
      <c r="I41" s="400"/>
      <c r="J41" s="400"/>
      <c r="K41" s="400"/>
      <c r="L41" s="400"/>
      <c r="M41" s="400"/>
      <c r="N41" s="400"/>
      <c r="O41" s="408">
        <v>44259</v>
      </c>
      <c r="P41" s="407">
        <v>0.30508464670000002</v>
      </c>
      <c r="Q41" s="407">
        <v>0.47154750490000003</v>
      </c>
      <c r="R41" s="407">
        <v>8.1357381000000006E-2</v>
      </c>
      <c r="S41" s="407">
        <v>0.49149363699999998</v>
      </c>
      <c r="T41" s="250"/>
      <c r="U41" s="250"/>
      <c r="V41" s="250"/>
    </row>
    <row r="42" spans="1:22" x14ac:dyDescent="0.25">
      <c r="A42" s="409">
        <v>44257</v>
      </c>
      <c r="B42" s="404">
        <v>0.31189577530000001</v>
      </c>
      <c r="C42" s="404">
        <v>0.47676259729999998</v>
      </c>
      <c r="D42" s="404">
        <v>9.0322998599999996E-2</v>
      </c>
      <c r="E42" s="404">
        <v>0.45310206800000002</v>
      </c>
      <c r="F42" s="400"/>
      <c r="G42" s="400"/>
      <c r="H42" s="400"/>
      <c r="I42" s="400"/>
      <c r="J42" s="400"/>
      <c r="K42" s="400"/>
      <c r="L42" s="400"/>
      <c r="M42" s="400"/>
      <c r="N42" s="400"/>
      <c r="O42" s="408">
        <v>44260</v>
      </c>
      <c r="P42" s="407">
        <v>0.29131228320000002</v>
      </c>
      <c r="Q42" s="407">
        <v>0.45507492249999998</v>
      </c>
      <c r="R42" s="407">
        <v>7.0968293599999996E-2</v>
      </c>
      <c r="S42" s="407">
        <v>0.43834335340000002</v>
      </c>
      <c r="T42" s="250"/>
      <c r="U42" s="250"/>
      <c r="V42" s="250"/>
    </row>
    <row r="43" spans="1:22" x14ac:dyDescent="0.25">
      <c r="A43" s="409">
        <v>44258</v>
      </c>
      <c r="B43" s="404">
        <v>0.31114617430000002</v>
      </c>
      <c r="C43" s="404">
        <v>0.47634307889999999</v>
      </c>
      <c r="D43" s="404">
        <v>8.9553511099999997E-2</v>
      </c>
      <c r="E43" s="404">
        <v>0.4401663536</v>
      </c>
      <c r="F43" s="400"/>
      <c r="G43" s="400"/>
      <c r="H43" s="400"/>
      <c r="I43" s="400"/>
      <c r="J43" s="400"/>
      <c r="K43" s="400"/>
      <c r="L43" s="400"/>
      <c r="M43" s="400"/>
      <c r="N43" s="400"/>
      <c r="O43" s="408">
        <v>44263</v>
      </c>
      <c r="P43" s="407">
        <v>0.30630969889999998</v>
      </c>
      <c r="Q43" s="407">
        <v>0.46701381580000001</v>
      </c>
      <c r="R43" s="407">
        <v>8.4477008199999995E-2</v>
      </c>
      <c r="S43" s="407">
        <v>0.50333511210000004</v>
      </c>
      <c r="T43" s="250"/>
      <c r="U43" s="250"/>
      <c r="V43" s="250"/>
    </row>
    <row r="44" spans="1:22" x14ac:dyDescent="0.25">
      <c r="A44" s="409">
        <v>44259</v>
      </c>
      <c r="B44" s="404">
        <v>0.30758646709999998</v>
      </c>
      <c r="C44" s="404">
        <v>0.47268817200000002</v>
      </c>
      <c r="D44" s="404">
        <v>8.5380491899999994E-2</v>
      </c>
      <c r="E44" s="404">
        <v>0.44928313009999998</v>
      </c>
      <c r="F44" s="400"/>
      <c r="G44" s="400"/>
      <c r="H44" s="400"/>
      <c r="I44" s="400"/>
      <c r="J44" s="400"/>
      <c r="K44" s="400"/>
      <c r="L44" s="400"/>
      <c r="M44" s="400"/>
      <c r="N44" s="400"/>
      <c r="O44" s="408">
        <v>44264</v>
      </c>
      <c r="P44" s="407">
        <v>0.30923803059999999</v>
      </c>
      <c r="Q44" s="407">
        <v>0.47245031009999999</v>
      </c>
      <c r="R44" s="407">
        <v>8.8800366000000006E-2</v>
      </c>
      <c r="S44" s="407">
        <v>0.49179890650000002</v>
      </c>
      <c r="T44" s="250"/>
      <c r="U44" s="250"/>
      <c r="V44" s="250"/>
    </row>
    <row r="45" spans="1:22" x14ac:dyDescent="0.25">
      <c r="A45" s="409">
        <v>44260</v>
      </c>
      <c r="B45" s="404">
        <v>0.29203772179999998</v>
      </c>
      <c r="C45" s="404">
        <v>0.45432001579999998</v>
      </c>
      <c r="D45" s="404">
        <v>7.4311601099999999E-2</v>
      </c>
      <c r="E45" s="404">
        <v>0.39093825180000003</v>
      </c>
      <c r="F45" s="400"/>
      <c r="G45" s="400"/>
      <c r="H45" s="400"/>
      <c r="I45" s="400"/>
      <c r="J45" s="400"/>
      <c r="K45" s="400"/>
      <c r="L45" s="400"/>
      <c r="M45" s="400"/>
      <c r="N45" s="400"/>
      <c r="O45" s="408">
        <v>44265</v>
      </c>
      <c r="P45" s="407">
        <v>0.30521344569999997</v>
      </c>
      <c r="Q45" s="407">
        <v>0.47030563009999998</v>
      </c>
      <c r="R45" s="407">
        <v>8.2812252200000006E-2</v>
      </c>
      <c r="S45" s="407">
        <v>0.48295759529999999</v>
      </c>
      <c r="T45" s="250"/>
      <c r="U45" s="250"/>
      <c r="V45" s="250"/>
    </row>
    <row r="46" spans="1:22" x14ac:dyDescent="0.25">
      <c r="A46" s="409">
        <v>44263</v>
      </c>
      <c r="B46" s="404">
        <v>0.30952047780000003</v>
      </c>
      <c r="C46" s="404">
        <v>0.46846415959999999</v>
      </c>
      <c r="D46" s="404">
        <v>8.94056139E-2</v>
      </c>
      <c r="E46" s="404">
        <v>0.46543901789999997</v>
      </c>
      <c r="F46" s="400"/>
      <c r="G46" s="400"/>
      <c r="H46" s="400"/>
      <c r="I46" s="400"/>
      <c r="J46" s="400"/>
      <c r="K46" s="400"/>
      <c r="L46" s="400"/>
      <c r="M46" s="400"/>
      <c r="N46" s="400"/>
      <c r="O46" s="408">
        <v>44266</v>
      </c>
      <c r="P46" s="407">
        <v>0.30382544369999998</v>
      </c>
      <c r="Q46" s="407">
        <v>0.46858689799999997</v>
      </c>
      <c r="R46" s="407">
        <v>8.1170168900000006E-2</v>
      </c>
      <c r="S46" s="407">
        <v>0.50334941050000004</v>
      </c>
      <c r="T46" s="250"/>
      <c r="U46" s="250"/>
      <c r="V46" s="250"/>
    </row>
    <row r="47" spans="1:22" x14ac:dyDescent="0.25">
      <c r="A47" s="409">
        <v>44264</v>
      </c>
      <c r="B47" s="404">
        <v>0.31061769319999999</v>
      </c>
      <c r="C47" s="404">
        <v>0.47335031280000001</v>
      </c>
      <c r="D47" s="404">
        <v>9.1576278900000002E-2</v>
      </c>
      <c r="E47" s="404">
        <v>0.47058823529999999</v>
      </c>
      <c r="F47" s="400"/>
      <c r="G47" s="400"/>
      <c r="H47" s="400"/>
      <c r="I47" s="400"/>
      <c r="J47" s="400"/>
      <c r="K47" s="400"/>
      <c r="L47" s="400"/>
      <c r="M47" s="400"/>
      <c r="N47" s="400"/>
      <c r="O47" s="408">
        <v>44267</v>
      </c>
      <c r="P47" s="407">
        <v>0.29232668270000001</v>
      </c>
      <c r="Q47" s="407">
        <v>0.4554779283</v>
      </c>
      <c r="R47" s="407">
        <v>7.2985003899999998E-2</v>
      </c>
      <c r="S47" s="407">
        <v>0.4471327363</v>
      </c>
      <c r="T47" s="250"/>
      <c r="U47" s="250"/>
      <c r="V47" s="250"/>
    </row>
    <row r="48" spans="1:22" x14ac:dyDescent="0.25">
      <c r="A48" s="409">
        <v>44265</v>
      </c>
      <c r="B48" s="404">
        <v>0.3083115588</v>
      </c>
      <c r="C48" s="404">
        <v>0.47171905219999999</v>
      </c>
      <c r="D48" s="404">
        <v>8.9902133400000001E-2</v>
      </c>
      <c r="E48" s="404">
        <v>0.44702733160000002</v>
      </c>
      <c r="F48" s="400"/>
      <c r="G48" s="400"/>
      <c r="H48" s="400"/>
      <c r="I48" s="400"/>
      <c r="J48" s="400"/>
      <c r="K48" s="400"/>
      <c r="L48" s="400"/>
      <c r="M48" s="400"/>
      <c r="N48" s="400"/>
      <c r="O48" s="400"/>
      <c r="P48" s="400"/>
      <c r="Q48" s="400"/>
      <c r="R48" s="400"/>
      <c r="S48" s="400"/>
      <c r="T48" s="250"/>
      <c r="U48" s="250"/>
      <c r="V48" s="250"/>
    </row>
    <row r="49" spans="1:22" x14ac:dyDescent="0.25">
      <c r="A49" s="409">
        <v>44266</v>
      </c>
      <c r="B49" s="404">
        <v>0.30582977919999998</v>
      </c>
      <c r="C49" s="404">
        <v>0.46890962990000001</v>
      </c>
      <c r="D49" s="404">
        <v>8.7445297699999994E-2</v>
      </c>
      <c r="E49" s="404">
        <v>0.46568213780000001</v>
      </c>
      <c r="F49" s="400"/>
      <c r="G49" s="400"/>
      <c r="H49" s="400"/>
      <c r="I49" s="400"/>
      <c r="J49" s="400"/>
      <c r="K49" s="400"/>
      <c r="L49" s="400"/>
      <c r="M49" s="400"/>
      <c r="N49" s="400"/>
      <c r="O49" s="400"/>
      <c r="P49" s="400"/>
      <c r="Q49" s="400"/>
      <c r="R49" s="400"/>
      <c r="S49" s="400"/>
      <c r="T49" s="250"/>
      <c r="U49" s="250"/>
      <c r="V49" s="250"/>
    </row>
    <row r="50" spans="1:22" x14ac:dyDescent="0.25">
      <c r="A50" s="416">
        <v>44267</v>
      </c>
      <c r="B50" s="417">
        <v>0.29304255260000001</v>
      </c>
      <c r="C50" s="417">
        <v>0.45477848939999999</v>
      </c>
      <c r="D50" s="417">
        <v>7.7847228099999999E-2</v>
      </c>
      <c r="E50" s="417">
        <v>0.41953135959999999</v>
      </c>
      <c r="F50" s="400"/>
      <c r="G50" s="400"/>
      <c r="H50" s="400"/>
      <c r="I50" s="400"/>
      <c r="J50" s="400"/>
      <c r="K50" s="400"/>
      <c r="L50" s="400"/>
      <c r="M50" s="400"/>
      <c r="N50" s="400"/>
      <c r="O50" s="400"/>
      <c r="P50" s="400"/>
      <c r="Q50" s="400"/>
      <c r="R50" s="400"/>
      <c r="S50" s="400"/>
      <c r="T50" s="250"/>
      <c r="U50" s="250"/>
      <c r="V50" s="250"/>
    </row>
    <row r="51" spans="1:22" x14ac:dyDescent="0.25">
      <c r="A51" s="250"/>
      <c r="B51" s="250"/>
      <c r="C51" s="250"/>
      <c r="D51" s="250"/>
      <c r="E51" s="250"/>
      <c r="F51" s="250"/>
      <c r="G51" s="250"/>
      <c r="H51" s="250"/>
      <c r="I51" s="250"/>
      <c r="J51" s="250"/>
      <c r="K51" s="250"/>
      <c r="L51" s="250"/>
      <c r="M51" s="250"/>
      <c r="N51" s="250"/>
      <c r="O51" s="250"/>
      <c r="P51" s="250"/>
      <c r="Q51" s="250"/>
      <c r="R51" s="250"/>
      <c r="S51" s="250"/>
      <c r="T51" s="250"/>
      <c r="U51" s="250"/>
      <c r="V51" s="250"/>
    </row>
    <row r="52" spans="1:22" ht="51.75" x14ac:dyDescent="0.25">
      <c r="A52" s="410" t="s">
        <v>338</v>
      </c>
      <c r="B52" s="395"/>
      <c r="C52" s="411"/>
      <c r="D52" s="395"/>
      <c r="E52" s="395"/>
      <c r="O52" s="410" t="s">
        <v>339</v>
      </c>
      <c r="P52" s="395"/>
      <c r="Q52" s="395"/>
      <c r="R52" s="395"/>
    </row>
    <row r="53" spans="1:22" ht="30" customHeight="1" x14ac:dyDescent="0.25">
      <c r="A53" s="278"/>
      <c r="B53" s="428" t="s">
        <v>304</v>
      </c>
      <c r="C53" s="428" t="s">
        <v>305</v>
      </c>
      <c r="D53" s="407" t="s">
        <v>229</v>
      </c>
      <c r="E53" s="243"/>
      <c r="O53" s="408"/>
      <c r="P53" s="428" t="s">
        <v>304</v>
      </c>
      <c r="Q53" s="428" t="s">
        <v>305</v>
      </c>
      <c r="R53" s="407" t="s">
        <v>229</v>
      </c>
    </row>
    <row r="54" spans="1:22" x14ac:dyDescent="0.25">
      <c r="A54" s="409">
        <v>44270</v>
      </c>
      <c r="B54" s="404">
        <v>0.27900952820000002</v>
      </c>
      <c r="C54" s="404">
        <v>0.25573738280000002</v>
      </c>
      <c r="D54" s="404">
        <v>0.69718605629999997</v>
      </c>
      <c r="E54" s="243"/>
      <c r="O54" s="408">
        <v>44270</v>
      </c>
      <c r="P54" s="407">
        <v>0.27865634719999999</v>
      </c>
      <c r="Q54" s="407">
        <v>0.25256957140000003</v>
      </c>
      <c r="R54" s="407">
        <v>0.71605927110000001</v>
      </c>
    </row>
    <row r="55" spans="1:22" x14ac:dyDescent="0.25">
      <c r="A55" s="409">
        <v>44271</v>
      </c>
      <c r="B55" s="404">
        <v>0.28185946649999999</v>
      </c>
      <c r="C55" s="404">
        <v>0.25414510670000001</v>
      </c>
      <c r="D55" s="404">
        <v>0.69680851060000004</v>
      </c>
      <c r="E55" s="243"/>
      <c r="O55" s="408">
        <v>44271</v>
      </c>
      <c r="P55" s="407">
        <v>0.28039331830000003</v>
      </c>
      <c r="Q55" s="407">
        <v>0.25176364600000001</v>
      </c>
      <c r="R55" s="407">
        <v>0.71212545510000003</v>
      </c>
    </row>
    <row r="56" spans="1:22" x14ac:dyDescent="0.25">
      <c r="A56" s="409">
        <v>44272</v>
      </c>
      <c r="B56" s="404">
        <v>0.28445627620000002</v>
      </c>
      <c r="C56" s="404">
        <v>0.25808091589999999</v>
      </c>
      <c r="D56" s="404">
        <v>0.63844969920000005</v>
      </c>
      <c r="E56" s="367"/>
      <c r="O56" s="408">
        <v>44272</v>
      </c>
      <c r="P56" s="407">
        <v>0.2868919056</v>
      </c>
      <c r="Q56" s="407">
        <v>0.26162826150000001</v>
      </c>
      <c r="R56" s="407">
        <v>0.66488237780000004</v>
      </c>
    </row>
    <row r="57" spans="1:22" x14ac:dyDescent="0.25">
      <c r="A57" s="409">
        <v>44273</v>
      </c>
      <c r="B57" s="404">
        <v>0.27403176800000001</v>
      </c>
      <c r="C57" s="404">
        <v>0.24971523879999999</v>
      </c>
      <c r="D57" s="404">
        <v>0.68492574949999996</v>
      </c>
      <c r="E57" s="367"/>
      <c r="O57" s="408">
        <v>44273</v>
      </c>
      <c r="P57" s="407">
        <v>0.2746749289</v>
      </c>
      <c r="Q57" s="407">
        <v>0.25057861549999999</v>
      </c>
      <c r="R57" s="407">
        <v>0.70393811529999994</v>
      </c>
    </row>
    <row r="58" spans="1:22" x14ac:dyDescent="0.25">
      <c r="A58" s="409">
        <v>44274</v>
      </c>
      <c r="B58" s="404">
        <v>0.2320920886</v>
      </c>
      <c r="C58" s="404">
        <v>0.21941171849999999</v>
      </c>
      <c r="D58" s="404">
        <v>0.61647289540000005</v>
      </c>
      <c r="E58" s="367"/>
      <c r="O58" s="408">
        <v>44274</v>
      </c>
      <c r="P58" s="407">
        <v>0.23130936090000001</v>
      </c>
      <c r="Q58" s="407">
        <v>0.2200513379</v>
      </c>
      <c r="R58" s="407">
        <v>0.64315759959999996</v>
      </c>
    </row>
    <row r="59" spans="1:22" x14ac:dyDescent="0.25">
      <c r="A59" s="409">
        <v>44277</v>
      </c>
      <c r="B59" s="404">
        <v>0.27101024639999999</v>
      </c>
      <c r="C59" s="404">
        <v>0.2470028125</v>
      </c>
      <c r="D59" s="404">
        <v>0.69243673979999998</v>
      </c>
      <c r="E59" s="367"/>
      <c r="O59" s="408">
        <v>44277</v>
      </c>
      <c r="P59" s="407">
        <v>0.27101024639999999</v>
      </c>
      <c r="Q59" s="407">
        <v>0.2470028125</v>
      </c>
      <c r="R59" s="407">
        <v>0.71266620010000004</v>
      </c>
    </row>
    <row r="60" spans="1:22" x14ac:dyDescent="0.25">
      <c r="A60" s="409">
        <v>44278</v>
      </c>
      <c r="B60" s="404">
        <v>0.27159410169999998</v>
      </c>
      <c r="C60" s="404">
        <v>0.24033965090000001</v>
      </c>
      <c r="D60" s="404">
        <v>0.69379194629999996</v>
      </c>
      <c r="E60" s="367"/>
      <c r="O60" s="408">
        <v>44278</v>
      </c>
      <c r="P60" s="407">
        <v>0.26815040649999999</v>
      </c>
      <c r="Q60" s="407">
        <v>0.24144721899999999</v>
      </c>
      <c r="R60" s="407">
        <v>0.72656031350000005</v>
      </c>
    </row>
    <row r="61" spans="1:22" x14ac:dyDescent="0.25">
      <c r="A61" s="409">
        <v>44279</v>
      </c>
      <c r="B61" s="404">
        <v>0.27640088400000001</v>
      </c>
      <c r="C61" s="404">
        <v>0.24967362809999999</v>
      </c>
      <c r="D61" s="404">
        <v>0.6470095025</v>
      </c>
      <c r="E61" s="367"/>
      <c r="O61" s="408">
        <v>44279</v>
      </c>
      <c r="P61" s="407">
        <v>0.27455252019999998</v>
      </c>
      <c r="Q61" s="407">
        <v>0.24753502150000001</v>
      </c>
      <c r="R61" s="407">
        <v>0.66377743600000005</v>
      </c>
    </row>
    <row r="62" spans="1:22" x14ac:dyDescent="0.25">
      <c r="A62" s="409">
        <v>44280</v>
      </c>
      <c r="B62" s="404">
        <v>0.26196917609999998</v>
      </c>
      <c r="C62" s="404">
        <v>0.2341414936</v>
      </c>
      <c r="D62" s="404">
        <v>0.68177367460000005</v>
      </c>
      <c r="E62" s="243"/>
      <c r="O62" s="408">
        <v>44280</v>
      </c>
      <c r="P62" s="407">
        <v>0.26238163990000002</v>
      </c>
      <c r="Q62" s="407">
        <v>0.2347492337</v>
      </c>
      <c r="R62" s="407">
        <v>0.7021544488</v>
      </c>
    </row>
    <row r="63" spans="1:22" x14ac:dyDescent="0.25">
      <c r="A63" s="409">
        <v>44281</v>
      </c>
      <c r="B63" s="404">
        <v>0.2216812074</v>
      </c>
      <c r="C63" s="404">
        <v>0.2065958027</v>
      </c>
      <c r="D63" s="404">
        <v>0.60763743179999996</v>
      </c>
      <c r="E63" s="243"/>
      <c r="O63" s="408">
        <v>44281</v>
      </c>
      <c r="P63" s="407">
        <v>0.22344179550000001</v>
      </c>
      <c r="Q63" s="407">
        <v>0.20988366990000001</v>
      </c>
      <c r="R63" s="407">
        <v>0.62753602909999995</v>
      </c>
    </row>
    <row r="64" spans="1:22" x14ac:dyDescent="0.25">
      <c r="A64" s="409">
        <v>44284</v>
      </c>
      <c r="B64" s="404">
        <v>0.25942631220000001</v>
      </c>
      <c r="C64" s="404">
        <v>0.23957896100000001</v>
      </c>
      <c r="D64" s="404">
        <v>0.6880116959</v>
      </c>
      <c r="E64" s="243"/>
      <c r="O64" s="408">
        <v>44284</v>
      </c>
      <c r="P64" s="407">
        <v>0.26271210369999998</v>
      </c>
      <c r="Q64" s="407">
        <v>0.24379625069999999</v>
      </c>
      <c r="R64" s="407">
        <v>0.70058479529999995</v>
      </c>
    </row>
    <row r="65" spans="1:18" x14ac:dyDescent="0.25">
      <c r="A65" s="409">
        <v>44285</v>
      </c>
      <c r="B65" s="404">
        <v>0.26550036510000002</v>
      </c>
      <c r="C65" s="404">
        <v>0.23796760140000001</v>
      </c>
      <c r="D65" s="404">
        <v>0.68318713450000002</v>
      </c>
      <c r="E65" s="243"/>
      <c r="O65" s="408">
        <v>44285</v>
      </c>
      <c r="P65" s="407">
        <v>0.26405724959999999</v>
      </c>
      <c r="Q65" s="407">
        <v>0.23790228190000001</v>
      </c>
      <c r="R65" s="407">
        <v>0.66842105259999995</v>
      </c>
    </row>
    <row r="66" spans="1:18" x14ac:dyDescent="0.25">
      <c r="A66" s="409">
        <v>44286</v>
      </c>
      <c r="B66" s="404">
        <v>0.26330632799999998</v>
      </c>
      <c r="C66" s="404">
        <v>0.23837565990000001</v>
      </c>
      <c r="D66" s="404">
        <v>0.62788658289999999</v>
      </c>
      <c r="E66" s="243"/>
      <c r="O66" s="408">
        <v>44286</v>
      </c>
      <c r="P66" s="407">
        <v>0.26727852190000001</v>
      </c>
      <c r="Q66" s="407">
        <v>0.2406127918</v>
      </c>
      <c r="R66" s="407">
        <v>0.63694826069999999</v>
      </c>
    </row>
    <row r="67" spans="1:18" x14ac:dyDescent="0.25">
      <c r="A67" s="409">
        <v>44287</v>
      </c>
      <c r="B67" s="404">
        <v>0.2424231419</v>
      </c>
      <c r="C67" s="404">
        <v>0.222253172</v>
      </c>
      <c r="D67" s="404">
        <v>0.66598420589999996</v>
      </c>
      <c r="E67" s="243"/>
      <c r="O67" s="408">
        <v>44287</v>
      </c>
      <c r="P67" s="407">
        <v>0.24212993969999999</v>
      </c>
      <c r="Q67" s="407">
        <v>0.2215893494</v>
      </c>
      <c r="R67" s="40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51"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33" bestFit="1" customWidth="1"/>
    <col min="2" max="2" width="13.5703125" style="431" customWidth="1"/>
    <col min="3" max="3" width="13.5703125" style="432" customWidth="1"/>
    <col min="4" max="4" width="17" style="433" customWidth="1"/>
    <col min="5" max="5" width="13.5703125" style="432" customWidth="1"/>
    <col min="6" max="6" width="13.5703125" style="434" customWidth="1"/>
    <col min="7" max="7" width="13.5703125" style="435" customWidth="1"/>
    <col min="8" max="8" width="13.5703125" style="432" customWidth="1"/>
    <col min="9" max="9" width="13.5703125" style="434" customWidth="1"/>
    <col min="10" max="10" width="13.5703125" style="432" customWidth="1"/>
    <col min="11" max="11" width="13.5703125" style="434" customWidth="1"/>
    <col min="12" max="12" width="14.42578125" style="435" customWidth="1"/>
    <col min="13" max="13" width="14.42578125" style="432" customWidth="1"/>
    <col min="14" max="14" width="14.42578125" style="434" customWidth="1"/>
    <col min="15" max="15" width="14.42578125" style="435" customWidth="1"/>
    <col min="16" max="16" width="14.42578125" style="432" customWidth="1"/>
    <col min="17" max="17" width="14.42578125" style="434" customWidth="1"/>
    <col min="18" max="18" width="14.42578125" style="435" customWidth="1"/>
    <col min="19" max="19" width="14.42578125" style="432" customWidth="1"/>
    <col min="20" max="26" width="14.42578125" style="434" customWidth="1"/>
    <col min="27" max="27" width="5.5703125" style="434" customWidth="1"/>
    <col min="28" max="34" width="14.42578125" style="434" customWidth="1"/>
    <col min="35" max="16384" width="9.42578125" style="433"/>
  </cols>
  <sheetData>
    <row r="1" spans="1:36" x14ac:dyDescent="0.25">
      <c r="A1" s="430" t="s">
        <v>346</v>
      </c>
      <c r="AJ1" s="436" t="s">
        <v>29</v>
      </c>
    </row>
    <row r="3" spans="1:36" ht="39" customHeight="1" x14ac:dyDescent="0.25">
      <c r="A3" s="668" t="s">
        <v>0</v>
      </c>
      <c r="B3" s="670" t="s">
        <v>289</v>
      </c>
      <c r="C3" s="671"/>
      <c r="D3" s="671"/>
      <c r="E3" s="671"/>
      <c r="F3" s="672"/>
      <c r="G3" s="673" t="s">
        <v>290</v>
      </c>
      <c r="H3" s="674"/>
      <c r="I3" s="674"/>
      <c r="J3" s="674"/>
      <c r="K3" s="675"/>
      <c r="L3" s="676" t="s">
        <v>291</v>
      </c>
      <c r="M3" s="677"/>
      <c r="N3" s="678"/>
      <c r="O3" s="676" t="s">
        <v>292</v>
      </c>
      <c r="P3" s="677"/>
      <c r="Q3" s="678"/>
      <c r="R3" s="676" t="s">
        <v>293</v>
      </c>
      <c r="S3" s="677"/>
      <c r="T3" s="678"/>
      <c r="U3" s="676" t="s">
        <v>294</v>
      </c>
      <c r="V3" s="677"/>
      <c r="W3" s="678"/>
      <c r="X3" s="676" t="s">
        <v>295</v>
      </c>
      <c r="Y3" s="677"/>
      <c r="Z3" s="678"/>
      <c r="AA3" s="437"/>
      <c r="AB3" s="670" t="s">
        <v>288</v>
      </c>
      <c r="AC3" s="671"/>
      <c r="AD3" s="671"/>
      <c r="AE3" s="671"/>
      <c r="AF3" s="672"/>
      <c r="AG3" s="437"/>
      <c r="AH3" s="437"/>
    </row>
    <row r="4" spans="1:36" ht="78.75" customHeight="1" x14ac:dyDescent="0.25">
      <c r="A4" s="669"/>
      <c r="B4" s="438" t="s">
        <v>233</v>
      </c>
      <c r="C4" s="439" t="s">
        <v>234</v>
      </c>
      <c r="D4" s="440" t="s">
        <v>245</v>
      </c>
      <c r="E4" s="439" t="s">
        <v>235</v>
      </c>
      <c r="F4" s="441" t="s">
        <v>248</v>
      </c>
      <c r="G4" s="442" t="s">
        <v>233</v>
      </c>
      <c r="H4" s="439" t="s">
        <v>236</v>
      </c>
      <c r="I4" s="443" t="s">
        <v>246</v>
      </c>
      <c r="J4" s="439" t="s">
        <v>237</v>
      </c>
      <c r="K4" s="441" t="s">
        <v>249</v>
      </c>
      <c r="L4" s="442" t="s">
        <v>233</v>
      </c>
      <c r="M4" s="439" t="s">
        <v>238</v>
      </c>
      <c r="N4" s="441" t="s">
        <v>247</v>
      </c>
      <c r="O4" s="442" t="s">
        <v>233</v>
      </c>
      <c r="P4" s="439" t="s">
        <v>238</v>
      </c>
      <c r="Q4" s="441" t="s">
        <v>247</v>
      </c>
      <c r="R4" s="442" t="s">
        <v>233</v>
      </c>
      <c r="S4" s="439" t="s">
        <v>238</v>
      </c>
      <c r="T4" s="441" t="s">
        <v>247</v>
      </c>
      <c r="U4" s="442" t="s">
        <v>233</v>
      </c>
      <c r="V4" s="439" t="s">
        <v>238</v>
      </c>
      <c r="W4" s="441" t="s">
        <v>247</v>
      </c>
      <c r="X4" s="442" t="s">
        <v>233</v>
      </c>
      <c r="Y4" s="439" t="s">
        <v>238</v>
      </c>
      <c r="Z4" s="441" t="s">
        <v>247</v>
      </c>
      <c r="AA4" s="444"/>
      <c r="AB4" s="438" t="s">
        <v>296</v>
      </c>
      <c r="AC4" s="439" t="s">
        <v>234</v>
      </c>
      <c r="AD4" s="440" t="s">
        <v>245</v>
      </c>
      <c r="AE4" s="439" t="s">
        <v>235</v>
      </c>
      <c r="AF4" s="441" t="s">
        <v>248</v>
      </c>
      <c r="AG4" s="444"/>
      <c r="AH4" s="444"/>
    </row>
    <row r="5" spans="1:36" x14ac:dyDescent="0.25">
      <c r="A5" s="445">
        <v>44221</v>
      </c>
      <c r="B5" s="446">
        <v>28371</v>
      </c>
      <c r="C5" s="432">
        <v>30000</v>
      </c>
      <c r="D5" s="434">
        <f>B5/C5</f>
        <v>0.94569999999999999</v>
      </c>
      <c r="E5" s="432">
        <v>32000</v>
      </c>
      <c r="F5" s="447">
        <f>B5/E5</f>
        <v>0.88659374999999996</v>
      </c>
      <c r="G5" s="448">
        <v>36108</v>
      </c>
      <c r="H5" s="432">
        <v>45000</v>
      </c>
      <c r="I5" s="434">
        <f>G5/H5</f>
        <v>0.8024</v>
      </c>
      <c r="J5" s="432">
        <v>52000</v>
      </c>
      <c r="K5" s="447">
        <f>G5/J5</f>
        <v>0.69438461538461538</v>
      </c>
      <c r="L5" s="448">
        <v>115882</v>
      </c>
      <c r="M5" s="432">
        <v>250000</v>
      </c>
      <c r="N5" s="447">
        <f>L5/M5</f>
        <v>0.463528</v>
      </c>
      <c r="O5" s="448">
        <v>218985</v>
      </c>
      <c r="P5" s="432">
        <v>230000</v>
      </c>
      <c r="Q5" s="447">
        <f>O5/P5</f>
        <v>0.95210869565217393</v>
      </c>
      <c r="R5" s="448"/>
      <c r="T5" s="447"/>
      <c r="U5" s="449"/>
      <c r="W5" s="447"/>
      <c r="X5" s="449"/>
      <c r="Z5" s="447"/>
      <c r="AB5" s="449"/>
      <c r="AF5" s="447"/>
    </row>
    <row r="6" spans="1:36" x14ac:dyDescent="0.25">
      <c r="A6" s="445">
        <v>44222</v>
      </c>
      <c r="B6" s="446">
        <v>28409</v>
      </c>
      <c r="C6" s="432">
        <v>30000</v>
      </c>
      <c r="D6" s="434">
        <f>B6/C6</f>
        <v>0.94696666666666662</v>
      </c>
      <c r="E6" s="432">
        <v>32000</v>
      </c>
      <c r="F6" s="447">
        <f>B6/E6</f>
        <v>0.88778124999999997</v>
      </c>
      <c r="G6" s="448">
        <v>37394</v>
      </c>
      <c r="H6" s="432">
        <v>45000</v>
      </c>
      <c r="I6" s="434">
        <f>G6/H6</f>
        <v>0.83097777777777782</v>
      </c>
      <c r="J6" s="432">
        <v>52000</v>
      </c>
      <c r="K6" s="447">
        <f>G6/J6</f>
        <v>0.7191153846153846</v>
      </c>
      <c r="L6" s="448">
        <v>127658</v>
      </c>
      <c r="M6" s="432">
        <v>250000</v>
      </c>
      <c r="N6" s="447">
        <f>L6/M6</f>
        <v>0.51063199999999997</v>
      </c>
      <c r="O6" s="448">
        <v>226257</v>
      </c>
      <c r="P6" s="432">
        <v>230000</v>
      </c>
      <c r="Q6" s="447">
        <f>O6/P6</f>
        <v>0.98372608695652175</v>
      </c>
      <c r="R6" s="448"/>
      <c r="T6" s="447"/>
      <c r="U6" s="449"/>
      <c r="W6" s="447"/>
      <c r="X6" s="449"/>
      <c r="Z6" s="447"/>
      <c r="AB6" s="449"/>
      <c r="AF6" s="447"/>
    </row>
    <row r="7" spans="1:36" x14ac:dyDescent="0.25">
      <c r="A7" s="445">
        <v>44223</v>
      </c>
      <c r="B7" s="431">
        <v>28558</v>
      </c>
      <c r="C7" s="432">
        <v>30000</v>
      </c>
      <c r="D7" s="434">
        <f>B7/C7</f>
        <v>0.9519333333333333</v>
      </c>
      <c r="E7" s="432">
        <v>32000</v>
      </c>
      <c r="F7" s="447">
        <f>B7/E7</f>
        <v>0.89243749999999999</v>
      </c>
      <c r="G7" s="435">
        <v>37792</v>
      </c>
      <c r="H7" s="432">
        <v>45000</v>
      </c>
      <c r="I7" s="434">
        <f>G7/H7</f>
        <v>0.83982222222222225</v>
      </c>
      <c r="J7" s="432">
        <v>52000</v>
      </c>
      <c r="K7" s="447">
        <f>G7/J7</f>
        <v>0.72676923076923072</v>
      </c>
      <c r="L7" s="448">
        <v>140885</v>
      </c>
      <c r="M7" s="432">
        <v>250000</v>
      </c>
      <c r="N7" s="447">
        <f>L7/M7</f>
        <v>0.56354000000000004</v>
      </c>
      <c r="O7" s="448">
        <v>233681</v>
      </c>
      <c r="P7" s="432">
        <v>230000</v>
      </c>
      <c r="Q7" s="447" t="s">
        <v>243</v>
      </c>
      <c r="R7" s="448"/>
      <c r="T7" s="447"/>
      <c r="U7" s="449"/>
      <c r="W7" s="447"/>
      <c r="X7" s="449"/>
      <c r="Z7" s="447"/>
      <c r="AB7" s="449"/>
      <c r="AF7" s="447"/>
    </row>
    <row r="8" spans="1:36" x14ac:dyDescent="0.25">
      <c r="A8" s="445">
        <v>44224</v>
      </c>
      <c r="B8" s="431">
        <v>28648</v>
      </c>
      <c r="C8" s="432">
        <v>30000</v>
      </c>
      <c r="D8" s="434">
        <f t="shared" ref="D8:D9" si="0">B8/C8</f>
        <v>0.9549333333333333</v>
      </c>
      <c r="E8" s="432">
        <v>32000</v>
      </c>
      <c r="F8" s="447">
        <f t="shared" ref="F8:F9" si="1">B8/E8</f>
        <v>0.89524999999999999</v>
      </c>
      <c r="G8" s="435">
        <v>38095</v>
      </c>
      <c r="H8" s="432">
        <v>45000</v>
      </c>
      <c r="I8" s="434">
        <f t="shared" ref="I8:I9" si="2">G8/H8</f>
        <v>0.84655555555555551</v>
      </c>
      <c r="J8" s="432">
        <v>52000</v>
      </c>
      <c r="K8" s="447">
        <f t="shared" ref="K8:K9" si="3">G8/J8</f>
        <v>0.73259615384615384</v>
      </c>
      <c r="L8" s="435">
        <v>157907</v>
      </c>
      <c r="M8" s="432">
        <v>250000</v>
      </c>
      <c r="N8" s="447">
        <f t="shared" ref="N8:N9" si="4">L8/M8</f>
        <v>0.63162799999999997</v>
      </c>
      <c r="O8" s="448">
        <v>240506</v>
      </c>
      <c r="P8" s="432">
        <v>230000</v>
      </c>
      <c r="Q8" s="447" t="s">
        <v>243</v>
      </c>
      <c r="T8" s="447"/>
      <c r="U8" s="449"/>
      <c r="W8" s="447"/>
      <c r="X8" s="449"/>
      <c r="Z8" s="447"/>
      <c r="AB8" s="449"/>
      <c r="AF8" s="447"/>
    </row>
    <row r="9" spans="1:36" x14ac:dyDescent="0.25">
      <c r="A9" s="445">
        <v>44225</v>
      </c>
      <c r="B9" s="431">
        <v>28792</v>
      </c>
      <c r="C9" s="432">
        <v>30000</v>
      </c>
      <c r="D9" s="434">
        <f t="shared" si="0"/>
        <v>0.95973333333333333</v>
      </c>
      <c r="E9" s="432">
        <v>32000</v>
      </c>
      <c r="F9" s="447">
        <f t="shared" si="1"/>
        <v>0.89975000000000005</v>
      </c>
      <c r="G9" s="435">
        <v>38416</v>
      </c>
      <c r="H9" s="432">
        <v>45000</v>
      </c>
      <c r="I9" s="434">
        <f t="shared" si="2"/>
        <v>0.85368888888888894</v>
      </c>
      <c r="J9" s="432">
        <v>52000</v>
      </c>
      <c r="K9" s="447">
        <f t="shared" si="3"/>
        <v>0.73876923076923073</v>
      </c>
      <c r="L9" s="435">
        <v>170024</v>
      </c>
      <c r="M9" s="432">
        <v>250000</v>
      </c>
      <c r="N9" s="447">
        <f t="shared" si="4"/>
        <v>0.68009600000000003</v>
      </c>
      <c r="O9" s="448">
        <v>246803</v>
      </c>
      <c r="P9" s="432">
        <v>230000</v>
      </c>
      <c r="Q9" s="447" t="s">
        <v>243</v>
      </c>
      <c r="T9" s="447"/>
      <c r="U9" s="449"/>
      <c r="W9" s="447"/>
      <c r="X9" s="449"/>
      <c r="Z9" s="447"/>
      <c r="AB9" s="449"/>
      <c r="AF9" s="447"/>
    </row>
    <row r="10" spans="1:36" x14ac:dyDescent="0.25">
      <c r="A10" s="445">
        <v>44226</v>
      </c>
      <c r="F10" s="447"/>
      <c r="K10" s="447"/>
      <c r="N10" s="447"/>
      <c r="O10" s="448"/>
      <c r="Q10" s="447"/>
      <c r="T10" s="447"/>
      <c r="U10" s="449"/>
      <c r="W10" s="447"/>
      <c r="X10" s="449"/>
      <c r="Z10" s="447"/>
      <c r="AB10" s="449"/>
      <c r="AF10" s="447"/>
    </row>
    <row r="11" spans="1:36" x14ac:dyDescent="0.25">
      <c r="A11" s="445">
        <v>44227</v>
      </c>
      <c r="F11" s="447"/>
      <c r="K11" s="447"/>
      <c r="N11" s="447"/>
      <c r="O11" s="448"/>
      <c r="Q11" s="447"/>
      <c r="T11" s="447"/>
      <c r="U11" s="449"/>
      <c r="W11" s="447"/>
      <c r="X11" s="449"/>
      <c r="Z11" s="447"/>
      <c r="AB11" s="449"/>
      <c r="AF11" s="447"/>
    </row>
    <row r="12" spans="1:36" x14ac:dyDescent="0.25">
      <c r="A12" s="445">
        <v>44228</v>
      </c>
      <c r="B12" s="431">
        <v>29264</v>
      </c>
      <c r="C12" s="432">
        <v>30000</v>
      </c>
      <c r="D12" s="434">
        <f t="shared" ref="D12" si="5">B12/C12</f>
        <v>0.9754666666666667</v>
      </c>
      <c r="E12" s="432">
        <v>32000</v>
      </c>
      <c r="F12" s="447">
        <f t="shared" ref="F12" si="6">B12/E12</f>
        <v>0.91449999999999998</v>
      </c>
      <c r="G12" s="435">
        <v>39385</v>
      </c>
      <c r="H12" s="432">
        <v>45000</v>
      </c>
      <c r="I12" s="434">
        <f t="shared" ref="I12" si="7">G12/H12</f>
        <v>0.87522222222222223</v>
      </c>
      <c r="J12" s="432">
        <v>52000</v>
      </c>
      <c r="K12" s="447">
        <f t="shared" ref="K12" si="8">G12/J12</f>
        <v>0.75740384615384615</v>
      </c>
      <c r="L12" s="435">
        <v>199261</v>
      </c>
      <c r="M12" s="432">
        <v>250000</v>
      </c>
      <c r="N12" s="447">
        <f t="shared" ref="N12" si="9">L12/M12</f>
        <v>0.79704399999999997</v>
      </c>
      <c r="O12" s="448">
        <v>258918</v>
      </c>
      <c r="P12" s="432">
        <v>230000</v>
      </c>
      <c r="Q12" s="447" t="s">
        <v>243</v>
      </c>
      <c r="R12" s="435">
        <v>26059</v>
      </c>
      <c r="S12" s="432">
        <v>190000</v>
      </c>
      <c r="T12" s="447">
        <f t="shared" ref="T12" si="10">R12/S12</f>
        <v>0.13715263157894736</v>
      </c>
      <c r="U12" s="449"/>
      <c r="W12" s="447"/>
      <c r="X12" s="449"/>
      <c r="Z12" s="447"/>
      <c r="AB12" s="449"/>
      <c r="AF12" s="447"/>
    </row>
    <row r="13" spans="1:36" ht="14.85" customHeight="1" x14ac:dyDescent="0.25">
      <c r="A13" s="445">
        <v>44229</v>
      </c>
      <c r="B13" s="431">
        <v>29302</v>
      </c>
      <c r="C13" s="432">
        <v>30000</v>
      </c>
      <c r="D13" s="434">
        <f t="shared" ref="D13" si="11">B13/C13</f>
        <v>0.97673333333333334</v>
      </c>
      <c r="E13" s="432">
        <v>32000</v>
      </c>
      <c r="F13" s="447">
        <f t="shared" ref="F13" si="12">B13/E13</f>
        <v>0.91568749999999999</v>
      </c>
      <c r="G13" s="435">
        <v>39570</v>
      </c>
      <c r="H13" s="432">
        <v>45000</v>
      </c>
      <c r="I13" s="434">
        <f t="shared" ref="I13" si="13">G13/H13</f>
        <v>0.8793333333333333</v>
      </c>
      <c r="J13" s="432">
        <v>52000</v>
      </c>
      <c r="K13" s="447">
        <f t="shared" ref="K13" si="14">G13/J13</f>
        <v>0.76096153846153847</v>
      </c>
      <c r="L13" s="435">
        <v>208447</v>
      </c>
      <c r="M13" s="432">
        <v>250000</v>
      </c>
      <c r="N13" s="447">
        <f t="shared" ref="N13" si="15">L13/M13</f>
        <v>0.83378799999999997</v>
      </c>
      <c r="O13" s="448">
        <v>261716</v>
      </c>
      <c r="P13" s="432">
        <v>230000</v>
      </c>
      <c r="Q13" s="447" t="s">
        <v>243</v>
      </c>
      <c r="R13" s="435">
        <v>39364</v>
      </c>
      <c r="S13" s="432">
        <v>190000</v>
      </c>
      <c r="T13" s="447">
        <f t="shared" ref="T13" si="16">R13/S13</f>
        <v>0.20717894736842105</v>
      </c>
      <c r="U13" s="449"/>
      <c r="W13" s="447"/>
      <c r="X13" s="449"/>
      <c r="Z13" s="447"/>
      <c r="AB13" s="449"/>
      <c r="AF13" s="447"/>
    </row>
    <row r="14" spans="1:36" x14ac:dyDescent="0.25">
      <c r="A14" s="450">
        <v>44230</v>
      </c>
      <c r="B14" s="431">
        <v>29404</v>
      </c>
      <c r="C14" s="432">
        <v>30000</v>
      </c>
      <c r="D14" s="434">
        <f t="shared" ref="D14" si="17">B14/C14</f>
        <v>0.9801333333333333</v>
      </c>
      <c r="E14" s="432">
        <v>32000</v>
      </c>
      <c r="F14" s="447">
        <f t="shared" ref="F14" si="18">B14/E14</f>
        <v>0.918875</v>
      </c>
      <c r="G14" s="435">
        <v>39734</v>
      </c>
      <c r="H14" s="432">
        <v>45000</v>
      </c>
      <c r="I14" s="434">
        <f t="shared" ref="I14" si="19">G14/H14</f>
        <v>0.88297777777777775</v>
      </c>
      <c r="J14" s="432">
        <v>52000</v>
      </c>
      <c r="K14" s="447">
        <f t="shared" ref="K14" si="20">G14/J14</f>
        <v>0.76411538461538464</v>
      </c>
      <c r="L14" s="435">
        <v>216815</v>
      </c>
      <c r="M14" s="432">
        <v>250000</v>
      </c>
      <c r="N14" s="447">
        <f t="shared" ref="N14" si="21">L14/M14</f>
        <v>0.86726000000000003</v>
      </c>
      <c r="O14" s="448">
        <v>264598</v>
      </c>
      <c r="P14" s="432">
        <v>230000</v>
      </c>
      <c r="Q14" s="447" t="s">
        <v>243</v>
      </c>
      <c r="R14" s="435">
        <v>53851</v>
      </c>
      <c r="S14" s="432">
        <v>190000</v>
      </c>
      <c r="T14" s="447">
        <f t="shared" ref="T14" si="22">R14/S14</f>
        <v>0.28342631578947369</v>
      </c>
      <c r="U14" s="449"/>
      <c r="W14" s="447"/>
      <c r="X14" s="449"/>
      <c r="Z14" s="447"/>
      <c r="AB14" s="449"/>
      <c r="AF14" s="447"/>
    </row>
    <row r="15" spans="1:36" x14ac:dyDescent="0.25">
      <c r="A15" s="450">
        <v>44231</v>
      </c>
      <c r="B15" s="431">
        <v>29482</v>
      </c>
      <c r="C15" s="432">
        <v>30000</v>
      </c>
      <c r="D15" s="434">
        <f t="shared" ref="D15" si="23">B15/C15</f>
        <v>0.98273333333333335</v>
      </c>
      <c r="E15" s="432">
        <v>32000</v>
      </c>
      <c r="F15" s="447">
        <f t="shared" ref="F15" si="24">B15/E15</f>
        <v>0.92131249999999998</v>
      </c>
      <c r="G15" s="435">
        <v>39870</v>
      </c>
      <c r="H15" s="432">
        <v>45000</v>
      </c>
      <c r="I15" s="434">
        <f t="shared" ref="I15" si="25">G15/H15</f>
        <v>0.88600000000000001</v>
      </c>
      <c r="J15" s="432">
        <v>52000</v>
      </c>
      <c r="K15" s="447">
        <f t="shared" ref="K15" si="26">G15/J15</f>
        <v>0.76673076923076922</v>
      </c>
      <c r="L15" s="435">
        <v>223817</v>
      </c>
      <c r="M15" s="432">
        <v>250000</v>
      </c>
      <c r="N15" s="447">
        <f t="shared" ref="N15" si="27">L15/M15</f>
        <v>0.89526799999999995</v>
      </c>
      <c r="O15" s="448">
        <v>267106</v>
      </c>
      <c r="P15" s="432">
        <v>230000</v>
      </c>
      <c r="Q15" s="447" t="s">
        <v>243</v>
      </c>
      <c r="R15" s="435">
        <v>71596</v>
      </c>
      <c r="S15" s="432">
        <v>190000</v>
      </c>
      <c r="T15" s="447">
        <f t="shared" ref="T15" si="28">R15/S15</f>
        <v>0.37682105263157895</v>
      </c>
      <c r="U15" s="449"/>
      <c r="W15" s="447"/>
      <c r="X15" s="449"/>
      <c r="Z15" s="447"/>
      <c r="AB15" s="449"/>
      <c r="AF15" s="447"/>
    </row>
    <row r="16" spans="1:36" x14ac:dyDescent="0.25">
      <c r="A16" s="450">
        <v>44232</v>
      </c>
      <c r="B16" s="431">
        <v>29644</v>
      </c>
      <c r="C16" s="432">
        <v>30000</v>
      </c>
      <c r="D16" s="434">
        <f t="shared" ref="D16" si="29">B16/C16</f>
        <v>0.98813333333333331</v>
      </c>
      <c r="E16" s="432">
        <v>32000</v>
      </c>
      <c r="F16" s="447">
        <f t="shared" ref="F16" si="30">B16/E16</f>
        <v>0.92637499999999995</v>
      </c>
      <c r="G16" s="435">
        <v>40029</v>
      </c>
      <c r="H16" s="432">
        <v>45000</v>
      </c>
      <c r="I16" s="434">
        <f t="shared" ref="I16" si="31">G16/H16</f>
        <v>0.88953333333333329</v>
      </c>
      <c r="J16" s="432">
        <v>52000</v>
      </c>
      <c r="K16" s="447">
        <f t="shared" ref="K16" si="32">G16/J16</f>
        <v>0.76978846153846159</v>
      </c>
      <c r="L16" s="435">
        <v>229219</v>
      </c>
      <c r="M16" s="432">
        <v>250000</v>
      </c>
      <c r="N16" s="447">
        <f t="shared" ref="N16" si="33">L16/M16</f>
        <v>0.91687600000000002</v>
      </c>
      <c r="O16" s="448">
        <v>269740</v>
      </c>
      <c r="P16" s="432">
        <v>230000</v>
      </c>
      <c r="Q16" s="447" t="s">
        <v>243</v>
      </c>
      <c r="R16" s="435">
        <v>90166</v>
      </c>
      <c r="S16" s="432">
        <v>190000</v>
      </c>
      <c r="T16" s="447">
        <f t="shared" ref="T16" si="34">R16/S16</f>
        <v>0.47455789473684212</v>
      </c>
      <c r="U16" s="435">
        <v>44464</v>
      </c>
      <c r="V16" s="432">
        <v>280000</v>
      </c>
      <c r="W16" s="447">
        <f t="shared" ref="W16" si="35">U16/V16</f>
        <v>0.1588</v>
      </c>
      <c r="X16" s="449"/>
      <c r="Z16" s="447"/>
      <c r="AB16" s="449"/>
      <c r="AF16" s="447"/>
    </row>
    <row r="17" spans="1:32" x14ac:dyDescent="0.25">
      <c r="A17" s="450">
        <v>44233</v>
      </c>
      <c r="B17" s="431">
        <v>29817</v>
      </c>
      <c r="C17" s="432">
        <v>30000</v>
      </c>
      <c r="D17" s="434">
        <f t="shared" ref="D17" si="36">B17/C17</f>
        <v>0.99390000000000001</v>
      </c>
      <c r="E17" s="432">
        <v>32000</v>
      </c>
      <c r="F17" s="447">
        <f t="shared" ref="F17" si="37">B17/E17</f>
        <v>0.93178125000000001</v>
      </c>
      <c r="G17" s="435">
        <v>40225</v>
      </c>
      <c r="H17" s="432">
        <v>45000</v>
      </c>
      <c r="I17" s="434">
        <f t="shared" ref="I17" si="38">G17/H17</f>
        <v>0.89388888888888884</v>
      </c>
      <c r="J17" s="432">
        <v>52000</v>
      </c>
      <c r="K17" s="447">
        <f t="shared" ref="K17" si="39">G17/J17</f>
        <v>0.77355769230769234</v>
      </c>
      <c r="L17" s="435">
        <v>231972</v>
      </c>
      <c r="M17" s="432">
        <v>250000</v>
      </c>
      <c r="N17" s="447">
        <f t="shared" ref="N17" si="40">L17/M17</f>
        <v>0.92788800000000005</v>
      </c>
      <c r="O17" s="448">
        <v>272365</v>
      </c>
      <c r="P17" s="432">
        <v>230000</v>
      </c>
      <c r="Q17" s="447" t="s">
        <v>243</v>
      </c>
      <c r="R17" s="435">
        <v>105855</v>
      </c>
      <c r="S17" s="432">
        <v>190000</v>
      </c>
      <c r="T17" s="447">
        <f t="shared" ref="T17" si="41">R17/S17</f>
        <v>0.55713157894736842</v>
      </c>
      <c r="U17" s="435">
        <v>56110</v>
      </c>
      <c r="V17" s="432">
        <v>280000</v>
      </c>
      <c r="W17" s="447">
        <f t="shared" ref="W17" si="42">U17/V17</f>
        <v>0.20039285714285715</v>
      </c>
      <c r="X17" s="449"/>
      <c r="Z17" s="447"/>
      <c r="AB17" s="449"/>
      <c r="AF17" s="447"/>
    </row>
    <row r="18" spans="1:32" x14ac:dyDescent="0.25">
      <c r="A18" s="450">
        <v>44234</v>
      </c>
      <c r="B18" s="431">
        <v>29863</v>
      </c>
      <c r="C18" s="432">
        <v>30000</v>
      </c>
      <c r="D18" s="451">
        <f t="shared" ref="D18" si="43">B18/C18</f>
        <v>0.99543333333333328</v>
      </c>
      <c r="E18" s="432">
        <v>32000</v>
      </c>
      <c r="F18" s="447">
        <f t="shared" ref="F18" si="44">B18/E18</f>
        <v>0.93321874999999999</v>
      </c>
      <c r="G18" s="435">
        <v>40295</v>
      </c>
      <c r="H18" s="432">
        <v>45000</v>
      </c>
      <c r="I18" s="434">
        <f t="shared" ref="I18" si="45">G18/H18</f>
        <v>0.89544444444444449</v>
      </c>
      <c r="J18" s="432">
        <v>52000</v>
      </c>
      <c r="K18" s="447">
        <f t="shared" ref="K18" si="46">G18/J18</f>
        <v>0.77490384615384611</v>
      </c>
      <c r="L18" s="435">
        <v>235089</v>
      </c>
      <c r="M18" s="432">
        <v>250000</v>
      </c>
      <c r="N18" s="447">
        <f t="shared" ref="N18" si="47">L18/M18</f>
        <v>0.94035599999999997</v>
      </c>
      <c r="O18" s="435">
        <v>273086</v>
      </c>
      <c r="P18" s="432">
        <v>230000</v>
      </c>
      <c r="Q18" s="447" t="s">
        <v>243</v>
      </c>
      <c r="R18" s="435">
        <v>121447</v>
      </c>
      <c r="S18" s="432">
        <v>190000</v>
      </c>
      <c r="T18" s="447">
        <f t="shared" ref="T18" si="48">R18/S18</f>
        <v>0.63919473684210526</v>
      </c>
      <c r="U18" s="435">
        <v>72734</v>
      </c>
      <c r="V18" s="432">
        <v>280000</v>
      </c>
      <c r="W18" s="447">
        <f t="shared" ref="W18" si="49">U18/V18</f>
        <v>0.25976428571428573</v>
      </c>
      <c r="X18" s="449"/>
      <c r="Z18" s="447"/>
      <c r="AB18" s="449"/>
      <c r="AF18" s="447"/>
    </row>
    <row r="19" spans="1:32" x14ac:dyDescent="0.25">
      <c r="A19" s="450">
        <v>44235</v>
      </c>
      <c r="B19" s="431">
        <v>29865</v>
      </c>
      <c r="C19" s="432">
        <v>30000</v>
      </c>
      <c r="D19" s="451">
        <f t="shared" ref="D19:D21" si="50">B19/C19</f>
        <v>0.99550000000000005</v>
      </c>
      <c r="E19" s="432">
        <v>32000</v>
      </c>
      <c r="F19" s="447">
        <f t="shared" ref="F19:F21" si="51">B19/E19</f>
        <v>0.93328124999999995</v>
      </c>
      <c r="G19" s="435">
        <v>40458</v>
      </c>
      <c r="H19" s="432">
        <v>45000</v>
      </c>
      <c r="I19" s="434">
        <f t="shared" ref="I19:I21" si="52">G19/H19</f>
        <v>0.89906666666666668</v>
      </c>
      <c r="J19" s="432">
        <v>52000</v>
      </c>
      <c r="K19" s="447">
        <f t="shared" ref="K19:K21" si="53">G19/J19</f>
        <v>0.77803846153846157</v>
      </c>
      <c r="L19" s="435">
        <v>236763</v>
      </c>
      <c r="M19" s="432">
        <v>250000</v>
      </c>
      <c r="N19" s="447">
        <f t="shared" ref="N19:N21" si="54">L19/M19</f>
        <v>0.947052</v>
      </c>
      <c r="O19" s="435">
        <v>275631</v>
      </c>
      <c r="P19" s="432">
        <v>230000</v>
      </c>
      <c r="Q19" s="447" t="s">
        <v>243</v>
      </c>
      <c r="R19" s="435">
        <v>128072</v>
      </c>
      <c r="S19" s="432">
        <v>190000</v>
      </c>
      <c r="T19" s="447">
        <f t="shared" ref="T19:T21" si="55">R19/S19</f>
        <v>0.67406315789473681</v>
      </c>
      <c r="U19" s="435">
        <v>80654</v>
      </c>
      <c r="V19" s="432">
        <v>280000</v>
      </c>
      <c r="W19" s="447">
        <f t="shared" ref="W19:W21" si="56">U19/V19</f>
        <v>0.28804999999999997</v>
      </c>
      <c r="X19" s="449"/>
      <c r="Z19" s="447"/>
      <c r="AB19" s="449"/>
      <c r="AF19" s="447"/>
    </row>
    <row r="20" spans="1:32" x14ac:dyDescent="0.25">
      <c r="A20" s="450">
        <v>44236</v>
      </c>
      <c r="B20" s="431">
        <v>29908</v>
      </c>
      <c r="C20" s="432">
        <v>30000</v>
      </c>
      <c r="D20" s="451">
        <f t="shared" si="50"/>
        <v>0.99693333333333334</v>
      </c>
      <c r="E20" s="432">
        <v>32000</v>
      </c>
      <c r="F20" s="447">
        <f t="shared" si="51"/>
        <v>0.93462500000000004</v>
      </c>
      <c r="G20" s="435">
        <v>40553</v>
      </c>
      <c r="H20" s="432">
        <v>45000</v>
      </c>
      <c r="I20" s="434">
        <f t="shared" si="52"/>
        <v>0.90117777777777774</v>
      </c>
      <c r="J20" s="432">
        <v>52000</v>
      </c>
      <c r="K20" s="447">
        <f t="shared" si="53"/>
        <v>0.77986538461538457</v>
      </c>
      <c r="L20" s="435">
        <v>239095</v>
      </c>
      <c r="M20" s="432">
        <v>250000</v>
      </c>
      <c r="N20" s="447">
        <f t="shared" si="54"/>
        <v>0.95638000000000001</v>
      </c>
      <c r="O20" s="435">
        <v>275817</v>
      </c>
      <c r="P20" s="432">
        <v>230000</v>
      </c>
      <c r="Q20" s="447" t="s">
        <v>243</v>
      </c>
      <c r="R20" s="435">
        <v>142474</v>
      </c>
      <c r="S20" s="432">
        <v>190000</v>
      </c>
      <c r="T20" s="447">
        <f t="shared" si="55"/>
        <v>0.74986315789473679</v>
      </c>
      <c r="U20" s="435">
        <v>103319</v>
      </c>
      <c r="V20" s="432">
        <v>280000</v>
      </c>
      <c r="W20" s="447">
        <f t="shared" si="56"/>
        <v>0.36899642857142856</v>
      </c>
      <c r="X20" s="449"/>
      <c r="Z20" s="447"/>
      <c r="AB20" s="449"/>
      <c r="AF20" s="447"/>
    </row>
    <row r="21" spans="1:32" x14ac:dyDescent="0.25">
      <c r="A21" s="450">
        <v>44237</v>
      </c>
      <c r="B21" s="431">
        <v>29954</v>
      </c>
      <c r="C21" s="432">
        <v>30000</v>
      </c>
      <c r="D21" s="451">
        <f t="shared" si="50"/>
        <v>0.99846666666666661</v>
      </c>
      <c r="E21" s="432">
        <v>32000</v>
      </c>
      <c r="F21" s="447">
        <f t="shared" si="51"/>
        <v>0.93606250000000002</v>
      </c>
      <c r="G21" s="435">
        <v>40658</v>
      </c>
      <c r="H21" s="432">
        <v>45000</v>
      </c>
      <c r="I21" s="434">
        <f t="shared" si="52"/>
        <v>0.90351111111111115</v>
      </c>
      <c r="J21" s="432">
        <v>52000</v>
      </c>
      <c r="K21" s="447">
        <f t="shared" si="53"/>
        <v>0.7818846153846154</v>
      </c>
      <c r="L21" s="435">
        <v>240273</v>
      </c>
      <c r="M21" s="432">
        <v>250000</v>
      </c>
      <c r="N21" s="447">
        <f t="shared" si="54"/>
        <v>0.96109199999999995</v>
      </c>
      <c r="O21" s="435">
        <v>276799</v>
      </c>
      <c r="P21" s="432">
        <v>230000</v>
      </c>
      <c r="Q21" s="447" t="s">
        <v>243</v>
      </c>
      <c r="R21" s="435">
        <v>152717</v>
      </c>
      <c r="S21" s="432">
        <v>190000</v>
      </c>
      <c r="T21" s="447">
        <f t="shared" si="55"/>
        <v>0.80377368421052631</v>
      </c>
      <c r="U21" s="435">
        <v>127098</v>
      </c>
      <c r="V21" s="432">
        <v>280000</v>
      </c>
      <c r="W21" s="447">
        <f t="shared" si="56"/>
        <v>0.45392142857142859</v>
      </c>
      <c r="X21" s="449"/>
      <c r="Z21" s="447"/>
      <c r="AB21" s="449"/>
      <c r="AF21" s="447"/>
    </row>
    <row r="22" spans="1:32" x14ac:dyDescent="0.25">
      <c r="A22" s="450">
        <v>44238</v>
      </c>
      <c r="B22" s="431">
        <v>29978</v>
      </c>
      <c r="C22" s="432">
        <v>30000</v>
      </c>
      <c r="D22" s="451">
        <f t="shared" ref="D22" si="57">B22/C22</f>
        <v>0.99926666666666664</v>
      </c>
      <c r="E22" s="432">
        <v>32000</v>
      </c>
      <c r="F22" s="447">
        <f t="shared" ref="F22" si="58">B22/E22</f>
        <v>0.93681250000000005</v>
      </c>
      <c r="G22" s="435">
        <v>40712</v>
      </c>
      <c r="H22" s="432">
        <v>45000</v>
      </c>
      <c r="I22" s="434">
        <f t="shared" ref="I22" si="59">G22/H22</f>
        <v>0.90471111111111113</v>
      </c>
      <c r="J22" s="432">
        <v>52000</v>
      </c>
      <c r="K22" s="447">
        <f t="shared" ref="K22" si="60">G22/J22</f>
        <v>0.78292307692307694</v>
      </c>
      <c r="L22" s="435">
        <v>242518</v>
      </c>
      <c r="M22" s="432">
        <v>250000</v>
      </c>
      <c r="N22" s="447">
        <f t="shared" ref="N22" si="61">L22/M22</f>
        <v>0.97007200000000005</v>
      </c>
      <c r="O22" s="435">
        <v>278175</v>
      </c>
      <c r="P22" s="432">
        <v>230000</v>
      </c>
      <c r="Q22" s="447" t="s">
        <v>243</v>
      </c>
      <c r="R22" s="435">
        <v>165242</v>
      </c>
      <c r="S22" s="432">
        <v>190000</v>
      </c>
      <c r="T22" s="447">
        <f t="shared" ref="T22" si="62">R22/S22</f>
        <v>0.8696947368421053</v>
      </c>
      <c r="U22" s="435">
        <v>152352</v>
      </c>
      <c r="V22" s="432">
        <v>280000</v>
      </c>
      <c r="W22" s="447">
        <f t="shared" ref="W22" si="63">U22/V22</f>
        <v>0.54411428571428566</v>
      </c>
      <c r="X22" s="449"/>
      <c r="Z22" s="447"/>
      <c r="AB22" s="449"/>
      <c r="AF22" s="447"/>
    </row>
    <row r="23" spans="1:32" x14ac:dyDescent="0.25">
      <c r="A23" s="450">
        <v>44239</v>
      </c>
      <c r="B23" s="431">
        <v>30027</v>
      </c>
      <c r="C23" s="432">
        <v>30000</v>
      </c>
      <c r="D23" s="451" t="s">
        <v>243</v>
      </c>
      <c r="E23" s="432">
        <v>32000</v>
      </c>
      <c r="F23" s="447">
        <f t="shared" ref="F23" si="64">B23/E23</f>
        <v>0.93834375000000003</v>
      </c>
      <c r="G23" s="435">
        <v>40791</v>
      </c>
      <c r="H23" s="432">
        <v>45000</v>
      </c>
      <c r="I23" s="434">
        <f t="shared" ref="I23" si="65">G23/H23</f>
        <v>0.90646666666666664</v>
      </c>
      <c r="J23" s="432">
        <v>52000</v>
      </c>
      <c r="K23" s="447">
        <f t="shared" ref="K23" si="66">G23/J23</f>
        <v>0.78444230769230772</v>
      </c>
      <c r="L23" s="435">
        <v>244374</v>
      </c>
      <c r="M23" s="432">
        <v>250000</v>
      </c>
      <c r="N23" s="447">
        <f t="shared" ref="N23" si="67">L23/M23</f>
        <v>0.97749600000000003</v>
      </c>
      <c r="O23" s="435">
        <v>279718</v>
      </c>
      <c r="P23" s="432">
        <v>230000</v>
      </c>
      <c r="Q23" s="447" t="s">
        <v>243</v>
      </c>
      <c r="R23" s="435">
        <v>175425</v>
      </c>
      <c r="S23" s="432">
        <v>190000</v>
      </c>
      <c r="T23" s="447">
        <f t="shared" ref="T23" si="68">R23/S23</f>
        <v>0.92328947368421055</v>
      </c>
      <c r="U23" s="435">
        <v>178543</v>
      </c>
      <c r="V23" s="432">
        <v>280000</v>
      </c>
      <c r="W23" s="447">
        <f t="shared" ref="W23" si="69">U23/V23</f>
        <v>0.63765357142857138</v>
      </c>
      <c r="X23" s="449"/>
      <c r="Z23" s="447"/>
      <c r="AB23" s="449"/>
      <c r="AF23" s="447"/>
    </row>
    <row r="24" spans="1:32" x14ac:dyDescent="0.25">
      <c r="A24" s="450">
        <v>44240</v>
      </c>
      <c r="B24" s="431">
        <v>30063</v>
      </c>
      <c r="C24" s="432">
        <v>30000</v>
      </c>
      <c r="D24" s="451" t="s">
        <v>243</v>
      </c>
      <c r="E24" s="432">
        <v>32000</v>
      </c>
      <c r="F24" s="447">
        <f t="shared" ref="F24" si="70">B24/E24</f>
        <v>0.93946874999999996</v>
      </c>
      <c r="G24" s="435">
        <v>40847</v>
      </c>
      <c r="H24" s="432">
        <v>45000</v>
      </c>
      <c r="I24" s="434">
        <f t="shared" ref="I24" si="71">G24/H24</f>
        <v>0.90771111111111114</v>
      </c>
      <c r="J24" s="432">
        <v>52000</v>
      </c>
      <c r="K24" s="447">
        <f t="shared" ref="K24" si="72">G24/J24</f>
        <v>0.7855192307692308</v>
      </c>
      <c r="L24" s="435">
        <v>245981</v>
      </c>
      <c r="M24" s="432">
        <v>250000</v>
      </c>
      <c r="N24" s="447">
        <f t="shared" ref="N24" si="73">L24/M24</f>
        <v>0.98392400000000002</v>
      </c>
      <c r="O24" s="435">
        <v>280466</v>
      </c>
      <c r="P24" s="432">
        <v>230000</v>
      </c>
      <c r="Q24" s="447" t="s">
        <v>243</v>
      </c>
      <c r="R24" s="435">
        <v>182917</v>
      </c>
      <c r="S24" s="432">
        <v>190000</v>
      </c>
      <c r="T24" s="447">
        <f t="shared" ref="T24" si="74">R24/S24</f>
        <v>0.96272105263157892</v>
      </c>
      <c r="U24" s="435">
        <v>202110</v>
      </c>
      <c r="V24" s="432">
        <v>280000</v>
      </c>
      <c r="W24" s="447">
        <f t="shared" ref="W24" si="75">U24/V24</f>
        <v>0.72182142857142861</v>
      </c>
      <c r="X24" s="449"/>
      <c r="Z24" s="447"/>
      <c r="AB24" s="449"/>
      <c r="AF24" s="447"/>
    </row>
    <row r="25" spans="1:32" x14ac:dyDescent="0.25">
      <c r="A25" s="450">
        <v>44241</v>
      </c>
      <c r="B25" s="431">
        <v>30076</v>
      </c>
      <c r="C25" s="432">
        <v>30000</v>
      </c>
      <c r="D25" s="451" t="s">
        <v>243</v>
      </c>
      <c r="E25" s="432">
        <v>32000</v>
      </c>
      <c r="F25" s="447">
        <f t="shared" ref="F25" si="76">B25/E25</f>
        <v>0.93987500000000002</v>
      </c>
      <c r="G25" s="435">
        <v>40877</v>
      </c>
      <c r="H25" s="432">
        <v>45000</v>
      </c>
      <c r="I25" s="434">
        <f t="shared" ref="I25" si="77">G25/H25</f>
        <v>0.90837777777777773</v>
      </c>
      <c r="J25" s="432">
        <v>52000</v>
      </c>
      <c r="K25" s="447">
        <f t="shared" ref="K25" si="78">G25/J25</f>
        <v>0.78609615384615383</v>
      </c>
      <c r="L25" s="435">
        <v>246455</v>
      </c>
      <c r="M25" s="432">
        <v>250000</v>
      </c>
      <c r="N25" s="447">
        <f t="shared" ref="N25" si="79">L25/M25</f>
        <v>0.98582000000000003</v>
      </c>
      <c r="O25" s="435">
        <v>280927</v>
      </c>
      <c r="P25" s="432">
        <v>230000</v>
      </c>
      <c r="Q25" s="447" t="s">
        <v>243</v>
      </c>
      <c r="R25" s="435">
        <v>187666</v>
      </c>
      <c r="S25" s="432">
        <v>190000</v>
      </c>
      <c r="T25" s="447">
        <f t="shared" ref="T25" si="80">R25/S25</f>
        <v>0.98771578947368421</v>
      </c>
      <c r="U25" s="435">
        <v>219074</v>
      </c>
      <c r="V25" s="432">
        <v>280000</v>
      </c>
      <c r="W25" s="447">
        <f t="shared" ref="W25" si="81">U25/V25</f>
        <v>0.78240714285714286</v>
      </c>
      <c r="X25" s="449"/>
      <c r="Z25" s="447"/>
      <c r="AB25" s="449"/>
      <c r="AF25" s="447"/>
    </row>
    <row r="26" spans="1:32" x14ac:dyDescent="0.25">
      <c r="A26" s="450">
        <v>44242</v>
      </c>
      <c r="B26" s="431">
        <v>30103</v>
      </c>
      <c r="C26" s="432">
        <v>30000</v>
      </c>
      <c r="D26" s="451" t="s">
        <v>243</v>
      </c>
      <c r="E26" s="432">
        <v>32000</v>
      </c>
      <c r="F26" s="447">
        <f t="shared" ref="F26" si="82">B26/E26</f>
        <v>0.94071875000000005</v>
      </c>
      <c r="G26" s="435">
        <v>40930</v>
      </c>
      <c r="H26" s="432">
        <v>45000</v>
      </c>
      <c r="I26" s="434">
        <f t="shared" ref="I26" si="83">G26/H26</f>
        <v>0.90955555555555556</v>
      </c>
      <c r="J26" s="432">
        <v>52000</v>
      </c>
      <c r="K26" s="447">
        <f t="shared" ref="K26" si="84">G26/J26</f>
        <v>0.78711538461538466</v>
      </c>
      <c r="L26" s="435">
        <v>246991</v>
      </c>
      <c r="M26" s="432">
        <v>250000</v>
      </c>
      <c r="N26" s="447">
        <f t="shared" ref="N26" si="85">L26/M26</f>
        <v>0.98796399999999995</v>
      </c>
      <c r="O26" s="435">
        <v>282501</v>
      </c>
      <c r="P26" s="432">
        <v>230000</v>
      </c>
      <c r="Q26" s="447" t="s">
        <v>243</v>
      </c>
      <c r="R26" s="435">
        <v>189504</v>
      </c>
      <c r="S26" s="432">
        <v>190000</v>
      </c>
      <c r="T26" s="447">
        <f t="shared" ref="T26" si="86">R26/S26</f>
        <v>0.99738947368421049</v>
      </c>
      <c r="U26" s="435">
        <v>227059</v>
      </c>
      <c r="V26" s="432">
        <v>280000</v>
      </c>
      <c r="W26" s="447">
        <f t="shared" ref="W26" si="87">U26/V26</f>
        <v>0.81092500000000001</v>
      </c>
      <c r="X26" s="449"/>
      <c r="Z26" s="447"/>
      <c r="AB26" s="449"/>
      <c r="AF26" s="447"/>
    </row>
    <row r="27" spans="1:32" x14ac:dyDescent="0.25">
      <c r="A27" s="450">
        <v>44243</v>
      </c>
      <c r="B27" s="431">
        <v>30218</v>
      </c>
      <c r="C27" s="432">
        <v>30000</v>
      </c>
      <c r="D27" s="451" t="s">
        <v>243</v>
      </c>
      <c r="E27" s="432">
        <v>32000</v>
      </c>
      <c r="F27" s="447">
        <f t="shared" ref="F27" si="88">B27/E27</f>
        <v>0.9443125</v>
      </c>
      <c r="G27" s="435">
        <v>41038</v>
      </c>
      <c r="H27" s="432">
        <v>45000</v>
      </c>
      <c r="I27" s="434">
        <f t="shared" ref="I27" si="89">G27/H27</f>
        <v>0.91195555555555552</v>
      </c>
      <c r="J27" s="432">
        <v>52000</v>
      </c>
      <c r="K27" s="447">
        <f t="shared" ref="K27" si="90">G27/J27</f>
        <v>0.78919230769230764</v>
      </c>
      <c r="L27" s="432" t="s">
        <v>263</v>
      </c>
      <c r="N27" s="447"/>
      <c r="O27" s="435">
        <v>283622</v>
      </c>
      <c r="P27" s="432">
        <v>230000</v>
      </c>
      <c r="Q27" s="447" t="s">
        <v>243</v>
      </c>
      <c r="R27" s="432" t="s">
        <v>263</v>
      </c>
      <c r="T27" s="447"/>
      <c r="U27" s="432" t="s">
        <v>263</v>
      </c>
      <c r="V27" s="432"/>
      <c r="W27" s="447"/>
      <c r="X27" s="449"/>
      <c r="Z27" s="447"/>
      <c r="AB27" s="449"/>
      <c r="AF27" s="447"/>
    </row>
    <row r="28" spans="1:32" x14ac:dyDescent="0.25">
      <c r="A28" s="450">
        <v>44244</v>
      </c>
      <c r="B28" s="431">
        <v>30355</v>
      </c>
      <c r="C28" s="432">
        <v>30000</v>
      </c>
      <c r="D28" s="451" t="s">
        <v>243</v>
      </c>
      <c r="E28" s="432">
        <v>32000</v>
      </c>
      <c r="F28" s="447">
        <f t="shared" ref="F28" si="91">B28/E28</f>
        <v>0.94859375000000001</v>
      </c>
      <c r="G28" s="435">
        <v>41210</v>
      </c>
      <c r="H28" s="432">
        <v>45000</v>
      </c>
      <c r="I28" s="434">
        <f t="shared" ref="I28" si="92">G28/H28</f>
        <v>0.9157777777777778</v>
      </c>
      <c r="J28" s="432">
        <v>52000</v>
      </c>
      <c r="K28" s="447">
        <f t="shared" ref="K28" si="93">G28/J28</f>
        <v>0.79249999999999998</v>
      </c>
      <c r="L28" s="432" t="s">
        <v>263</v>
      </c>
      <c r="N28" s="447"/>
      <c r="O28" s="435">
        <v>285054</v>
      </c>
      <c r="P28" s="432">
        <v>230000</v>
      </c>
      <c r="Q28" s="447" t="s">
        <v>243</v>
      </c>
      <c r="R28" s="432" t="s">
        <v>263</v>
      </c>
      <c r="T28" s="447"/>
      <c r="U28" s="432" t="s">
        <v>263</v>
      </c>
      <c r="V28" s="432"/>
      <c r="W28" s="447"/>
      <c r="X28" s="448">
        <v>143752</v>
      </c>
      <c r="Y28" s="432">
        <v>179267</v>
      </c>
      <c r="Z28" s="447">
        <f t="shared" ref="Z28:Z33" si="94">X28/Y28</f>
        <v>0.801887687081281</v>
      </c>
      <c r="AB28" s="449"/>
      <c r="AF28" s="447"/>
    </row>
    <row r="29" spans="1:32" x14ac:dyDescent="0.25">
      <c r="A29" s="450">
        <v>44245</v>
      </c>
      <c r="B29" s="431">
        <v>30501</v>
      </c>
      <c r="C29" s="432">
        <v>30000</v>
      </c>
      <c r="D29" s="451" t="s">
        <v>243</v>
      </c>
      <c r="E29" s="432">
        <v>32000</v>
      </c>
      <c r="F29" s="447">
        <f t="shared" ref="F29" si="95">B29/E29</f>
        <v>0.95315625000000004</v>
      </c>
      <c r="G29" s="435">
        <v>41501</v>
      </c>
      <c r="H29" s="432">
        <v>45000</v>
      </c>
      <c r="I29" s="434">
        <f t="shared" ref="I29" si="96">G29/H29</f>
        <v>0.92224444444444442</v>
      </c>
      <c r="J29" s="432">
        <v>52000</v>
      </c>
      <c r="K29" s="447">
        <f t="shared" ref="K29" si="97">G29/J29</f>
        <v>0.79809615384615384</v>
      </c>
      <c r="L29" s="432" t="s">
        <v>263</v>
      </c>
      <c r="N29" s="447"/>
      <c r="O29" s="435">
        <v>286355</v>
      </c>
      <c r="P29" s="432">
        <v>230000</v>
      </c>
      <c r="Q29" s="447" t="s">
        <v>243</v>
      </c>
      <c r="R29" s="432" t="s">
        <v>263</v>
      </c>
      <c r="T29" s="447"/>
      <c r="U29" s="432" t="s">
        <v>263</v>
      </c>
      <c r="V29" s="432"/>
      <c r="W29" s="447"/>
      <c r="X29" s="448">
        <v>148168</v>
      </c>
      <c r="Y29" s="432">
        <v>179267</v>
      </c>
      <c r="Z29" s="447">
        <f t="shared" si="94"/>
        <v>0.82652133409941597</v>
      </c>
      <c r="AB29" s="449"/>
      <c r="AF29" s="447"/>
    </row>
    <row r="30" spans="1:32" x14ac:dyDescent="0.25">
      <c r="A30" s="450">
        <v>44246</v>
      </c>
      <c r="B30" s="431">
        <v>30670</v>
      </c>
      <c r="C30" s="432">
        <v>30000</v>
      </c>
      <c r="D30" s="451" t="s">
        <v>243</v>
      </c>
      <c r="E30" s="432">
        <v>32000</v>
      </c>
      <c r="F30" s="447">
        <f t="shared" ref="F30" si="98">B30/E30</f>
        <v>0.95843750000000005</v>
      </c>
      <c r="G30" s="435">
        <v>41753</v>
      </c>
      <c r="H30" s="432">
        <v>45000</v>
      </c>
      <c r="I30" s="434">
        <f t="shared" ref="I30" si="99">G30/H30</f>
        <v>0.92784444444444447</v>
      </c>
      <c r="J30" s="432">
        <v>52000</v>
      </c>
      <c r="K30" s="447">
        <f t="shared" ref="K30" si="100">G30/J30</f>
        <v>0.80294230769230768</v>
      </c>
      <c r="L30" s="432" t="s">
        <v>263</v>
      </c>
      <c r="N30" s="447"/>
      <c r="O30" s="435">
        <v>287800</v>
      </c>
      <c r="P30" s="432">
        <v>230000</v>
      </c>
      <c r="Q30" s="447" t="s">
        <v>243</v>
      </c>
      <c r="R30" s="432" t="s">
        <v>263</v>
      </c>
      <c r="T30" s="447"/>
      <c r="U30" s="432" t="s">
        <v>263</v>
      </c>
      <c r="V30" s="432"/>
      <c r="W30" s="447"/>
      <c r="X30" s="448">
        <v>151046</v>
      </c>
      <c r="Y30" s="432">
        <v>179267</v>
      </c>
      <c r="Z30" s="447">
        <f t="shared" si="94"/>
        <v>0.84257559952473127</v>
      </c>
      <c r="AB30" s="449"/>
      <c r="AF30" s="447"/>
    </row>
    <row r="31" spans="1:32" x14ac:dyDescent="0.25">
      <c r="A31" s="450">
        <v>44247</v>
      </c>
      <c r="B31" s="431">
        <v>30826</v>
      </c>
      <c r="C31" s="432">
        <v>30000</v>
      </c>
      <c r="D31" s="451" t="s">
        <v>243</v>
      </c>
      <c r="E31" s="432">
        <v>32000</v>
      </c>
      <c r="F31" s="447">
        <f t="shared" ref="F31" si="101">B31/E31</f>
        <v>0.96331250000000002</v>
      </c>
      <c r="G31" s="435">
        <v>42120</v>
      </c>
      <c r="H31" s="432">
        <v>45000</v>
      </c>
      <c r="I31" s="434">
        <f t="shared" ref="I31" si="102">G31/H31</f>
        <v>0.93600000000000005</v>
      </c>
      <c r="J31" s="432">
        <v>52000</v>
      </c>
      <c r="K31" s="447">
        <f t="shared" ref="K31" si="103">G31/J31</f>
        <v>0.81</v>
      </c>
      <c r="L31" s="432" t="s">
        <v>263</v>
      </c>
      <c r="N31" s="447"/>
      <c r="O31" s="435">
        <v>289059</v>
      </c>
      <c r="P31" s="432">
        <v>230000</v>
      </c>
      <c r="Q31" s="447" t="s">
        <v>243</v>
      </c>
      <c r="R31" s="432" t="s">
        <v>263</v>
      </c>
      <c r="T31" s="447"/>
      <c r="U31" s="432" t="s">
        <v>263</v>
      </c>
      <c r="V31" s="432"/>
      <c r="W31" s="447"/>
      <c r="X31" s="448">
        <v>153636</v>
      </c>
      <c r="Y31" s="432">
        <v>179267</v>
      </c>
      <c r="Z31" s="447">
        <f t="shared" si="94"/>
        <v>0.85702332275321169</v>
      </c>
      <c r="AB31" s="449"/>
      <c r="AF31" s="447"/>
    </row>
    <row r="32" spans="1:32" x14ac:dyDescent="0.25">
      <c r="A32" s="450">
        <v>44248</v>
      </c>
      <c r="B32" s="431">
        <v>30861</v>
      </c>
      <c r="C32" s="432">
        <v>30000</v>
      </c>
      <c r="D32" s="451" t="s">
        <v>243</v>
      </c>
      <c r="E32" s="432">
        <v>32000</v>
      </c>
      <c r="F32" s="447">
        <f t="shared" ref="F32" si="104">B32/E32</f>
        <v>0.96440625000000002</v>
      </c>
      <c r="G32" s="435">
        <v>42329</v>
      </c>
      <c r="H32" s="432">
        <v>45000</v>
      </c>
      <c r="I32" s="434">
        <f t="shared" ref="I32" si="105">G32/H32</f>
        <v>0.94064444444444439</v>
      </c>
      <c r="J32" s="432">
        <v>52000</v>
      </c>
      <c r="K32" s="447">
        <f t="shared" ref="K32" si="106">G32/J32</f>
        <v>0.81401923076923077</v>
      </c>
      <c r="L32" s="432" t="s">
        <v>263</v>
      </c>
      <c r="N32" s="447"/>
      <c r="O32" s="435">
        <v>289670</v>
      </c>
      <c r="P32" s="432">
        <v>230000</v>
      </c>
      <c r="Q32" s="447" t="s">
        <v>243</v>
      </c>
      <c r="R32" s="432" t="s">
        <v>263</v>
      </c>
      <c r="T32" s="447"/>
      <c r="U32" s="432" t="s">
        <v>263</v>
      </c>
      <c r="V32" s="432"/>
      <c r="W32" s="447"/>
      <c r="X32" s="448">
        <v>154399</v>
      </c>
      <c r="Y32" s="432">
        <v>179267</v>
      </c>
      <c r="Z32" s="447">
        <f t="shared" si="94"/>
        <v>0.86127954392052075</v>
      </c>
      <c r="AB32" s="449"/>
      <c r="AF32" s="447"/>
    </row>
    <row r="33" spans="1:32" x14ac:dyDescent="0.25">
      <c r="A33" s="450">
        <v>44249</v>
      </c>
      <c r="B33" s="431">
        <v>30941</v>
      </c>
      <c r="C33" s="432">
        <v>30000</v>
      </c>
      <c r="D33" s="451" t="s">
        <v>243</v>
      </c>
      <c r="E33" s="432">
        <v>32000</v>
      </c>
      <c r="F33" s="447">
        <f t="shared" ref="F33" si="107">B33/E33</f>
        <v>0.96690624999999997</v>
      </c>
      <c r="G33" s="435">
        <v>42461</v>
      </c>
      <c r="H33" s="432">
        <v>45000</v>
      </c>
      <c r="I33" s="434">
        <f t="shared" ref="I33" si="108">G33/H33</f>
        <v>0.94357777777777774</v>
      </c>
      <c r="J33" s="432">
        <v>52000</v>
      </c>
      <c r="K33" s="447">
        <f t="shared" ref="K33" si="109">G33/J33</f>
        <v>0.81655769230769226</v>
      </c>
      <c r="L33" s="432" t="s">
        <v>263</v>
      </c>
      <c r="N33" s="447"/>
      <c r="O33" s="435">
        <v>290103</v>
      </c>
      <c r="P33" s="432">
        <v>230000</v>
      </c>
      <c r="Q33" s="447" t="s">
        <v>243</v>
      </c>
      <c r="R33" s="432" t="s">
        <v>263</v>
      </c>
      <c r="T33" s="447"/>
      <c r="U33" s="432" t="s">
        <v>263</v>
      </c>
      <c r="V33" s="432"/>
      <c r="W33" s="447"/>
      <c r="X33" s="448">
        <v>154735</v>
      </c>
      <c r="Y33" s="432">
        <v>179267</v>
      </c>
      <c r="Z33" s="447">
        <f t="shared" si="94"/>
        <v>0.86315384315016153</v>
      </c>
      <c r="AB33" s="449"/>
      <c r="AF33" s="447"/>
    </row>
    <row r="34" spans="1:32" x14ac:dyDescent="0.25">
      <c r="A34" s="450">
        <v>44250</v>
      </c>
      <c r="B34" s="431">
        <v>31035</v>
      </c>
      <c r="C34" s="432">
        <v>30000</v>
      </c>
      <c r="D34" s="451" t="s">
        <v>243</v>
      </c>
      <c r="E34" s="432">
        <v>32000</v>
      </c>
      <c r="F34" s="447">
        <f t="shared" ref="F34" si="110">B34/E34</f>
        <v>0.96984375</v>
      </c>
      <c r="G34" s="435">
        <v>42726</v>
      </c>
      <c r="H34" s="432">
        <v>45000</v>
      </c>
      <c r="I34" s="434">
        <f t="shared" ref="I34" si="111">G34/H34</f>
        <v>0.94946666666666668</v>
      </c>
      <c r="J34" s="432">
        <v>52000</v>
      </c>
      <c r="K34" s="447">
        <f t="shared" ref="K34" si="112">G34/J34</f>
        <v>0.82165384615384618</v>
      </c>
      <c r="L34" s="432" t="s">
        <v>263</v>
      </c>
      <c r="N34" s="447"/>
      <c r="O34" s="435">
        <v>291263</v>
      </c>
      <c r="P34" s="432">
        <v>230000</v>
      </c>
      <c r="Q34" s="447" t="s">
        <v>243</v>
      </c>
      <c r="R34" s="432" t="s">
        <v>263</v>
      </c>
      <c r="T34" s="447"/>
      <c r="U34" s="432" t="s">
        <v>263</v>
      </c>
      <c r="V34" s="432"/>
      <c r="W34" s="447"/>
      <c r="X34" s="448">
        <v>155944</v>
      </c>
      <c r="Y34" s="432">
        <v>179267</v>
      </c>
      <c r="Z34" s="447">
        <f t="shared" ref="Z34" si="113">X34/Y34</f>
        <v>0.86989797341395791</v>
      </c>
      <c r="AB34" s="449"/>
      <c r="AF34" s="447"/>
    </row>
    <row r="35" spans="1:32" x14ac:dyDescent="0.25">
      <c r="A35" s="450">
        <v>44251</v>
      </c>
      <c r="B35" s="431">
        <v>31116</v>
      </c>
      <c r="C35" s="432">
        <v>30000</v>
      </c>
      <c r="D35" s="451" t="s">
        <v>243</v>
      </c>
      <c r="E35" s="432">
        <v>32000</v>
      </c>
      <c r="F35" s="447">
        <f t="shared" ref="F35" si="114">B35/E35</f>
        <v>0.97237499999999999</v>
      </c>
      <c r="G35" s="435">
        <v>43002</v>
      </c>
      <c r="H35" s="432">
        <v>45000</v>
      </c>
      <c r="I35" s="434">
        <f t="shared" ref="I35" si="115">G35/H35</f>
        <v>0.9556</v>
      </c>
      <c r="J35" s="432">
        <v>52000</v>
      </c>
      <c r="K35" s="447">
        <f t="shared" ref="K35" si="116">G35/J35</f>
        <v>0.82696153846153841</v>
      </c>
      <c r="L35" s="432" t="s">
        <v>263</v>
      </c>
      <c r="N35" s="447"/>
      <c r="O35" s="435">
        <v>292690</v>
      </c>
      <c r="P35" s="432">
        <v>230000</v>
      </c>
      <c r="Q35" s="447" t="s">
        <v>243</v>
      </c>
      <c r="R35" s="432" t="s">
        <v>263</v>
      </c>
      <c r="T35" s="447"/>
      <c r="U35" s="432" t="s">
        <v>263</v>
      </c>
      <c r="V35" s="432"/>
      <c r="W35" s="447"/>
      <c r="X35" s="448">
        <v>157094</v>
      </c>
      <c r="Y35" s="432">
        <v>179267</v>
      </c>
      <c r="Z35" s="447">
        <f t="shared" ref="Z35" si="117">X35/Y35</f>
        <v>0.87631298565826388</v>
      </c>
      <c r="AB35" s="449"/>
      <c r="AF35" s="447"/>
    </row>
    <row r="36" spans="1:32" x14ac:dyDescent="0.25">
      <c r="A36" s="450">
        <v>44252</v>
      </c>
      <c r="B36" s="431">
        <v>31218</v>
      </c>
      <c r="C36" s="432">
        <v>30000</v>
      </c>
      <c r="D36" s="451" t="s">
        <v>243</v>
      </c>
      <c r="E36" s="432">
        <v>32000</v>
      </c>
      <c r="F36" s="447">
        <f t="shared" ref="F36" si="118">B36/E36</f>
        <v>0.9755625</v>
      </c>
      <c r="G36" s="435">
        <v>43332</v>
      </c>
      <c r="H36" s="432">
        <v>45000</v>
      </c>
      <c r="I36" s="434">
        <f t="shared" ref="I36" si="119">G36/H36</f>
        <v>0.96293333333333331</v>
      </c>
      <c r="J36" s="432">
        <v>52000</v>
      </c>
      <c r="K36" s="447">
        <f t="shared" ref="K36" si="120">G36/J36</f>
        <v>0.8333076923076923</v>
      </c>
      <c r="L36" s="432" t="s">
        <v>263</v>
      </c>
      <c r="N36" s="447"/>
      <c r="O36" s="435">
        <v>294288</v>
      </c>
      <c r="P36" s="432">
        <v>230000</v>
      </c>
      <c r="Q36" s="447" t="s">
        <v>243</v>
      </c>
      <c r="R36" s="432" t="s">
        <v>263</v>
      </c>
      <c r="T36" s="447"/>
      <c r="U36" s="432" t="s">
        <v>263</v>
      </c>
      <c r="V36" s="432"/>
      <c r="W36" s="447"/>
      <c r="X36" s="448">
        <v>158018</v>
      </c>
      <c r="Y36" s="432">
        <v>179267</v>
      </c>
      <c r="Z36" s="447">
        <f t="shared" ref="Z36" si="121">X36/Y36</f>
        <v>0.88146730853977584</v>
      </c>
      <c r="AB36" s="449"/>
      <c r="AF36" s="447"/>
    </row>
    <row r="37" spans="1:32" x14ac:dyDescent="0.25">
      <c r="A37" s="450">
        <v>44253</v>
      </c>
      <c r="B37" s="431">
        <v>31323</v>
      </c>
      <c r="C37" s="432">
        <v>30000</v>
      </c>
      <c r="D37" s="451" t="s">
        <v>243</v>
      </c>
      <c r="E37" s="432">
        <v>32000</v>
      </c>
      <c r="F37" s="447">
        <f t="shared" ref="F37" si="122">B37/E37</f>
        <v>0.97884375000000001</v>
      </c>
      <c r="G37" s="435">
        <v>43644</v>
      </c>
      <c r="H37" s="432">
        <v>45000</v>
      </c>
      <c r="I37" s="434">
        <f t="shared" ref="I37" si="123">G37/H37</f>
        <v>0.96986666666666665</v>
      </c>
      <c r="J37" s="432">
        <v>52000</v>
      </c>
      <c r="K37" s="447">
        <f t="shared" ref="K37" si="124">G37/J37</f>
        <v>0.83930769230769231</v>
      </c>
      <c r="L37" s="432" t="s">
        <v>263</v>
      </c>
      <c r="N37" s="447"/>
      <c r="O37" s="435">
        <v>296256</v>
      </c>
      <c r="P37" s="432">
        <v>230000</v>
      </c>
      <c r="Q37" s="447" t="s">
        <v>243</v>
      </c>
      <c r="R37" s="432" t="s">
        <v>263</v>
      </c>
      <c r="T37" s="447"/>
      <c r="U37" s="432" t="s">
        <v>263</v>
      </c>
      <c r="V37" s="432"/>
      <c r="W37" s="447"/>
      <c r="X37" s="448">
        <v>158843</v>
      </c>
      <c r="Y37" s="432">
        <v>179267</v>
      </c>
      <c r="Z37" s="447">
        <f t="shared" ref="Z37" si="125">X37/Y37</f>
        <v>0.88606938254112577</v>
      </c>
      <c r="AB37" s="449"/>
      <c r="AF37" s="447"/>
    </row>
    <row r="38" spans="1:32" x14ac:dyDescent="0.25">
      <c r="A38" s="450">
        <v>44254</v>
      </c>
      <c r="B38" s="431">
        <v>31419</v>
      </c>
      <c r="C38" s="432">
        <v>30000</v>
      </c>
      <c r="D38" s="451" t="s">
        <v>243</v>
      </c>
      <c r="E38" s="432">
        <v>32000</v>
      </c>
      <c r="F38" s="447">
        <f t="shared" ref="F38" si="126">B38/E38</f>
        <v>0.98184375000000002</v>
      </c>
      <c r="G38" s="435">
        <v>43977</v>
      </c>
      <c r="H38" s="432">
        <v>45000</v>
      </c>
      <c r="I38" s="434">
        <f t="shared" ref="I38" si="127">G38/H38</f>
        <v>0.97726666666666662</v>
      </c>
      <c r="J38" s="432">
        <v>52000</v>
      </c>
      <c r="K38" s="447">
        <f t="shared" ref="K38" si="128">G38/J38</f>
        <v>0.84571153846153846</v>
      </c>
      <c r="L38" s="432" t="s">
        <v>263</v>
      </c>
      <c r="N38" s="447"/>
      <c r="O38" s="435">
        <v>298568</v>
      </c>
      <c r="P38" s="432">
        <v>230000</v>
      </c>
      <c r="Q38" s="447" t="s">
        <v>243</v>
      </c>
      <c r="R38" s="432" t="s">
        <v>263</v>
      </c>
      <c r="T38" s="447"/>
      <c r="U38" s="432" t="s">
        <v>263</v>
      </c>
      <c r="V38" s="432"/>
      <c r="W38" s="447"/>
      <c r="X38" s="448">
        <v>159682</v>
      </c>
      <c r="Y38" s="432">
        <v>179267</v>
      </c>
      <c r="Z38" s="447">
        <f t="shared" ref="Z38" si="129">X38/Y38</f>
        <v>0.89074955234371078</v>
      </c>
      <c r="AB38" s="449"/>
      <c r="AF38" s="447"/>
    </row>
    <row r="39" spans="1:32" x14ac:dyDescent="0.25">
      <c r="A39" s="450">
        <v>44255</v>
      </c>
      <c r="B39" s="431">
        <v>31490</v>
      </c>
      <c r="C39" s="432">
        <v>30000</v>
      </c>
      <c r="D39" s="451" t="s">
        <v>243</v>
      </c>
      <c r="E39" s="432">
        <v>32000</v>
      </c>
      <c r="F39" s="447">
        <f t="shared" ref="F39" si="130">B39/E39</f>
        <v>0.98406249999999995</v>
      </c>
      <c r="G39" s="435">
        <v>44142</v>
      </c>
      <c r="H39" s="432">
        <v>45000</v>
      </c>
      <c r="I39" s="434">
        <f t="shared" ref="I39" si="131">G39/H39</f>
        <v>0.98093333333333332</v>
      </c>
      <c r="J39" s="432">
        <v>52000</v>
      </c>
      <c r="K39" s="447">
        <f t="shared" ref="K39" si="132">G39/J39</f>
        <v>0.84888461538461535</v>
      </c>
      <c r="L39" s="432" t="s">
        <v>263</v>
      </c>
      <c r="N39" s="447"/>
      <c r="O39" s="435">
        <v>299587</v>
      </c>
      <c r="P39" s="432">
        <v>230000</v>
      </c>
      <c r="Q39" s="447" t="s">
        <v>243</v>
      </c>
      <c r="R39" s="432" t="s">
        <v>263</v>
      </c>
      <c r="T39" s="447"/>
      <c r="U39" s="432" t="s">
        <v>263</v>
      </c>
      <c r="V39" s="432"/>
      <c r="W39" s="447"/>
      <c r="X39" s="448">
        <v>160025</v>
      </c>
      <c r="Y39" s="432">
        <v>179267</v>
      </c>
      <c r="Z39" s="447">
        <f t="shared" ref="Z39" si="133">X39/Y39</f>
        <v>0.89266289947396904</v>
      </c>
      <c r="AB39" s="449"/>
      <c r="AF39" s="447"/>
    </row>
    <row r="40" spans="1:32" x14ac:dyDescent="0.25">
      <c r="A40" s="450">
        <v>44256</v>
      </c>
      <c r="B40" s="431">
        <v>31521</v>
      </c>
      <c r="C40" s="432">
        <v>30000</v>
      </c>
      <c r="D40" s="451" t="s">
        <v>243</v>
      </c>
      <c r="E40" s="432">
        <v>32000</v>
      </c>
      <c r="F40" s="447">
        <f t="shared" ref="F40" si="134">B40/E40</f>
        <v>0.98503125000000002</v>
      </c>
      <c r="G40" s="435">
        <v>44256</v>
      </c>
      <c r="H40" s="432">
        <v>45000</v>
      </c>
      <c r="I40" s="434">
        <f t="shared" ref="I40" si="135">G40/H40</f>
        <v>0.98346666666666671</v>
      </c>
      <c r="J40" s="432">
        <v>52000</v>
      </c>
      <c r="K40" s="447">
        <f t="shared" ref="K40" si="136">G40/J40</f>
        <v>0.85107692307692306</v>
      </c>
      <c r="L40" s="432" t="s">
        <v>263</v>
      </c>
      <c r="N40" s="447"/>
      <c r="O40" s="435">
        <v>300147</v>
      </c>
      <c r="P40" s="432">
        <v>230000</v>
      </c>
      <c r="Q40" s="447" t="s">
        <v>243</v>
      </c>
      <c r="R40" s="432" t="s">
        <v>263</v>
      </c>
      <c r="T40" s="447"/>
      <c r="U40" s="432" t="s">
        <v>263</v>
      </c>
      <c r="V40" s="432"/>
      <c r="W40" s="447"/>
      <c r="X40" s="448">
        <v>160157</v>
      </c>
      <c r="Y40" s="432">
        <v>179267</v>
      </c>
      <c r="Z40" s="447">
        <f t="shared" ref="Z40" si="137">X40/Y40</f>
        <v>0.89339923131418497</v>
      </c>
      <c r="AB40" s="452">
        <v>13878</v>
      </c>
      <c r="AC40" s="432">
        <v>30000</v>
      </c>
      <c r="AD40" s="434">
        <f t="shared" ref="AD40:AD45" si="138">AB40/AC40</f>
        <v>0.46260000000000001</v>
      </c>
      <c r="AE40" s="432">
        <v>32000</v>
      </c>
      <c r="AF40" s="447">
        <f t="shared" ref="AF40" si="139">AB40/AE40</f>
        <v>0.4336875</v>
      </c>
    </row>
    <row r="41" spans="1:32" x14ac:dyDescent="0.25">
      <c r="A41" s="450">
        <v>44257</v>
      </c>
      <c r="B41" s="431">
        <v>31619</v>
      </c>
      <c r="C41" s="432">
        <v>30000</v>
      </c>
      <c r="D41" s="451" t="s">
        <v>243</v>
      </c>
      <c r="E41" s="432">
        <v>32000</v>
      </c>
      <c r="F41" s="447">
        <f t="shared" ref="F41" si="140">B41/E41</f>
        <v>0.98809374999999999</v>
      </c>
      <c r="G41" s="435">
        <v>44464</v>
      </c>
      <c r="H41" s="432">
        <v>45000</v>
      </c>
      <c r="I41" s="434">
        <f t="shared" ref="I41" si="141">G41/H41</f>
        <v>0.98808888888888891</v>
      </c>
      <c r="J41" s="432">
        <v>52000</v>
      </c>
      <c r="K41" s="447">
        <f t="shared" ref="K41" si="142">G41/J41</f>
        <v>0.85507692307692307</v>
      </c>
      <c r="L41" s="432" t="s">
        <v>263</v>
      </c>
      <c r="N41" s="447"/>
      <c r="O41" s="435">
        <v>301484</v>
      </c>
      <c r="P41" s="432">
        <v>230000</v>
      </c>
      <c r="Q41" s="447" t="s">
        <v>243</v>
      </c>
      <c r="R41" s="432" t="s">
        <v>263</v>
      </c>
      <c r="T41" s="447"/>
      <c r="U41" s="432" t="s">
        <v>263</v>
      </c>
      <c r="V41" s="432"/>
      <c r="W41" s="447"/>
      <c r="X41" s="448">
        <v>160363</v>
      </c>
      <c r="Y41" s="432">
        <v>179267</v>
      </c>
      <c r="Z41" s="447">
        <f t="shared" ref="Z41" si="143">X41/Y41</f>
        <v>0.89454835524664322</v>
      </c>
      <c r="AB41" s="452">
        <v>14449</v>
      </c>
      <c r="AC41" s="432">
        <v>30000</v>
      </c>
      <c r="AD41" s="434">
        <f t="shared" si="138"/>
        <v>0.48163333333333336</v>
      </c>
      <c r="AE41" s="432">
        <v>32000</v>
      </c>
      <c r="AF41" s="447">
        <f t="shared" ref="AF41" si="144">AB41/AE41</f>
        <v>0.45153125</v>
      </c>
    </row>
    <row r="42" spans="1:32" x14ac:dyDescent="0.25">
      <c r="A42" s="450">
        <v>44258</v>
      </c>
      <c r="B42" s="431">
        <v>31707</v>
      </c>
      <c r="C42" s="432">
        <v>30000</v>
      </c>
      <c r="D42" s="451" t="s">
        <v>243</v>
      </c>
      <c r="E42" s="432">
        <v>32000</v>
      </c>
      <c r="F42" s="447">
        <f t="shared" ref="F42" si="145">B42/E42</f>
        <v>0.99084375000000002</v>
      </c>
      <c r="G42" s="435">
        <v>44770</v>
      </c>
      <c r="H42" s="432">
        <v>45000</v>
      </c>
      <c r="I42" s="434">
        <f t="shared" ref="I42" si="146">G42/H42</f>
        <v>0.99488888888888893</v>
      </c>
      <c r="J42" s="432">
        <v>52000</v>
      </c>
      <c r="K42" s="447">
        <f t="shared" ref="K42" si="147">G42/J42</f>
        <v>0.86096153846153844</v>
      </c>
      <c r="L42" s="432" t="s">
        <v>263</v>
      </c>
      <c r="N42" s="447"/>
      <c r="O42" s="435">
        <v>303103</v>
      </c>
      <c r="P42" s="432">
        <v>230000</v>
      </c>
      <c r="Q42" s="447" t="s">
        <v>243</v>
      </c>
      <c r="R42" s="432" t="s">
        <v>263</v>
      </c>
      <c r="T42" s="447"/>
      <c r="U42" s="432" t="s">
        <v>263</v>
      </c>
      <c r="V42" s="432"/>
      <c r="W42" s="447"/>
      <c r="X42" s="448">
        <v>160694</v>
      </c>
      <c r="Y42" s="432">
        <v>179267</v>
      </c>
      <c r="Z42" s="447">
        <f t="shared" ref="Z42" si="148">X42/Y42</f>
        <v>0.89639476311870003</v>
      </c>
      <c r="AB42" s="452">
        <v>15075</v>
      </c>
      <c r="AC42" s="432">
        <v>30000</v>
      </c>
      <c r="AD42" s="434">
        <f t="shared" si="138"/>
        <v>0.50249999999999995</v>
      </c>
      <c r="AE42" s="432">
        <v>32000</v>
      </c>
      <c r="AF42" s="447">
        <f t="shared" ref="AF42" si="149">AB42/AE42</f>
        <v>0.47109374999999998</v>
      </c>
    </row>
    <row r="43" spans="1:32" x14ac:dyDescent="0.25">
      <c r="A43" s="450">
        <v>44259</v>
      </c>
      <c r="B43" s="431">
        <v>31790</v>
      </c>
      <c r="C43" s="432">
        <v>30000</v>
      </c>
      <c r="D43" s="451" t="s">
        <v>243</v>
      </c>
      <c r="E43" s="432">
        <v>32000</v>
      </c>
      <c r="F43" s="447">
        <f t="shared" ref="F43" si="150">B43/E43</f>
        <v>0.99343749999999997</v>
      </c>
      <c r="G43" s="435">
        <v>45060</v>
      </c>
      <c r="H43" s="432">
        <v>45000</v>
      </c>
      <c r="I43" s="451" t="s">
        <v>243</v>
      </c>
      <c r="J43" s="432">
        <v>52000</v>
      </c>
      <c r="K43" s="447">
        <f t="shared" ref="K43" si="151">G43/J43</f>
        <v>0.86653846153846159</v>
      </c>
      <c r="L43" s="432" t="s">
        <v>263</v>
      </c>
      <c r="N43" s="447"/>
      <c r="O43" s="435">
        <v>304760</v>
      </c>
      <c r="P43" s="432">
        <v>230000</v>
      </c>
      <c r="Q43" s="447" t="s">
        <v>243</v>
      </c>
      <c r="R43" s="432" t="s">
        <v>263</v>
      </c>
      <c r="T43" s="447"/>
      <c r="U43" s="432" t="s">
        <v>263</v>
      </c>
      <c r="V43" s="432"/>
      <c r="W43" s="447"/>
      <c r="X43" s="448">
        <v>161101</v>
      </c>
      <c r="Y43" s="432">
        <v>179267</v>
      </c>
      <c r="Z43" s="447">
        <f t="shared" ref="Z43" si="152">X43/Y43</f>
        <v>0.89866511962603268</v>
      </c>
      <c r="AB43" s="452">
        <v>15885</v>
      </c>
      <c r="AC43" s="432">
        <v>30000</v>
      </c>
      <c r="AD43" s="434">
        <f t="shared" si="138"/>
        <v>0.52949999999999997</v>
      </c>
      <c r="AE43" s="432">
        <v>32000</v>
      </c>
      <c r="AF43" s="447">
        <f t="shared" ref="AF43" si="153">AB43/AE43</f>
        <v>0.49640624999999999</v>
      </c>
    </row>
    <row r="44" spans="1:32" x14ac:dyDescent="0.25">
      <c r="A44" s="450">
        <v>44260</v>
      </c>
      <c r="B44" s="431">
        <v>31923</v>
      </c>
      <c r="C44" s="432">
        <v>30000</v>
      </c>
      <c r="D44" s="451" t="s">
        <v>243</v>
      </c>
      <c r="E44" s="432">
        <v>32000</v>
      </c>
      <c r="F44" s="447">
        <f t="shared" ref="F44" si="154">B44/E44</f>
        <v>0.99759374999999995</v>
      </c>
      <c r="G44" s="435">
        <v>45296</v>
      </c>
      <c r="H44" s="432">
        <v>45000</v>
      </c>
      <c r="I44" s="451" t="s">
        <v>243</v>
      </c>
      <c r="J44" s="432">
        <v>52000</v>
      </c>
      <c r="K44" s="447">
        <f t="shared" ref="K44" si="155">G44/J44</f>
        <v>0.87107692307692308</v>
      </c>
      <c r="L44" s="432" t="s">
        <v>263</v>
      </c>
      <c r="N44" s="447"/>
      <c r="O44" s="435">
        <v>306556</v>
      </c>
      <c r="P44" s="432">
        <v>230000</v>
      </c>
      <c r="Q44" s="447" t="s">
        <v>243</v>
      </c>
      <c r="R44" s="432" t="s">
        <v>263</v>
      </c>
      <c r="T44" s="447"/>
      <c r="U44" s="432" t="s">
        <v>263</v>
      </c>
      <c r="V44" s="432"/>
      <c r="W44" s="447"/>
      <c r="X44" s="448">
        <v>161684</v>
      </c>
      <c r="Y44" s="432">
        <v>179267</v>
      </c>
      <c r="Z44" s="447">
        <f t="shared" ref="Z44" si="156">X44/Y44</f>
        <v>0.90191725192032002</v>
      </c>
      <c r="AB44" s="452">
        <v>16662</v>
      </c>
      <c r="AC44" s="432">
        <v>30000</v>
      </c>
      <c r="AD44" s="434">
        <f t="shared" si="138"/>
        <v>0.5554</v>
      </c>
      <c r="AE44" s="432">
        <v>32000</v>
      </c>
      <c r="AF44" s="447">
        <f t="shared" ref="AF44" si="157">AB44/AE44</f>
        <v>0.52068749999999997</v>
      </c>
    </row>
    <row r="45" spans="1:32" x14ac:dyDescent="0.25">
      <c r="A45" s="450">
        <v>44261</v>
      </c>
      <c r="B45" s="431">
        <v>32107</v>
      </c>
      <c r="C45" s="432">
        <v>30000</v>
      </c>
      <c r="D45" s="451" t="s">
        <v>243</v>
      </c>
      <c r="E45" s="432">
        <v>32000</v>
      </c>
      <c r="F45" s="453" t="s">
        <v>243</v>
      </c>
      <c r="G45" s="435">
        <v>45469</v>
      </c>
      <c r="H45" s="432">
        <v>45000</v>
      </c>
      <c r="I45" s="451" t="s">
        <v>243</v>
      </c>
      <c r="J45" s="432">
        <v>52000</v>
      </c>
      <c r="K45" s="447">
        <f t="shared" ref="K45" si="158">G45/J45</f>
        <v>0.87440384615384614</v>
      </c>
      <c r="L45" s="432" t="s">
        <v>263</v>
      </c>
      <c r="N45" s="447"/>
      <c r="O45" s="435">
        <v>308189</v>
      </c>
      <c r="P45" s="432">
        <v>230000</v>
      </c>
      <c r="Q45" s="447" t="s">
        <v>243</v>
      </c>
      <c r="R45" s="432" t="s">
        <v>263</v>
      </c>
      <c r="T45" s="447"/>
      <c r="U45" s="432" t="s">
        <v>263</v>
      </c>
      <c r="V45" s="432"/>
      <c r="W45" s="447"/>
      <c r="X45" s="448">
        <v>162033</v>
      </c>
      <c r="Y45" s="432">
        <v>179267</v>
      </c>
      <c r="Z45" s="447">
        <f t="shared" ref="Z45" si="159">X45/Y45</f>
        <v>0.90386406867967894</v>
      </c>
      <c r="AB45" s="452">
        <v>17258</v>
      </c>
      <c r="AC45" s="432">
        <v>30000</v>
      </c>
      <c r="AD45" s="434">
        <f t="shared" si="138"/>
        <v>0.5752666666666667</v>
      </c>
      <c r="AE45" s="432">
        <v>32000</v>
      </c>
      <c r="AF45" s="447">
        <f t="shared" ref="AF45" si="160">AB45/AE45</f>
        <v>0.53931249999999997</v>
      </c>
    </row>
    <row r="46" spans="1:32" x14ac:dyDescent="0.25">
      <c r="A46" s="450">
        <v>44262</v>
      </c>
      <c r="B46" s="431">
        <v>32225</v>
      </c>
      <c r="C46" s="432">
        <v>30000</v>
      </c>
      <c r="D46" s="451" t="s">
        <v>243</v>
      </c>
      <c r="E46" s="432">
        <v>32000</v>
      </c>
      <c r="F46" s="453" t="s">
        <v>243</v>
      </c>
      <c r="G46" s="435">
        <v>45651</v>
      </c>
      <c r="H46" s="432">
        <v>45000</v>
      </c>
      <c r="I46" s="451" t="s">
        <v>243</v>
      </c>
      <c r="J46" s="432">
        <v>52000</v>
      </c>
      <c r="K46" s="447">
        <f t="shared" ref="K46" si="161">G46/J46</f>
        <v>0.8779038461538462</v>
      </c>
      <c r="L46" s="432" t="s">
        <v>263</v>
      </c>
      <c r="N46" s="447"/>
      <c r="O46" s="435">
        <v>308945</v>
      </c>
      <c r="P46" s="432">
        <v>230000</v>
      </c>
      <c r="Q46" s="447" t="s">
        <v>243</v>
      </c>
      <c r="R46" s="432" t="s">
        <v>263</v>
      </c>
      <c r="T46" s="447"/>
      <c r="U46" s="432" t="s">
        <v>263</v>
      </c>
      <c r="V46" s="432"/>
      <c r="W46" s="447"/>
      <c r="X46" s="448">
        <v>162146</v>
      </c>
      <c r="Y46" s="432">
        <v>179267</v>
      </c>
      <c r="Z46" s="447">
        <f t="shared" ref="Z46" si="162">X46/Y46</f>
        <v>0.90449441336107594</v>
      </c>
      <c r="AB46" s="452">
        <v>17467</v>
      </c>
      <c r="AC46" s="432">
        <v>30000</v>
      </c>
      <c r="AD46" s="434">
        <f t="shared" ref="AD46" si="163">AB46/AC46</f>
        <v>0.58223333333333338</v>
      </c>
      <c r="AE46" s="432">
        <v>32000</v>
      </c>
      <c r="AF46" s="447">
        <f t="shared" ref="AF46" si="164">AB46/AE46</f>
        <v>0.54584374999999996</v>
      </c>
    </row>
    <row r="47" spans="1:32" x14ac:dyDescent="0.25">
      <c r="A47" s="450">
        <v>44263</v>
      </c>
      <c r="B47" s="431">
        <v>32252</v>
      </c>
      <c r="C47" s="432">
        <v>30000</v>
      </c>
      <c r="D47" s="451" t="s">
        <v>243</v>
      </c>
      <c r="E47" s="432">
        <v>32000</v>
      </c>
      <c r="F47" s="453" t="s">
        <v>243</v>
      </c>
      <c r="G47" s="435">
        <v>45717</v>
      </c>
      <c r="H47" s="432">
        <v>45000</v>
      </c>
      <c r="I47" s="451" t="s">
        <v>243</v>
      </c>
      <c r="J47" s="432">
        <v>52000</v>
      </c>
      <c r="K47" s="447">
        <f t="shared" ref="K47" si="165">G47/J47</f>
        <v>0.87917307692307689</v>
      </c>
      <c r="L47" s="432" t="s">
        <v>263</v>
      </c>
      <c r="N47" s="447"/>
      <c r="O47" s="435">
        <v>309596</v>
      </c>
      <c r="P47" s="432">
        <v>230000</v>
      </c>
      <c r="Q47" s="447" t="s">
        <v>243</v>
      </c>
      <c r="R47" s="432" t="s">
        <v>263</v>
      </c>
      <c r="T47" s="447"/>
      <c r="U47" s="432" t="s">
        <v>263</v>
      </c>
      <c r="V47" s="432"/>
      <c r="W47" s="447"/>
      <c r="X47" s="448">
        <v>162298</v>
      </c>
      <c r="Y47" s="432">
        <v>179267</v>
      </c>
      <c r="Z47" s="447">
        <f t="shared" ref="Z47" si="166">X47/Y47</f>
        <v>0.90534231063162773</v>
      </c>
      <c r="AB47" s="452">
        <v>17622</v>
      </c>
      <c r="AC47" s="432">
        <v>30000</v>
      </c>
      <c r="AD47" s="434">
        <f t="shared" ref="AD47" si="167">AB47/AC47</f>
        <v>0.58740000000000003</v>
      </c>
      <c r="AE47" s="432">
        <v>32000</v>
      </c>
      <c r="AF47" s="447">
        <f t="shared" ref="AF47" si="168">AB47/AE47</f>
        <v>0.5506875</v>
      </c>
    </row>
    <row r="48" spans="1:32" x14ac:dyDescent="0.25">
      <c r="A48" s="450">
        <v>44264</v>
      </c>
      <c r="B48" s="431">
        <v>32311</v>
      </c>
      <c r="C48" s="432">
        <v>30000</v>
      </c>
      <c r="D48" s="451" t="s">
        <v>243</v>
      </c>
      <c r="E48" s="432">
        <v>32000</v>
      </c>
      <c r="F48" s="453" t="s">
        <v>243</v>
      </c>
      <c r="G48" s="435">
        <v>45895</v>
      </c>
      <c r="H48" s="432">
        <v>45000</v>
      </c>
      <c r="I48" s="451" t="s">
        <v>243</v>
      </c>
      <c r="J48" s="432">
        <v>52000</v>
      </c>
      <c r="K48" s="447">
        <f t="shared" ref="K48" si="169">G48/J48</f>
        <v>0.88259615384615386</v>
      </c>
      <c r="L48" s="432" t="s">
        <v>263</v>
      </c>
      <c r="N48" s="447"/>
      <c r="O48" s="435">
        <v>311264</v>
      </c>
      <c r="P48" s="432">
        <v>230000</v>
      </c>
      <c r="Q48" s="447" t="s">
        <v>243</v>
      </c>
      <c r="R48" s="432" t="s">
        <v>263</v>
      </c>
      <c r="T48" s="447"/>
      <c r="U48" s="432" t="s">
        <v>263</v>
      </c>
      <c r="V48" s="432"/>
      <c r="W48" s="447"/>
      <c r="X48" s="448">
        <v>162431</v>
      </c>
      <c r="Y48" s="432">
        <v>179267</v>
      </c>
      <c r="Z48" s="447">
        <f t="shared" ref="Z48" si="170">X48/Y48</f>
        <v>0.90608422074336048</v>
      </c>
      <c r="AB48" s="452">
        <v>18354</v>
      </c>
      <c r="AC48" s="432">
        <v>30000</v>
      </c>
      <c r="AD48" s="434">
        <f t="shared" ref="AD48" si="171">AB48/AC48</f>
        <v>0.61180000000000001</v>
      </c>
      <c r="AE48" s="432">
        <v>32000</v>
      </c>
      <c r="AF48" s="447">
        <f t="shared" ref="AF48" si="172">AB48/AE48</f>
        <v>0.57356249999999998</v>
      </c>
    </row>
    <row r="49" spans="1:32" x14ac:dyDescent="0.25">
      <c r="A49" s="450">
        <v>44265</v>
      </c>
      <c r="B49" s="431">
        <v>32465</v>
      </c>
      <c r="C49" s="432">
        <v>30000</v>
      </c>
      <c r="D49" s="451" t="s">
        <v>243</v>
      </c>
      <c r="E49" s="432">
        <v>32000</v>
      </c>
      <c r="F49" s="453" t="s">
        <v>243</v>
      </c>
      <c r="G49" s="435">
        <v>46136</v>
      </c>
      <c r="H49" s="432">
        <v>45000</v>
      </c>
      <c r="I49" s="451" t="s">
        <v>243</v>
      </c>
      <c r="J49" s="432">
        <v>52000</v>
      </c>
      <c r="K49" s="447">
        <f t="shared" ref="K49" si="173">G49/J49</f>
        <v>0.88723076923076927</v>
      </c>
      <c r="L49" s="432" t="s">
        <v>263</v>
      </c>
      <c r="N49" s="447"/>
      <c r="O49" s="435">
        <v>313268</v>
      </c>
      <c r="P49" s="432">
        <v>230000</v>
      </c>
      <c r="Q49" s="447" t="s">
        <v>243</v>
      </c>
      <c r="R49" s="432" t="s">
        <v>263</v>
      </c>
      <c r="T49" s="447"/>
      <c r="U49" s="432" t="s">
        <v>263</v>
      </c>
      <c r="V49" s="432"/>
      <c r="W49" s="447"/>
      <c r="X49" s="448">
        <v>162881</v>
      </c>
      <c r="Y49" s="432">
        <v>179267</v>
      </c>
      <c r="Z49" s="447">
        <f t="shared" ref="Z49" si="174">X49/Y49</f>
        <v>0.90859444292591496</v>
      </c>
      <c r="AB49" s="452">
        <v>19252</v>
      </c>
      <c r="AC49" s="432">
        <v>30000</v>
      </c>
      <c r="AD49" s="434">
        <f t="shared" ref="AD49" si="175">AB49/AC49</f>
        <v>0.64173333333333338</v>
      </c>
      <c r="AE49" s="432">
        <v>32000</v>
      </c>
      <c r="AF49" s="447">
        <f t="shared" ref="AF49" si="176">AB49/AE49</f>
        <v>0.60162499999999997</v>
      </c>
    </row>
    <row r="50" spans="1:32" x14ac:dyDescent="0.25">
      <c r="A50" s="450">
        <v>44266</v>
      </c>
      <c r="B50" s="431">
        <v>32542</v>
      </c>
      <c r="C50" s="432">
        <v>30000</v>
      </c>
      <c r="D50" s="451" t="s">
        <v>243</v>
      </c>
      <c r="E50" s="432">
        <v>32000</v>
      </c>
      <c r="F50" s="453" t="s">
        <v>243</v>
      </c>
      <c r="G50" s="435">
        <v>46592</v>
      </c>
      <c r="H50" s="432">
        <v>45000</v>
      </c>
      <c r="I50" s="451" t="s">
        <v>243</v>
      </c>
      <c r="J50" s="432">
        <v>52000</v>
      </c>
      <c r="K50" s="447">
        <f t="shared" ref="K50" si="177">G50/J50</f>
        <v>0.89600000000000002</v>
      </c>
      <c r="L50" s="432" t="s">
        <v>263</v>
      </c>
      <c r="N50" s="447"/>
      <c r="O50" s="435">
        <v>315128</v>
      </c>
      <c r="P50" s="432">
        <v>230000</v>
      </c>
      <c r="Q50" s="447" t="s">
        <v>243</v>
      </c>
      <c r="R50" s="432" t="s">
        <v>263</v>
      </c>
      <c r="T50" s="447"/>
      <c r="U50" s="432" t="s">
        <v>263</v>
      </c>
      <c r="V50" s="432"/>
      <c r="W50" s="447"/>
      <c r="X50" s="448">
        <v>163111</v>
      </c>
      <c r="Y50" s="432">
        <v>179267</v>
      </c>
      <c r="Z50" s="447">
        <f t="shared" ref="Z50" si="178">X50/Y50</f>
        <v>0.90987744537477622</v>
      </c>
      <c r="AB50" s="452">
        <v>19930</v>
      </c>
      <c r="AC50" s="432">
        <v>30000</v>
      </c>
      <c r="AD50" s="434">
        <f t="shared" ref="AD50" si="179">AB50/AC50</f>
        <v>0.66433333333333333</v>
      </c>
      <c r="AE50" s="432">
        <v>32000</v>
      </c>
      <c r="AF50" s="447">
        <f t="shared" ref="AF50" si="180">AB50/AE50</f>
        <v>0.62281249999999999</v>
      </c>
    </row>
    <row r="51" spans="1:32" x14ac:dyDescent="0.25">
      <c r="B51" s="454" t="s">
        <v>303</v>
      </c>
      <c r="C51" s="455"/>
      <c r="D51" s="456"/>
      <c r="E51" s="456"/>
      <c r="F51" s="456"/>
      <c r="G51" s="456"/>
      <c r="H51" s="456"/>
      <c r="I51" s="456"/>
      <c r="J51" s="456"/>
      <c r="K51" s="456"/>
      <c r="L51" s="456"/>
      <c r="M51" s="456"/>
    </row>
    <row r="52" spans="1:32" x14ac:dyDescent="0.25">
      <c r="B52" s="454" t="s">
        <v>302</v>
      </c>
      <c r="C52" s="455"/>
      <c r="D52" s="456"/>
      <c r="E52" s="456"/>
      <c r="F52" s="456"/>
      <c r="G52" s="456"/>
      <c r="H52" s="456"/>
      <c r="I52" s="456"/>
      <c r="J52" s="456"/>
      <c r="K52" s="456"/>
      <c r="L52" s="456"/>
      <c r="M52" s="456"/>
    </row>
    <row r="53" spans="1:32" x14ac:dyDescent="0.25">
      <c r="B53" s="251" t="s">
        <v>285</v>
      </c>
      <c r="C53" s="456"/>
      <c r="D53" s="456"/>
      <c r="E53" s="456"/>
      <c r="F53" s="456"/>
      <c r="G53" s="456"/>
      <c r="H53" s="456"/>
      <c r="I53" s="456"/>
      <c r="J53" s="456"/>
      <c r="K53" s="456"/>
      <c r="L53" s="456"/>
      <c r="M53" s="456"/>
    </row>
    <row r="54" spans="1:32" x14ac:dyDescent="0.25">
      <c r="B54" s="456"/>
      <c r="C54" s="456"/>
      <c r="D54" s="456"/>
      <c r="E54" s="456"/>
      <c r="F54" s="456"/>
      <c r="G54" s="456"/>
      <c r="H54" s="456"/>
      <c r="I54" s="456"/>
      <c r="J54" s="456"/>
      <c r="K54" s="456"/>
      <c r="L54" s="456"/>
      <c r="M54" s="45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56" customWidth="1"/>
    <col min="2" max="13" width="12.42578125" style="456" customWidth="1"/>
    <col min="14" max="16384" width="9.42578125" style="456"/>
  </cols>
  <sheetData>
    <row r="1" spans="1:15" s="433" customFormat="1" x14ac:dyDescent="0.25">
      <c r="A1" s="430" t="s">
        <v>347</v>
      </c>
      <c r="B1" s="435"/>
      <c r="C1" s="432"/>
      <c r="D1" s="434"/>
      <c r="E1" s="435"/>
      <c r="F1" s="432"/>
      <c r="G1" s="434"/>
      <c r="H1" s="434"/>
      <c r="I1" s="434"/>
      <c r="J1" s="434"/>
      <c r="K1" s="434"/>
      <c r="L1" s="434"/>
      <c r="M1" s="434"/>
      <c r="O1" s="436" t="s">
        <v>29</v>
      </c>
    </row>
    <row r="2" spans="1:15" s="433" customFormat="1" x14ac:dyDescent="0.25">
      <c r="B2" s="435"/>
      <c r="C2" s="432"/>
      <c r="D2" s="434"/>
      <c r="E2" s="435"/>
      <c r="F2" s="432"/>
      <c r="G2" s="434"/>
      <c r="H2" s="434"/>
      <c r="I2" s="434"/>
      <c r="J2" s="434"/>
      <c r="K2" s="434"/>
      <c r="L2" s="434"/>
      <c r="M2" s="434"/>
    </row>
    <row r="3" spans="1:15" s="433" customFormat="1" ht="39" customHeight="1" x14ac:dyDescent="0.25">
      <c r="A3" s="668" t="s">
        <v>0</v>
      </c>
      <c r="B3" s="676" t="s">
        <v>258</v>
      </c>
      <c r="C3" s="677"/>
      <c r="D3" s="678"/>
      <c r="E3" s="676" t="s">
        <v>259</v>
      </c>
      <c r="F3" s="677"/>
      <c r="G3" s="678"/>
      <c r="H3" s="676" t="s">
        <v>260</v>
      </c>
      <c r="I3" s="677"/>
      <c r="J3" s="678"/>
      <c r="K3" s="676" t="s">
        <v>261</v>
      </c>
      <c r="L3" s="677"/>
      <c r="M3" s="678"/>
    </row>
    <row r="4" spans="1:15" s="433" customFormat="1" ht="78.75" customHeight="1" x14ac:dyDescent="0.25">
      <c r="A4" s="668"/>
      <c r="B4" s="457" t="s">
        <v>233</v>
      </c>
      <c r="C4" s="458" t="s">
        <v>238</v>
      </c>
      <c r="D4" s="459" t="s">
        <v>247</v>
      </c>
      <c r="E4" s="457" t="s">
        <v>233</v>
      </c>
      <c r="F4" s="458" t="s">
        <v>238</v>
      </c>
      <c r="G4" s="459" t="s">
        <v>247</v>
      </c>
      <c r="H4" s="457" t="s">
        <v>233</v>
      </c>
      <c r="I4" s="458" t="s">
        <v>238</v>
      </c>
      <c r="J4" s="459" t="s">
        <v>247</v>
      </c>
      <c r="K4" s="457" t="s">
        <v>233</v>
      </c>
      <c r="L4" s="458" t="s">
        <v>238</v>
      </c>
      <c r="M4" s="459" t="s">
        <v>247</v>
      </c>
    </row>
    <row r="5" spans="1:15" s="433" customFormat="1" x14ac:dyDescent="0.25">
      <c r="A5" s="450">
        <v>44242</v>
      </c>
      <c r="B5" s="448">
        <v>269951</v>
      </c>
      <c r="C5" s="432">
        <v>269894</v>
      </c>
      <c r="D5" s="447">
        <f>B5/C5</f>
        <v>1.0002111940243206</v>
      </c>
      <c r="E5" s="435">
        <v>195841</v>
      </c>
      <c r="F5" s="432">
        <v>195951</v>
      </c>
      <c r="G5" s="453">
        <f>E5/F5</f>
        <v>0.99943863516899634</v>
      </c>
      <c r="H5" s="448">
        <v>237058</v>
      </c>
      <c r="I5" s="432">
        <v>278856</v>
      </c>
      <c r="J5" s="447">
        <f t="shared" ref="J5:J10" si="0">H5/I5</f>
        <v>0.85010901684023299</v>
      </c>
      <c r="K5" s="448">
        <v>159947</v>
      </c>
      <c r="L5" s="460">
        <v>299444</v>
      </c>
      <c r="M5" s="447">
        <f t="shared" ref="M5:M10" si="1">K5/L5</f>
        <v>0.53414661839943367</v>
      </c>
    </row>
    <row r="6" spans="1:15" x14ac:dyDescent="0.25">
      <c r="A6" s="450">
        <v>44243</v>
      </c>
      <c r="B6" s="448">
        <v>270654</v>
      </c>
      <c r="C6" s="432">
        <v>269894</v>
      </c>
      <c r="D6" s="447" t="s">
        <v>264</v>
      </c>
      <c r="E6" s="435">
        <v>199163</v>
      </c>
      <c r="F6" s="432">
        <v>195951</v>
      </c>
      <c r="G6" s="447" t="s">
        <v>264</v>
      </c>
      <c r="H6" s="448">
        <v>245231</v>
      </c>
      <c r="I6" s="432">
        <v>278856</v>
      </c>
      <c r="J6" s="447">
        <f t="shared" si="0"/>
        <v>0.87941805089365122</v>
      </c>
      <c r="K6" s="448">
        <v>173918</v>
      </c>
      <c r="L6" s="460">
        <v>299444</v>
      </c>
      <c r="M6" s="447">
        <f t="shared" si="1"/>
        <v>0.58080308839048367</v>
      </c>
    </row>
    <row r="7" spans="1:15" x14ac:dyDescent="0.25">
      <c r="A7" s="450">
        <v>44244</v>
      </c>
      <c r="B7" s="461">
        <v>271528</v>
      </c>
      <c r="C7" s="432">
        <v>269894</v>
      </c>
      <c r="D7" s="447" t="s">
        <v>264</v>
      </c>
      <c r="E7" s="461">
        <v>201356</v>
      </c>
      <c r="F7" s="432">
        <v>195951</v>
      </c>
      <c r="G7" s="447" t="s">
        <v>264</v>
      </c>
      <c r="H7" s="461">
        <v>250986</v>
      </c>
      <c r="I7" s="432">
        <v>278856</v>
      </c>
      <c r="J7" s="447">
        <f t="shared" si="0"/>
        <v>0.90005594285222479</v>
      </c>
      <c r="K7" s="461">
        <v>190651</v>
      </c>
      <c r="L7" s="460">
        <v>299444</v>
      </c>
      <c r="M7" s="447">
        <f t="shared" si="1"/>
        <v>0.63668331975260817</v>
      </c>
    </row>
    <row r="8" spans="1:15" x14ac:dyDescent="0.25">
      <c r="A8" s="450">
        <v>44245</v>
      </c>
      <c r="B8" s="461">
        <v>272333</v>
      </c>
      <c r="C8" s="432">
        <v>269894</v>
      </c>
      <c r="D8" s="447" t="s">
        <v>264</v>
      </c>
      <c r="E8" s="461">
        <v>203726</v>
      </c>
      <c r="F8" s="432">
        <v>195951</v>
      </c>
      <c r="G8" s="447" t="s">
        <v>264</v>
      </c>
      <c r="H8" s="461">
        <v>256381</v>
      </c>
      <c r="I8" s="432">
        <v>278856</v>
      </c>
      <c r="J8" s="447">
        <f t="shared" si="0"/>
        <v>0.9194028459133029</v>
      </c>
      <c r="K8" s="461">
        <v>207534</v>
      </c>
      <c r="L8" s="460">
        <v>299444</v>
      </c>
      <c r="M8" s="447">
        <f t="shared" si="1"/>
        <v>0.69306447950201044</v>
      </c>
    </row>
    <row r="9" spans="1:15" x14ac:dyDescent="0.25">
      <c r="A9" s="450">
        <v>44246</v>
      </c>
      <c r="B9" s="461">
        <v>273063</v>
      </c>
      <c r="C9" s="432">
        <v>269894</v>
      </c>
      <c r="D9" s="447" t="s">
        <v>264</v>
      </c>
      <c r="E9" s="461">
        <v>205981</v>
      </c>
      <c r="F9" s="432">
        <v>195951</v>
      </c>
      <c r="G9" s="447" t="s">
        <v>264</v>
      </c>
      <c r="H9" s="461">
        <v>261681</v>
      </c>
      <c r="I9" s="432">
        <v>278856</v>
      </c>
      <c r="J9" s="447">
        <f t="shared" si="0"/>
        <v>0.93840907134865303</v>
      </c>
      <c r="K9" s="461">
        <v>220470</v>
      </c>
      <c r="L9" s="460">
        <v>299444</v>
      </c>
      <c r="M9" s="447">
        <f t="shared" si="1"/>
        <v>0.73626454362084393</v>
      </c>
    </row>
    <row r="10" spans="1:15" x14ac:dyDescent="0.25">
      <c r="A10" s="450">
        <v>44247</v>
      </c>
      <c r="B10" s="461">
        <v>273668</v>
      </c>
      <c r="C10" s="432">
        <v>269894</v>
      </c>
      <c r="D10" s="447" t="s">
        <v>264</v>
      </c>
      <c r="E10" s="461">
        <v>207506</v>
      </c>
      <c r="F10" s="432">
        <v>195951</v>
      </c>
      <c r="G10" s="447" t="s">
        <v>264</v>
      </c>
      <c r="H10" s="461">
        <v>265912</v>
      </c>
      <c r="I10" s="432">
        <v>278856</v>
      </c>
      <c r="J10" s="447">
        <f t="shared" si="0"/>
        <v>0.95358177697449575</v>
      </c>
      <c r="K10" s="461">
        <v>232549</v>
      </c>
      <c r="L10" s="460">
        <v>299444</v>
      </c>
      <c r="M10" s="447">
        <f t="shared" si="1"/>
        <v>0.77660263688703068</v>
      </c>
    </row>
    <row r="11" spans="1:15" x14ac:dyDescent="0.25">
      <c r="A11" s="450">
        <v>44248</v>
      </c>
      <c r="B11" s="461">
        <v>273935</v>
      </c>
      <c r="C11" s="432">
        <v>269894</v>
      </c>
      <c r="D11" s="447" t="s">
        <v>264</v>
      </c>
      <c r="E11" s="461">
        <v>208641</v>
      </c>
      <c r="F11" s="432">
        <v>195951</v>
      </c>
      <c r="G11" s="447" t="s">
        <v>264</v>
      </c>
      <c r="H11" s="461">
        <v>267914</v>
      </c>
      <c r="I11" s="432">
        <v>278856</v>
      </c>
      <c r="J11" s="447">
        <f t="shared" ref="J11:J12" si="2">H11/I11</f>
        <v>0.96076110967667905</v>
      </c>
      <c r="K11" s="461">
        <v>238951</v>
      </c>
      <c r="L11" s="460">
        <v>299444</v>
      </c>
      <c r="M11" s="447">
        <f t="shared" ref="M11:M12" si="3">K11/L11</f>
        <v>0.79798226045604526</v>
      </c>
    </row>
    <row r="12" spans="1:15" x14ac:dyDescent="0.25">
      <c r="A12" s="450">
        <v>44249</v>
      </c>
      <c r="B12" s="461">
        <v>274159</v>
      </c>
      <c r="C12" s="432">
        <v>269894</v>
      </c>
      <c r="D12" s="447" t="s">
        <v>264</v>
      </c>
      <c r="E12" s="461">
        <v>209297</v>
      </c>
      <c r="F12" s="432">
        <v>195951</v>
      </c>
      <c r="G12" s="447" t="s">
        <v>264</v>
      </c>
      <c r="H12" s="461">
        <v>269165</v>
      </c>
      <c r="I12" s="432">
        <v>278856</v>
      </c>
      <c r="J12" s="447">
        <f t="shared" si="2"/>
        <v>0.96524729609547577</v>
      </c>
      <c r="K12" s="461">
        <v>242231</v>
      </c>
      <c r="L12" s="460">
        <v>299444</v>
      </c>
      <c r="M12" s="447">
        <f t="shared" si="3"/>
        <v>0.80893589452451875</v>
      </c>
    </row>
    <row r="13" spans="1:15" x14ac:dyDescent="0.25">
      <c r="A13" s="450">
        <v>44250</v>
      </c>
      <c r="B13" s="461">
        <v>274508</v>
      </c>
      <c r="C13" s="432">
        <v>269894</v>
      </c>
      <c r="D13" s="447" t="s">
        <v>264</v>
      </c>
      <c r="E13" s="461">
        <v>210181</v>
      </c>
      <c r="F13" s="432">
        <v>195951</v>
      </c>
      <c r="G13" s="447" t="s">
        <v>264</v>
      </c>
      <c r="H13" s="461">
        <v>271014</v>
      </c>
      <c r="I13" s="432">
        <v>278856</v>
      </c>
      <c r="J13" s="447">
        <f t="shared" ref="J13" si="4">H13/I13</f>
        <v>0.97187795851622338</v>
      </c>
      <c r="K13" s="461">
        <v>246235</v>
      </c>
      <c r="L13" s="460">
        <v>299444</v>
      </c>
      <c r="M13" s="447">
        <f t="shared" ref="M13" si="5">K13/L13</f>
        <v>0.82230734294225294</v>
      </c>
    </row>
    <row r="14" spans="1:15" x14ac:dyDescent="0.25">
      <c r="A14" s="450">
        <v>44251</v>
      </c>
      <c r="B14" s="461">
        <v>274861</v>
      </c>
      <c r="C14" s="432">
        <v>269894</v>
      </c>
      <c r="D14" s="447" t="s">
        <v>264</v>
      </c>
      <c r="E14" s="461">
        <v>210689</v>
      </c>
      <c r="F14" s="432">
        <v>195951</v>
      </c>
      <c r="G14" s="447" t="s">
        <v>264</v>
      </c>
      <c r="H14" s="461">
        <v>272301</v>
      </c>
      <c r="I14" s="432">
        <v>278856</v>
      </c>
      <c r="J14" s="447">
        <f t="shared" ref="J14" si="6">H14/I14</f>
        <v>0.97649324382476976</v>
      </c>
      <c r="K14" s="461">
        <v>250585</v>
      </c>
      <c r="L14" s="460">
        <v>299444</v>
      </c>
      <c r="M14" s="447">
        <f t="shared" ref="M14" si="7">K14/L14</f>
        <v>0.83683426617330792</v>
      </c>
    </row>
    <row r="15" spans="1:15" x14ac:dyDescent="0.25">
      <c r="A15" s="450">
        <v>44252</v>
      </c>
      <c r="B15" s="461">
        <v>275223</v>
      </c>
      <c r="C15" s="432">
        <v>269894</v>
      </c>
      <c r="D15" s="447" t="s">
        <v>264</v>
      </c>
      <c r="E15" s="461">
        <v>211268</v>
      </c>
      <c r="F15" s="432">
        <v>195951</v>
      </c>
      <c r="G15" s="447" t="s">
        <v>264</v>
      </c>
      <c r="H15" s="461">
        <v>273419</v>
      </c>
      <c r="I15" s="432">
        <v>278856</v>
      </c>
      <c r="J15" s="447">
        <f t="shared" ref="J15" si="8">H15/I15</f>
        <v>0.98050248156754738</v>
      </c>
      <c r="K15" s="461">
        <v>255266</v>
      </c>
      <c r="L15" s="460">
        <v>299444</v>
      </c>
      <c r="M15" s="447">
        <f t="shared" ref="M15" si="9">K15/L15</f>
        <v>0.85246657137895565</v>
      </c>
    </row>
    <row r="16" spans="1:15" x14ac:dyDescent="0.25">
      <c r="B16" s="454" t="s">
        <v>284</v>
      </c>
      <c r="C16" s="455"/>
    </row>
    <row r="17" spans="2:3" x14ac:dyDescent="0.25">
      <c r="B17" s="454" t="s">
        <v>286</v>
      </c>
      <c r="C17" s="455"/>
    </row>
    <row r="18" spans="2:3" x14ac:dyDescent="0.25">
      <c r="B18" s="251"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50" customWidth="1"/>
    <col min="2" max="4" width="15.42578125" style="250" customWidth="1"/>
    <col min="5" max="16384" width="9.28515625" style="250"/>
  </cols>
  <sheetData>
    <row r="1" spans="1:6" x14ac:dyDescent="0.25">
      <c r="A1" s="576" t="s">
        <v>498</v>
      </c>
      <c r="F1" s="436" t="s">
        <v>29</v>
      </c>
    </row>
    <row r="2" spans="1:6" x14ac:dyDescent="0.25">
      <c r="A2" s="576" t="s">
        <v>279</v>
      </c>
    </row>
    <row r="3" spans="1:6" ht="90" x14ac:dyDescent="0.25">
      <c r="A3" s="577" t="s">
        <v>0</v>
      </c>
      <c r="B3" s="578" t="s">
        <v>272</v>
      </c>
      <c r="C3" s="577" t="s">
        <v>273</v>
      </c>
      <c r="D3" s="577" t="s">
        <v>274</v>
      </c>
    </row>
    <row r="4" spans="1:6" x14ac:dyDescent="0.25">
      <c r="A4" s="579">
        <v>44120</v>
      </c>
      <c r="B4" s="580">
        <v>2330</v>
      </c>
      <c r="C4" s="540">
        <v>480</v>
      </c>
      <c r="D4" s="580">
        <v>69</v>
      </c>
    </row>
    <row r="5" spans="1:6" x14ac:dyDescent="0.25">
      <c r="A5" s="581">
        <v>44127</v>
      </c>
      <c r="B5" s="580">
        <v>2615</v>
      </c>
      <c r="C5" s="540">
        <v>250</v>
      </c>
      <c r="D5" s="580">
        <v>36</v>
      </c>
    </row>
    <row r="6" spans="1:6" x14ac:dyDescent="0.25">
      <c r="A6" s="581">
        <v>44134</v>
      </c>
      <c r="B6" s="580">
        <v>2860</v>
      </c>
      <c r="C6" s="582">
        <v>180</v>
      </c>
      <c r="D6" s="580">
        <v>26</v>
      </c>
    </row>
    <row r="7" spans="1:6" x14ac:dyDescent="0.25">
      <c r="A7" s="583">
        <v>44141</v>
      </c>
      <c r="B7" s="580">
        <v>3085</v>
      </c>
      <c r="C7" s="582">
        <v>190</v>
      </c>
      <c r="D7" s="580">
        <v>27</v>
      </c>
    </row>
    <row r="8" spans="1:6" x14ac:dyDescent="0.25">
      <c r="A8" s="583">
        <v>44145</v>
      </c>
      <c r="B8" s="580">
        <v>3160</v>
      </c>
      <c r="C8" s="582">
        <v>155</v>
      </c>
      <c r="D8" s="580">
        <v>22</v>
      </c>
    </row>
    <row r="9" spans="1:6" x14ac:dyDescent="0.25">
      <c r="A9" s="583">
        <v>44148</v>
      </c>
      <c r="B9" s="580">
        <v>3275</v>
      </c>
      <c r="C9" s="582">
        <v>165</v>
      </c>
      <c r="D9" s="580">
        <v>24</v>
      </c>
    </row>
    <row r="10" spans="1:6" x14ac:dyDescent="0.25">
      <c r="A10" s="583">
        <v>44152</v>
      </c>
      <c r="B10" s="580">
        <v>3365</v>
      </c>
      <c r="C10" s="582">
        <v>195</v>
      </c>
      <c r="D10" s="580">
        <v>28</v>
      </c>
    </row>
    <row r="11" spans="1:6" x14ac:dyDescent="0.25">
      <c r="A11" s="583">
        <v>44155</v>
      </c>
      <c r="B11" s="580">
        <v>3450</v>
      </c>
      <c r="C11" s="582">
        <v>195</v>
      </c>
      <c r="D11" s="580">
        <v>28</v>
      </c>
    </row>
    <row r="12" spans="1:6" x14ac:dyDescent="0.25">
      <c r="A12" s="583">
        <v>44162</v>
      </c>
      <c r="B12" s="580">
        <v>3680</v>
      </c>
      <c r="C12" s="582">
        <v>205</v>
      </c>
      <c r="D12" s="580">
        <v>30</v>
      </c>
    </row>
    <row r="13" spans="1:6" x14ac:dyDescent="0.25">
      <c r="A13" s="583">
        <v>44169</v>
      </c>
      <c r="B13" s="580">
        <v>3800</v>
      </c>
      <c r="C13" s="582">
        <v>120</v>
      </c>
      <c r="D13" s="580">
        <v>17</v>
      </c>
    </row>
    <row r="14" spans="1:6" x14ac:dyDescent="0.25">
      <c r="A14" s="583">
        <v>44176</v>
      </c>
      <c r="B14" s="580">
        <v>3890</v>
      </c>
      <c r="C14" s="582">
        <v>95</v>
      </c>
      <c r="D14" s="584">
        <v>13</v>
      </c>
    </row>
    <row r="15" spans="1:6" ht="75" customHeight="1" x14ac:dyDescent="0.25">
      <c r="A15" s="679" t="s">
        <v>275</v>
      </c>
      <c r="B15" s="679"/>
      <c r="C15" s="679"/>
      <c r="D15" s="680"/>
    </row>
    <row r="16" spans="1:6" x14ac:dyDescent="0.25">
      <c r="A16" s="585">
        <v>44211</v>
      </c>
      <c r="B16" s="586">
        <v>4185</v>
      </c>
      <c r="C16" s="587" t="s">
        <v>47</v>
      </c>
      <c r="D16" s="587" t="s">
        <v>47</v>
      </c>
    </row>
    <row r="17" spans="1:4" x14ac:dyDescent="0.25">
      <c r="A17" s="583">
        <v>44218</v>
      </c>
      <c r="B17" s="580">
        <v>4290</v>
      </c>
      <c r="C17" s="588">
        <v>95</v>
      </c>
      <c r="D17" s="588">
        <v>13</v>
      </c>
    </row>
    <row r="18" spans="1:4" x14ac:dyDescent="0.25">
      <c r="A18" s="581">
        <v>44225</v>
      </c>
      <c r="B18" s="580">
        <v>4375</v>
      </c>
      <c r="C18" s="588">
        <v>85</v>
      </c>
      <c r="D18" s="588">
        <v>12</v>
      </c>
    </row>
    <row r="19" spans="1:4" x14ac:dyDescent="0.25">
      <c r="A19" s="581">
        <v>44232</v>
      </c>
      <c r="B19" s="580">
        <v>4445</v>
      </c>
      <c r="C19" s="588">
        <v>75</v>
      </c>
      <c r="D19" s="588">
        <v>11</v>
      </c>
    </row>
    <row r="20" spans="1:4" x14ac:dyDescent="0.25">
      <c r="A20" s="583">
        <v>44239</v>
      </c>
      <c r="B20" s="580">
        <v>4520</v>
      </c>
      <c r="C20" s="580">
        <v>70</v>
      </c>
      <c r="D20" s="588">
        <v>10</v>
      </c>
    </row>
    <row r="21" spans="1:4" x14ac:dyDescent="0.25">
      <c r="A21" s="581">
        <v>44246</v>
      </c>
      <c r="B21" s="580">
        <v>4565</v>
      </c>
      <c r="C21" s="580">
        <v>45</v>
      </c>
      <c r="D21" s="588">
        <v>6</v>
      </c>
    </row>
    <row r="22" spans="1:4" x14ac:dyDescent="0.25">
      <c r="A22" s="583">
        <v>44253</v>
      </c>
      <c r="B22" s="580">
        <v>4615</v>
      </c>
      <c r="C22" s="580">
        <v>45</v>
      </c>
      <c r="D22" s="580">
        <v>7</v>
      </c>
    </row>
    <row r="23" spans="1:4" x14ac:dyDescent="0.25">
      <c r="A23" s="581">
        <v>44260</v>
      </c>
      <c r="B23" s="580">
        <v>4645</v>
      </c>
      <c r="C23" s="580">
        <v>30</v>
      </c>
      <c r="D23" s="588">
        <v>5</v>
      </c>
    </row>
    <row r="24" spans="1:4" x14ac:dyDescent="0.25">
      <c r="A24" s="581">
        <v>44267</v>
      </c>
      <c r="B24" s="580">
        <v>4690</v>
      </c>
      <c r="C24" s="588">
        <v>45</v>
      </c>
      <c r="D24" s="580">
        <v>7</v>
      </c>
    </row>
    <row r="25" spans="1:4" x14ac:dyDescent="0.25">
      <c r="A25" s="581">
        <v>44274</v>
      </c>
      <c r="B25" s="580">
        <v>4750</v>
      </c>
      <c r="C25" s="588">
        <v>50</v>
      </c>
      <c r="D25" s="580">
        <v>7</v>
      </c>
    </row>
    <row r="26" spans="1:4" x14ac:dyDescent="0.25">
      <c r="A26" s="589">
        <v>44281</v>
      </c>
      <c r="B26" s="584">
        <v>4925</v>
      </c>
      <c r="C26" s="590">
        <v>170</v>
      </c>
      <c r="D26" s="584">
        <v>24</v>
      </c>
    </row>
    <row r="27" spans="1:4" ht="58.35" customHeight="1" x14ac:dyDescent="0.25">
      <c r="A27" s="679" t="s">
        <v>369</v>
      </c>
      <c r="B27" s="679"/>
      <c r="C27" s="679"/>
      <c r="D27" s="680"/>
    </row>
    <row r="28" spans="1:4" x14ac:dyDescent="0.25">
      <c r="A28" s="583">
        <v>44309</v>
      </c>
      <c r="B28" s="580">
        <v>5065</v>
      </c>
      <c r="C28" s="591" t="s">
        <v>47</v>
      </c>
      <c r="D28" s="591" t="s">
        <v>47</v>
      </c>
    </row>
    <row r="29" spans="1:4" x14ac:dyDescent="0.25">
      <c r="A29" s="592">
        <v>44316</v>
      </c>
      <c r="B29" s="580">
        <v>5080</v>
      </c>
      <c r="C29" s="580">
        <v>10</v>
      </c>
      <c r="D29" s="580">
        <v>2</v>
      </c>
    </row>
    <row r="30" spans="1:4" x14ac:dyDescent="0.25">
      <c r="A30" s="583">
        <v>44323</v>
      </c>
      <c r="B30" s="580">
        <v>5085</v>
      </c>
      <c r="C30" s="580">
        <v>5</v>
      </c>
      <c r="D30" s="580">
        <v>1</v>
      </c>
    </row>
    <row r="31" spans="1:4" x14ac:dyDescent="0.25">
      <c r="A31" s="583">
        <v>44330</v>
      </c>
      <c r="B31" s="580">
        <v>5095</v>
      </c>
      <c r="C31" s="580">
        <v>10</v>
      </c>
      <c r="D31" s="580">
        <v>2</v>
      </c>
    </row>
    <row r="32" spans="1:4" x14ac:dyDescent="0.25">
      <c r="A32" s="583">
        <v>44337</v>
      </c>
      <c r="B32" s="580">
        <v>5115</v>
      </c>
      <c r="C32" s="580">
        <v>15</v>
      </c>
      <c r="D32" s="580">
        <v>2</v>
      </c>
    </row>
    <row r="33" spans="1:4" x14ac:dyDescent="0.25">
      <c r="A33" s="583">
        <v>44344</v>
      </c>
      <c r="B33" s="580">
        <v>5150</v>
      </c>
      <c r="C33" s="580">
        <v>35</v>
      </c>
      <c r="D33" s="580">
        <v>5</v>
      </c>
    </row>
    <row r="34" spans="1:4" x14ac:dyDescent="0.25">
      <c r="A34" s="581">
        <v>44351</v>
      </c>
      <c r="B34" s="580">
        <v>5195</v>
      </c>
      <c r="C34" s="580">
        <v>45</v>
      </c>
      <c r="D34" s="580">
        <v>7</v>
      </c>
    </row>
    <row r="35" spans="1:4" x14ac:dyDescent="0.25">
      <c r="A35" s="583">
        <v>44358</v>
      </c>
      <c r="B35" s="580">
        <v>5245</v>
      </c>
      <c r="C35" s="580">
        <v>45</v>
      </c>
      <c r="D35" s="580">
        <v>7</v>
      </c>
    </row>
    <row r="36" spans="1:4" x14ac:dyDescent="0.25">
      <c r="A36" s="581">
        <v>44365</v>
      </c>
      <c r="B36" s="580">
        <v>5310</v>
      </c>
      <c r="C36" s="580">
        <v>70</v>
      </c>
      <c r="D36" s="580">
        <v>8</v>
      </c>
    </row>
    <row r="37" spans="1:4" x14ac:dyDescent="0.25">
      <c r="A37" s="589">
        <v>44372</v>
      </c>
      <c r="B37" s="584">
        <v>5355</v>
      </c>
      <c r="C37" s="584">
        <v>45</v>
      </c>
      <c r="D37" s="584">
        <v>6</v>
      </c>
    </row>
    <row r="38" spans="1:4" x14ac:dyDescent="0.25">
      <c r="D38" s="254"/>
    </row>
    <row r="39" spans="1:4" x14ac:dyDescent="0.25">
      <c r="A39" s="593" t="s">
        <v>280</v>
      </c>
      <c r="B39" s="254"/>
      <c r="C39" s="254"/>
      <c r="D39" s="594"/>
    </row>
    <row r="40" spans="1:4" ht="75" x14ac:dyDescent="0.25">
      <c r="A40" s="577" t="s">
        <v>0</v>
      </c>
      <c r="B40" s="578" t="s">
        <v>276</v>
      </c>
      <c r="C40" s="577" t="s">
        <v>277</v>
      </c>
      <c r="D40" s="578" t="s">
        <v>274</v>
      </c>
    </row>
    <row r="41" spans="1:4" x14ac:dyDescent="0.25">
      <c r="A41" s="581">
        <v>44134</v>
      </c>
      <c r="B41" s="586">
        <v>230</v>
      </c>
      <c r="C41" s="580">
        <v>65</v>
      </c>
      <c r="D41" s="588">
        <v>9</v>
      </c>
    </row>
    <row r="42" spans="1:4" x14ac:dyDescent="0.25">
      <c r="A42" s="581">
        <v>44141</v>
      </c>
      <c r="B42" s="580">
        <v>305</v>
      </c>
      <c r="C42" s="580">
        <v>75</v>
      </c>
      <c r="D42" s="588">
        <v>11</v>
      </c>
    </row>
    <row r="43" spans="1:4" x14ac:dyDescent="0.25">
      <c r="A43" s="581">
        <v>44148</v>
      </c>
      <c r="B43" s="580">
        <v>375</v>
      </c>
      <c r="C43" s="580">
        <v>55</v>
      </c>
      <c r="D43" s="588">
        <v>8</v>
      </c>
    </row>
    <row r="44" spans="1:4" x14ac:dyDescent="0.25">
      <c r="A44" s="581">
        <v>44155</v>
      </c>
      <c r="B44" s="580">
        <v>435</v>
      </c>
      <c r="C44" s="580">
        <v>65</v>
      </c>
      <c r="D44" s="588">
        <v>9</v>
      </c>
    </row>
    <row r="45" spans="1:4" x14ac:dyDescent="0.25">
      <c r="A45" s="581">
        <v>44162</v>
      </c>
      <c r="B45" s="580">
        <v>470</v>
      </c>
      <c r="C45" s="580">
        <v>40</v>
      </c>
      <c r="D45" s="588">
        <v>6</v>
      </c>
    </row>
    <row r="46" spans="1:4" x14ac:dyDescent="0.25">
      <c r="A46" s="581">
        <v>44169</v>
      </c>
      <c r="B46" s="580">
        <v>530</v>
      </c>
      <c r="C46" s="580">
        <v>50</v>
      </c>
      <c r="D46" s="588">
        <v>7</v>
      </c>
    </row>
    <row r="47" spans="1:4" x14ac:dyDescent="0.25">
      <c r="A47" s="581">
        <v>44176</v>
      </c>
      <c r="B47" s="580">
        <v>560</v>
      </c>
      <c r="C47" s="580">
        <v>25</v>
      </c>
      <c r="D47" s="588">
        <v>4</v>
      </c>
    </row>
    <row r="48" spans="1:4" ht="75" customHeight="1" x14ac:dyDescent="0.25">
      <c r="A48" s="681" t="s">
        <v>278</v>
      </c>
      <c r="B48" s="679"/>
      <c r="C48" s="679"/>
      <c r="D48" s="680"/>
    </row>
    <row r="49" spans="1:5" x14ac:dyDescent="0.25">
      <c r="A49" s="581">
        <v>44211</v>
      </c>
      <c r="B49" s="580">
        <v>645</v>
      </c>
      <c r="C49" s="595" t="s">
        <v>47</v>
      </c>
      <c r="D49" s="596" t="s">
        <v>47</v>
      </c>
    </row>
    <row r="50" spans="1:5" x14ac:dyDescent="0.25">
      <c r="A50" s="581">
        <v>44218</v>
      </c>
      <c r="B50" s="580">
        <v>670</v>
      </c>
      <c r="C50" s="580">
        <v>50</v>
      </c>
      <c r="D50" s="580">
        <v>7</v>
      </c>
    </row>
    <row r="51" spans="1:5" x14ac:dyDescent="0.25">
      <c r="A51" s="581">
        <v>44225</v>
      </c>
      <c r="B51" s="580">
        <v>705</v>
      </c>
      <c r="C51" s="580">
        <v>25</v>
      </c>
      <c r="D51" s="580">
        <v>4</v>
      </c>
    </row>
    <row r="52" spans="1:5" x14ac:dyDescent="0.25">
      <c r="A52" s="581">
        <v>44232</v>
      </c>
      <c r="B52" s="580">
        <v>740</v>
      </c>
      <c r="C52" s="580">
        <v>20</v>
      </c>
      <c r="D52" s="580">
        <v>3</v>
      </c>
    </row>
    <row r="53" spans="1:5" x14ac:dyDescent="0.25">
      <c r="A53" s="583">
        <v>44239</v>
      </c>
      <c r="B53" s="582">
        <v>750</v>
      </c>
      <c r="C53" s="580">
        <v>15</v>
      </c>
      <c r="D53" s="580">
        <v>2</v>
      </c>
      <c r="E53" s="597"/>
    </row>
    <row r="54" spans="1:5" x14ac:dyDescent="0.25">
      <c r="A54" s="581">
        <v>44246</v>
      </c>
      <c r="B54" s="580">
        <v>760</v>
      </c>
      <c r="C54" s="580">
        <v>20</v>
      </c>
      <c r="D54" s="580">
        <v>3</v>
      </c>
    </row>
    <row r="55" spans="1:5" x14ac:dyDescent="0.25">
      <c r="A55" s="598">
        <v>44253</v>
      </c>
      <c r="B55" s="580">
        <v>780</v>
      </c>
      <c r="C55" s="580">
        <v>15</v>
      </c>
      <c r="D55" s="580">
        <v>2</v>
      </c>
    </row>
    <row r="56" spans="1:5" x14ac:dyDescent="0.25">
      <c r="A56" s="598">
        <v>44260</v>
      </c>
      <c r="B56" s="580">
        <v>800</v>
      </c>
      <c r="C56" s="580">
        <v>10</v>
      </c>
      <c r="D56" s="580">
        <v>1</v>
      </c>
    </row>
    <row r="57" spans="1:5" x14ac:dyDescent="0.25">
      <c r="A57" s="598">
        <v>44267</v>
      </c>
      <c r="B57" s="580">
        <v>810</v>
      </c>
      <c r="C57" s="588">
        <v>15</v>
      </c>
      <c r="D57" s="588">
        <v>2</v>
      </c>
    </row>
    <row r="58" spans="1:5" x14ac:dyDescent="0.25">
      <c r="A58" s="598">
        <v>44274</v>
      </c>
      <c r="B58" s="580">
        <v>825</v>
      </c>
      <c r="C58" s="588">
        <v>15</v>
      </c>
      <c r="D58" s="588">
        <v>2</v>
      </c>
    </row>
    <row r="59" spans="1:5" x14ac:dyDescent="0.25">
      <c r="A59" s="599">
        <v>44281</v>
      </c>
      <c r="B59" s="584">
        <v>840</v>
      </c>
      <c r="C59" s="590">
        <v>15</v>
      </c>
      <c r="D59" s="590">
        <v>2</v>
      </c>
    </row>
    <row r="60" spans="1:5" ht="69" customHeight="1" x14ac:dyDescent="0.25">
      <c r="A60" s="679" t="s">
        <v>369</v>
      </c>
      <c r="B60" s="679"/>
      <c r="C60" s="679"/>
      <c r="D60" s="680"/>
    </row>
    <row r="61" spans="1:5" x14ac:dyDescent="0.25">
      <c r="A61" s="598">
        <v>44310</v>
      </c>
      <c r="B61" s="586">
        <v>885</v>
      </c>
      <c r="C61" s="600" t="s">
        <v>47</v>
      </c>
      <c r="D61" s="587" t="s">
        <v>47</v>
      </c>
    </row>
    <row r="62" spans="1:5" x14ac:dyDescent="0.25">
      <c r="A62" s="598">
        <v>44316</v>
      </c>
      <c r="B62" s="580">
        <v>890</v>
      </c>
      <c r="C62" s="601">
        <v>5</v>
      </c>
      <c r="D62" s="602">
        <v>1</v>
      </c>
    </row>
    <row r="63" spans="1:5" x14ac:dyDescent="0.25">
      <c r="A63" s="598">
        <v>44323</v>
      </c>
      <c r="B63" s="580">
        <v>900</v>
      </c>
      <c r="C63" s="602">
        <v>10</v>
      </c>
      <c r="D63" s="601">
        <v>1</v>
      </c>
      <c r="E63" s="597"/>
    </row>
    <row r="64" spans="1:5" x14ac:dyDescent="0.25">
      <c r="A64" s="598">
        <v>44330</v>
      </c>
      <c r="B64" s="580">
        <v>910</v>
      </c>
      <c r="C64" s="601">
        <v>15</v>
      </c>
      <c r="D64" s="601">
        <v>2</v>
      </c>
    </row>
    <row r="65" spans="1:4" x14ac:dyDescent="0.25">
      <c r="A65" s="583">
        <v>44337</v>
      </c>
      <c r="B65" s="580">
        <v>930</v>
      </c>
      <c r="C65" s="580">
        <v>15</v>
      </c>
      <c r="D65" s="580">
        <v>2</v>
      </c>
    </row>
    <row r="66" spans="1:4" x14ac:dyDescent="0.25">
      <c r="A66" s="583">
        <v>44344</v>
      </c>
      <c r="B66" s="580">
        <v>955</v>
      </c>
      <c r="C66" s="580">
        <v>25</v>
      </c>
      <c r="D66" s="580">
        <v>3</v>
      </c>
    </row>
    <row r="67" spans="1:4" x14ac:dyDescent="0.25">
      <c r="A67" s="583">
        <v>44351</v>
      </c>
      <c r="B67" s="580">
        <v>970</v>
      </c>
      <c r="C67" s="580">
        <v>25</v>
      </c>
      <c r="D67" s="580">
        <v>3</v>
      </c>
    </row>
    <row r="68" spans="1:4" x14ac:dyDescent="0.25">
      <c r="A68" s="583">
        <v>44358</v>
      </c>
      <c r="B68" s="580">
        <v>1020</v>
      </c>
      <c r="C68" s="580">
        <v>50</v>
      </c>
      <c r="D68" s="580">
        <v>7</v>
      </c>
    </row>
    <row r="69" spans="1:4" x14ac:dyDescent="0.25">
      <c r="A69" s="583">
        <v>44365</v>
      </c>
      <c r="B69" s="580">
        <v>1060</v>
      </c>
      <c r="C69" s="580">
        <v>40</v>
      </c>
      <c r="D69" s="580">
        <v>6</v>
      </c>
    </row>
    <row r="70" spans="1:4" x14ac:dyDescent="0.25">
      <c r="A70" s="603">
        <v>44372</v>
      </c>
      <c r="B70" s="584">
        <v>1105</v>
      </c>
      <c r="C70" s="584">
        <v>45</v>
      </c>
      <c r="D70" s="584">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62"/>
  <sheetViews>
    <sheetView showGridLines="0" zoomScaleNormal="100" workbookViewId="0">
      <pane xSplit="2" ySplit="3" topLeftCell="C544"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392" t="s">
        <v>287</v>
      </c>
      <c r="B1" s="392" t="s">
        <v>287</v>
      </c>
      <c r="C1" s="1"/>
      <c r="M1" s="22" t="s">
        <v>29</v>
      </c>
    </row>
    <row r="2" spans="1:15" x14ac:dyDescent="0.25">
      <c r="B2" s="2"/>
    </row>
    <row r="3" spans="1:15" ht="39" x14ac:dyDescent="0.25">
      <c r="A3" s="101">
        <f>LOOKUP(2,1/($B:$B),$B:$B)</f>
        <v>44496</v>
      </c>
      <c r="B3" s="14" t="s">
        <v>0</v>
      </c>
      <c r="C3" s="42" t="s">
        <v>15</v>
      </c>
      <c r="D3" s="41"/>
    </row>
    <row r="4" spans="1:15" x14ac:dyDescent="0.25">
      <c r="A4" s="10">
        <f>IF(B4=$A$3,B4,IF(MOD(B4-$B$4,7)=0,B4,""))</f>
        <v>43894</v>
      </c>
      <c r="B4" s="10">
        <v>43894</v>
      </c>
      <c r="C4" s="43">
        <v>1612</v>
      </c>
      <c r="D4" s="44"/>
    </row>
    <row r="5" spans="1:15" x14ac:dyDescent="0.25">
      <c r="A5" s="11" t="str">
        <f t="shared" ref="A5:A68" si="0">IF(B5=$A$3,B5,IF(MOD(B5-$B$4,7)=0,B5,""))</f>
        <v/>
      </c>
      <c r="B5" s="11">
        <v>43899</v>
      </c>
      <c r="C5" s="43">
        <v>1533</v>
      </c>
      <c r="D5" s="44"/>
    </row>
    <row r="6" spans="1:15" x14ac:dyDescent="0.25">
      <c r="A6" s="11" t="str">
        <f t="shared" si="0"/>
        <v/>
      </c>
      <c r="B6" s="11">
        <v>43900</v>
      </c>
      <c r="C6" s="43">
        <v>1553</v>
      </c>
      <c r="D6" s="44"/>
    </row>
    <row r="7" spans="1:15" x14ac:dyDescent="0.25">
      <c r="A7" s="11">
        <f t="shared" si="0"/>
        <v>43901</v>
      </c>
      <c r="B7" s="11">
        <v>43901</v>
      </c>
      <c r="C7" s="43">
        <v>1502</v>
      </c>
      <c r="D7" s="44"/>
    </row>
    <row r="8" spans="1:15" x14ac:dyDescent="0.25">
      <c r="A8" s="11" t="str">
        <f t="shared" si="0"/>
        <v/>
      </c>
      <c r="B8" s="11">
        <v>43902</v>
      </c>
      <c r="C8" s="43">
        <v>1549</v>
      </c>
      <c r="D8" s="44"/>
    </row>
    <row r="9" spans="1:15" x14ac:dyDescent="0.25">
      <c r="A9" s="11" t="str">
        <f t="shared" si="0"/>
        <v/>
      </c>
      <c r="B9" s="11">
        <v>43903</v>
      </c>
      <c r="C9" s="43">
        <v>1528</v>
      </c>
      <c r="D9" s="44"/>
      <c r="F9" s="30"/>
    </row>
    <row r="10" spans="1:15" x14ac:dyDescent="0.25">
      <c r="A10" s="11" t="str">
        <f t="shared" si="0"/>
        <v/>
      </c>
      <c r="B10" s="11">
        <v>43906</v>
      </c>
      <c r="C10" s="43">
        <v>1492</v>
      </c>
      <c r="D10" s="44"/>
      <c r="E10" s="7"/>
    </row>
    <row r="11" spans="1:15" x14ac:dyDescent="0.25">
      <c r="A11" s="11" t="str">
        <f t="shared" si="0"/>
        <v/>
      </c>
      <c r="B11" s="11">
        <v>43907</v>
      </c>
      <c r="C11" s="43">
        <v>1487</v>
      </c>
      <c r="D11" s="44"/>
      <c r="E11" s="7"/>
    </row>
    <row r="12" spans="1:15" x14ac:dyDescent="0.25">
      <c r="A12" s="11">
        <f t="shared" si="0"/>
        <v>43908</v>
      </c>
      <c r="B12" s="11">
        <v>43908</v>
      </c>
      <c r="C12" s="43">
        <v>1483</v>
      </c>
      <c r="D12" s="44"/>
      <c r="E12" s="7"/>
      <c r="F12" s="7"/>
      <c r="G12" s="7"/>
      <c r="H12" s="7"/>
      <c r="I12" s="7"/>
      <c r="J12" s="8"/>
      <c r="K12" s="8"/>
      <c r="L12" s="8"/>
      <c r="M12" s="8"/>
      <c r="N12" s="8"/>
      <c r="O12" s="8"/>
    </row>
    <row r="13" spans="1:15" x14ac:dyDescent="0.25">
      <c r="A13" s="11" t="str">
        <f t="shared" si="0"/>
        <v/>
      </c>
      <c r="B13" s="11">
        <v>43909</v>
      </c>
      <c r="C13" s="43">
        <v>1411</v>
      </c>
      <c r="D13" s="44"/>
      <c r="E13" s="7"/>
      <c r="F13" s="7"/>
      <c r="G13" s="7"/>
      <c r="H13" s="7"/>
      <c r="I13" s="7"/>
      <c r="J13" s="8"/>
      <c r="K13" s="8"/>
      <c r="L13" s="8"/>
      <c r="M13" s="8"/>
      <c r="N13" s="8"/>
      <c r="O13" s="8"/>
    </row>
    <row r="14" spans="1:15" x14ac:dyDescent="0.25">
      <c r="A14" s="11" t="str">
        <f t="shared" si="0"/>
        <v/>
      </c>
      <c r="B14" s="11">
        <v>43910</v>
      </c>
      <c r="C14" s="43">
        <v>1358</v>
      </c>
      <c r="D14" s="44"/>
      <c r="E14" s="7"/>
      <c r="F14" s="7"/>
      <c r="G14" s="7"/>
      <c r="H14" s="7"/>
      <c r="I14" s="7"/>
      <c r="J14" s="8"/>
      <c r="K14" s="8"/>
      <c r="L14" s="8"/>
      <c r="M14" s="8"/>
      <c r="N14" s="8"/>
      <c r="O14" s="8"/>
    </row>
    <row r="15" spans="1:15" x14ac:dyDescent="0.25">
      <c r="A15" s="11" t="str">
        <f t="shared" si="0"/>
        <v/>
      </c>
      <c r="B15" s="11">
        <v>43913</v>
      </c>
      <c r="C15" s="43">
        <v>1209</v>
      </c>
      <c r="D15" s="44"/>
      <c r="E15" s="7"/>
      <c r="F15" s="7"/>
      <c r="G15" s="7"/>
      <c r="H15" s="7"/>
      <c r="I15" s="7"/>
      <c r="J15" s="8"/>
      <c r="K15" s="8"/>
      <c r="L15" s="8"/>
      <c r="M15" s="8"/>
      <c r="N15" s="8"/>
      <c r="O15" s="8"/>
    </row>
    <row r="16" spans="1:15" x14ac:dyDescent="0.25">
      <c r="A16" s="11" t="str">
        <f t="shared" si="0"/>
        <v/>
      </c>
      <c r="B16" s="11">
        <v>43914</v>
      </c>
      <c r="C16" s="43">
        <v>1200</v>
      </c>
      <c r="D16" s="44"/>
      <c r="E16" s="7"/>
      <c r="F16" s="7"/>
      <c r="G16" s="7"/>
      <c r="H16" s="7"/>
      <c r="I16" s="7"/>
      <c r="J16" s="8"/>
      <c r="K16" s="8"/>
      <c r="L16" s="8"/>
      <c r="M16" s="8"/>
      <c r="N16" s="8"/>
      <c r="O16" s="8"/>
    </row>
    <row r="17" spans="1:15" x14ac:dyDescent="0.25">
      <c r="A17" s="11">
        <f t="shared" si="0"/>
        <v>43915</v>
      </c>
      <c r="B17" s="11">
        <v>43915</v>
      </c>
      <c r="C17" s="43">
        <v>1120</v>
      </c>
      <c r="D17" s="44"/>
      <c r="E17" s="7"/>
      <c r="F17" s="7"/>
      <c r="G17" s="7"/>
      <c r="H17" s="7"/>
      <c r="I17" s="7"/>
      <c r="J17" s="8"/>
      <c r="K17" s="8"/>
      <c r="L17" s="8"/>
      <c r="M17" s="8"/>
      <c r="N17" s="8"/>
      <c r="O17" s="8"/>
    </row>
    <row r="18" spans="1:15" x14ac:dyDescent="0.25">
      <c r="A18" s="11" t="str">
        <f t="shared" si="0"/>
        <v/>
      </c>
      <c r="B18" s="11">
        <v>43916</v>
      </c>
      <c r="C18" s="43">
        <v>1090</v>
      </c>
      <c r="D18" s="44"/>
      <c r="E18" s="7"/>
      <c r="F18" s="7"/>
      <c r="G18" s="7"/>
      <c r="H18" s="7"/>
      <c r="I18" s="7"/>
      <c r="J18" s="8"/>
      <c r="K18" s="8"/>
      <c r="L18" s="8"/>
      <c r="M18" s="8"/>
      <c r="N18" s="8"/>
      <c r="O18" s="8"/>
    </row>
    <row r="19" spans="1:15" x14ac:dyDescent="0.25">
      <c r="A19" s="11" t="str">
        <f t="shared" si="0"/>
        <v/>
      </c>
      <c r="B19" s="11">
        <v>43917</v>
      </c>
      <c r="C19" s="43">
        <v>1075</v>
      </c>
      <c r="D19" s="44"/>
      <c r="E19" s="7"/>
      <c r="F19" s="7"/>
      <c r="G19" s="7"/>
      <c r="H19" s="7"/>
      <c r="I19" s="7"/>
      <c r="J19" s="8"/>
      <c r="K19" s="8"/>
      <c r="L19" s="8"/>
      <c r="M19" s="8"/>
      <c r="N19" s="8"/>
      <c r="O19" s="8"/>
    </row>
    <row r="20" spans="1:15" x14ac:dyDescent="0.25">
      <c r="A20" s="11" t="str">
        <f t="shared" si="0"/>
        <v/>
      </c>
      <c r="B20" s="11">
        <v>43920</v>
      </c>
      <c r="C20" s="43">
        <v>1041</v>
      </c>
      <c r="D20" s="44"/>
      <c r="E20" s="7"/>
      <c r="F20" s="7"/>
      <c r="G20" s="7"/>
      <c r="H20" s="7"/>
      <c r="I20" s="7"/>
      <c r="J20" s="8"/>
      <c r="K20" s="8"/>
      <c r="L20" s="8"/>
      <c r="M20" s="8"/>
      <c r="N20" s="8"/>
      <c r="O20" s="8"/>
    </row>
    <row r="21" spans="1:15" x14ac:dyDescent="0.25">
      <c r="A21" s="11" t="str">
        <f t="shared" si="0"/>
        <v/>
      </c>
      <c r="B21" s="11">
        <v>43921</v>
      </c>
      <c r="C21" s="43">
        <v>987</v>
      </c>
      <c r="D21" s="44"/>
      <c r="E21" s="7"/>
      <c r="F21" s="7"/>
      <c r="G21" s="7"/>
      <c r="H21" s="7"/>
      <c r="I21" s="7"/>
      <c r="J21" s="8"/>
      <c r="K21" s="8"/>
      <c r="L21" s="8"/>
      <c r="M21" s="8"/>
      <c r="N21" s="8"/>
      <c r="O21" s="8"/>
    </row>
    <row r="22" spans="1:15" x14ac:dyDescent="0.25">
      <c r="A22" s="11">
        <f t="shared" si="0"/>
        <v>43922</v>
      </c>
      <c r="B22" s="11">
        <v>43922</v>
      </c>
      <c r="C22" s="43">
        <v>921</v>
      </c>
      <c r="D22" s="44"/>
      <c r="E22" s="7"/>
      <c r="F22" s="7"/>
      <c r="G22" s="7"/>
      <c r="H22" s="7"/>
      <c r="I22" s="7"/>
      <c r="J22" s="8"/>
      <c r="K22" s="8"/>
      <c r="L22" s="8"/>
      <c r="M22" s="8"/>
      <c r="N22" s="8"/>
      <c r="O22" s="8"/>
    </row>
    <row r="23" spans="1:15" x14ac:dyDescent="0.25">
      <c r="A23" s="11" t="str">
        <f t="shared" si="0"/>
        <v/>
      </c>
      <c r="B23" s="11">
        <v>43923</v>
      </c>
      <c r="C23" s="43">
        <v>890</v>
      </c>
      <c r="D23" s="44"/>
      <c r="E23" s="7"/>
      <c r="F23" s="7"/>
      <c r="G23" s="7"/>
      <c r="H23" s="7"/>
      <c r="I23" s="7"/>
      <c r="J23" s="8"/>
      <c r="K23" s="8"/>
      <c r="L23" s="8"/>
      <c r="M23" s="8"/>
      <c r="N23" s="8"/>
      <c r="O23" s="8"/>
    </row>
    <row r="24" spans="1:15" x14ac:dyDescent="0.25">
      <c r="A24" s="11" t="str">
        <f t="shared" si="0"/>
        <v/>
      </c>
      <c r="B24" s="11">
        <v>43924</v>
      </c>
      <c r="C24" s="43">
        <v>805</v>
      </c>
      <c r="D24" s="44"/>
      <c r="F24" s="7"/>
      <c r="G24" s="7"/>
      <c r="H24" s="7"/>
      <c r="I24" s="7"/>
      <c r="J24" s="8"/>
      <c r="K24" s="8"/>
      <c r="L24" s="8"/>
      <c r="M24" s="8"/>
      <c r="N24" s="8"/>
      <c r="O24" s="8"/>
    </row>
    <row r="25" spans="1:15" x14ac:dyDescent="0.25">
      <c r="A25" s="11" t="str">
        <f t="shared" si="0"/>
        <v/>
      </c>
      <c r="B25" s="11">
        <v>43927</v>
      </c>
      <c r="C25" s="43">
        <v>740</v>
      </c>
      <c r="D25" s="44"/>
      <c r="F25" s="7"/>
      <c r="G25" s="7"/>
      <c r="H25" s="7"/>
      <c r="I25" s="7"/>
      <c r="J25" s="8"/>
      <c r="K25" s="8"/>
      <c r="L25" s="8"/>
      <c r="M25" s="8"/>
      <c r="N25" s="8"/>
      <c r="O25" s="8"/>
    </row>
    <row r="26" spans="1:15" x14ac:dyDescent="0.25">
      <c r="A26" s="11" t="str">
        <f t="shared" si="0"/>
        <v/>
      </c>
      <c r="B26" s="11">
        <v>43928</v>
      </c>
      <c r="C26" s="43">
        <v>725</v>
      </c>
      <c r="D26" s="44"/>
      <c r="F26" s="7"/>
      <c r="G26" s="7"/>
      <c r="H26" s="7"/>
      <c r="I26" s="7"/>
      <c r="J26" s="8"/>
      <c r="K26" s="8"/>
      <c r="L26" s="8"/>
      <c r="M26" s="8"/>
      <c r="N26" s="8"/>
      <c r="O26" s="8"/>
    </row>
    <row r="27" spans="1:15" x14ac:dyDescent="0.25">
      <c r="A27" s="11">
        <f t="shared" si="0"/>
        <v>43929</v>
      </c>
      <c r="B27" s="11">
        <v>43929</v>
      </c>
      <c r="C27" s="43">
        <v>692</v>
      </c>
      <c r="D27" s="44"/>
      <c r="F27" s="7"/>
      <c r="G27" s="7"/>
      <c r="H27" s="7"/>
      <c r="I27" s="7"/>
      <c r="J27" s="8"/>
      <c r="K27" s="8"/>
      <c r="L27" s="8"/>
      <c r="M27" s="8"/>
      <c r="N27" s="8"/>
      <c r="O27" s="8"/>
    </row>
    <row r="28" spans="1:15" x14ac:dyDescent="0.25">
      <c r="A28" s="11" t="str">
        <f t="shared" si="0"/>
        <v/>
      </c>
      <c r="B28" s="11">
        <v>43930</v>
      </c>
      <c r="C28" s="43">
        <v>687</v>
      </c>
      <c r="D28" s="44"/>
      <c r="F28" s="7"/>
      <c r="G28" s="7"/>
      <c r="H28" s="7"/>
      <c r="I28" s="7"/>
      <c r="J28" s="8"/>
      <c r="K28" s="8"/>
      <c r="L28" s="8"/>
      <c r="M28" s="8"/>
      <c r="N28" s="8"/>
      <c r="O28" s="8"/>
    </row>
    <row r="29" spans="1:15" x14ac:dyDescent="0.25">
      <c r="A29" s="11" t="str">
        <f t="shared" si="0"/>
        <v/>
      </c>
      <c r="B29" s="11">
        <v>43931</v>
      </c>
      <c r="C29" s="43">
        <v>652</v>
      </c>
      <c r="D29" s="44"/>
      <c r="F29" s="7"/>
      <c r="G29" s="7"/>
      <c r="H29" s="7"/>
      <c r="I29" s="7"/>
      <c r="J29" s="8"/>
      <c r="K29" s="8"/>
      <c r="L29" s="8"/>
      <c r="M29" s="8"/>
      <c r="N29" s="8"/>
      <c r="O29" s="8"/>
    </row>
    <row r="30" spans="1:15" x14ac:dyDescent="0.25">
      <c r="A30" s="13" t="str">
        <f t="shared" si="0"/>
        <v/>
      </c>
      <c r="B30" s="13">
        <v>43934</v>
      </c>
      <c r="C30" s="43">
        <v>611</v>
      </c>
      <c r="D30" s="44"/>
    </row>
    <row r="31" spans="1:15" x14ac:dyDescent="0.25">
      <c r="A31" s="13" t="str">
        <f t="shared" si="0"/>
        <v/>
      </c>
      <c r="B31" s="13">
        <v>43935</v>
      </c>
      <c r="C31" s="43">
        <v>589</v>
      </c>
      <c r="D31" s="31"/>
    </row>
    <row r="32" spans="1:15" x14ac:dyDescent="0.25">
      <c r="A32" s="13">
        <f t="shared" si="0"/>
        <v>43936</v>
      </c>
      <c r="B32" s="13">
        <v>43936</v>
      </c>
      <c r="C32" s="43">
        <v>591</v>
      </c>
      <c r="D32" s="31"/>
    </row>
    <row r="33" spans="1:4" x14ac:dyDescent="0.25">
      <c r="A33" s="13" t="str">
        <f t="shared" si="0"/>
        <v/>
      </c>
      <c r="B33" s="13">
        <v>43937</v>
      </c>
      <c r="C33" s="43">
        <v>616</v>
      </c>
      <c r="D33" s="31"/>
    </row>
    <row r="34" spans="1:4" x14ac:dyDescent="0.25">
      <c r="A34" s="13" t="str">
        <f t="shared" si="0"/>
        <v/>
      </c>
      <c r="B34" s="13">
        <v>43938</v>
      </c>
      <c r="C34" s="43">
        <v>628</v>
      </c>
      <c r="D34" s="31"/>
    </row>
    <row r="35" spans="1:4" x14ac:dyDescent="0.25">
      <c r="A35" s="13" t="str">
        <f t="shared" si="0"/>
        <v/>
      </c>
      <c r="B35" s="13">
        <v>43941</v>
      </c>
      <c r="C35" s="43">
        <v>619</v>
      </c>
      <c r="D35" s="31"/>
    </row>
    <row r="36" spans="1:4" x14ac:dyDescent="0.25">
      <c r="A36" s="13" t="str">
        <f t="shared" si="0"/>
        <v/>
      </c>
      <c r="B36" s="13">
        <v>43942</v>
      </c>
      <c r="C36" s="43">
        <v>587</v>
      </c>
      <c r="D36" s="31"/>
    </row>
    <row r="37" spans="1:4" x14ac:dyDescent="0.25">
      <c r="A37" s="13">
        <f t="shared" si="0"/>
        <v>43943</v>
      </c>
      <c r="B37" s="13">
        <v>43943</v>
      </c>
      <c r="C37" s="43">
        <v>610</v>
      </c>
      <c r="D37" s="31"/>
    </row>
    <row r="38" spans="1:4" x14ac:dyDescent="0.25">
      <c r="A38" s="13" t="str">
        <f t="shared" si="0"/>
        <v/>
      </c>
      <c r="B38" s="13">
        <v>43944</v>
      </c>
      <c r="C38" s="43">
        <v>600</v>
      </c>
      <c r="D38" s="31"/>
    </row>
    <row r="39" spans="1:4" x14ac:dyDescent="0.25">
      <c r="A39" s="13" t="str">
        <f t="shared" si="0"/>
        <v/>
      </c>
      <c r="B39" s="13">
        <v>43945</v>
      </c>
      <c r="C39" s="43">
        <v>582</v>
      </c>
      <c r="D39" s="31"/>
    </row>
    <row r="40" spans="1:4" x14ac:dyDescent="0.25">
      <c r="A40" s="13" t="str">
        <f t="shared" si="0"/>
        <v/>
      </c>
      <c r="B40" s="13">
        <v>43948</v>
      </c>
      <c r="C40" s="43">
        <v>580</v>
      </c>
      <c r="D40" s="31"/>
    </row>
    <row r="41" spans="1:4" x14ac:dyDescent="0.25">
      <c r="A41" s="13" t="str">
        <f t="shared" si="0"/>
        <v/>
      </c>
      <c r="B41" s="13">
        <v>43949</v>
      </c>
      <c r="C41" s="43">
        <v>591</v>
      </c>
      <c r="D41" s="31"/>
    </row>
    <row r="42" spans="1:4" x14ac:dyDescent="0.25">
      <c r="A42" s="13">
        <f t="shared" si="0"/>
        <v>43950</v>
      </c>
      <c r="B42" s="13">
        <v>43950</v>
      </c>
      <c r="C42" s="43">
        <v>597</v>
      </c>
      <c r="D42" s="31"/>
    </row>
    <row r="43" spans="1:4" x14ac:dyDescent="0.25">
      <c r="A43" s="13" t="str">
        <f t="shared" si="0"/>
        <v/>
      </c>
      <c r="B43" s="13">
        <v>43951</v>
      </c>
      <c r="C43" s="43">
        <v>593</v>
      </c>
      <c r="D43" s="31"/>
    </row>
    <row r="44" spans="1:4" x14ac:dyDescent="0.25">
      <c r="A44" s="13" t="str">
        <f t="shared" si="0"/>
        <v/>
      </c>
      <c r="B44" s="13">
        <v>43952</v>
      </c>
      <c r="C44" s="43">
        <v>607</v>
      </c>
      <c r="D44" s="31"/>
    </row>
    <row r="45" spans="1:4" x14ac:dyDescent="0.25">
      <c r="A45" s="13" t="str">
        <f t="shared" si="0"/>
        <v/>
      </c>
      <c r="B45" s="13">
        <v>43955</v>
      </c>
      <c r="C45" s="43">
        <v>600</v>
      </c>
      <c r="D45" s="31"/>
    </row>
    <row r="46" spans="1:4" x14ac:dyDescent="0.25">
      <c r="A46" s="13" t="str">
        <f t="shared" si="0"/>
        <v/>
      </c>
      <c r="B46" s="13">
        <v>43956</v>
      </c>
      <c r="C46" s="43">
        <v>607</v>
      </c>
      <c r="D46" s="31"/>
    </row>
    <row r="47" spans="1:4" x14ac:dyDescent="0.25">
      <c r="A47" s="13">
        <f t="shared" si="0"/>
        <v>43957</v>
      </c>
      <c r="B47" s="13">
        <v>43957</v>
      </c>
      <c r="C47" s="43">
        <v>613</v>
      </c>
      <c r="D47" s="31"/>
    </row>
    <row r="48" spans="1:4" x14ac:dyDescent="0.25">
      <c r="A48" s="13" t="str">
        <f t="shared" si="0"/>
        <v/>
      </c>
      <c r="B48" s="13">
        <v>43958</v>
      </c>
      <c r="C48" s="43">
        <v>608</v>
      </c>
      <c r="D48" s="31"/>
    </row>
    <row r="49" spans="1:4" x14ac:dyDescent="0.25">
      <c r="A49" s="13" t="str">
        <f t="shared" si="0"/>
        <v/>
      </c>
      <c r="B49" s="13">
        <v>43959</v>
      </c>
      <c r="C49" s="43">
        <v>632</v>
      </c>
      <c r="D49" s="31"/>
    </row>
    <row r="50" spans="1:4" x14ac:dyDescent="0.25">
      <c r="A50" s="13" t="str">
        <f t="shared" si="0"/>
        <v/>
      </c>
      <c r="B50" s="13">
        <v>43962</v>
      </c>
      <c r="C50" s="43">
        <v>610</v>
      </c>
      <c r="D50" s="31"/>
    </row>
    <row r="51" spans="1:4" x14ac:dyDescent="0.25">
      <c r="A51" s="13" t="str">
        <f t="shared" si="0"/>
        <v/>
      </c>
      <c r="B51" s="13">
        <v>43963</v>
      </c>
      <c r="C51" s="43">
        <v>632</v>
      </c>
      <c r="D51" s="31"/>
    </row>
    <row r="52" spans="1:4" x14ac:dyDescent="0.25">
      <c r="A52" s="13">
        <f t="shared" si="0"/>
        <v>43964</v>
      </c>
      <c r="B52" s="13">
        <v>43964</v>
      </c>
      <c r="C52" s="43">
        <v>630</v>
      </c>
      <c r="D52" s="31"/>
    </row>
    <row r="53" spans="1:4" x14ac:dyDescent="0.25">
      <c r="A53" s="13" t="str">
        <f t="shared" si="0"/>
        <v/>
      </c>
      <c r="B53" s="13">
        <v>43965</v>
      </c>
      <c r="C53" s="43">
        <v>638</v>
      </c>
      <c r="D53" s="31"/>
    </row>
    <row r="54" spans="1:4" x14ac:dyDescent="0.25">
      <c r="A54" s="13" t="str">
        <f t="shared" si="0"/>
        <v/>
      </c>
      <c r="B54" s="13">
        <v>43966</v>
      </c>
      <c r="C54" s="43">
        <v>662</v>
      </c>
      <c r="D54" s="31"/>
    </row>
    <row r="55" spans="1:4" x14ac:dyDescent="0.25">
      <c r="A55" s="13" t="str">
        <f t="shared" si="0"/>
        <v/>
      </c>
      <c r="B55" s="13">
        <v>43969</v>
      </c>
      <c r="C55" s="43">
        <v>647</v>
      </c>
      <c r="D55" s="31"/>
    </row>
    <row r="56" spans="1:4" x14ac:dyDescent="0.25">
      <c r="A56" s="13" t="str">
        <f t="shared" si="0"/>
        <v/>
      </c>
      <c r="B56" s="13">
        <v>43970</v>
      </c>
      <c r="C56" s="43">
        <v>653</v>
      </c>
      <c r="D56" s="31"/>
    </row>
    <row r="57" spans="1:4" x14ac:dyDescent="0.25">
      <c r="A57" s="13">
        <f t="shared" si="0"/>
        <v>43971</v>
      </c>
      <c r="B57" s="13">
        <v>43971</v>
      </c>
      <c r="C57" s="43">
        <v>659</v>
      </c>
      <c r="D57" s="31"/>
    </row>
    <row r="58" spans="1:4" x14ac:dyDescent="0.25">
      <c r="A58" s="13" t="str">
        <f t="shared" si="0"/>
        <v/>
      </c>
      <c r="B58" s="13">
        <v>43972</v>
      </c>
      <c r="C58" s="43">
        <v>680</v>
      </c>
      <c r="D58" s="31"/>
    </row>
    <row r="59" spans="1:4" x14ac:dyDescent="0.25">
      <c r="A59" s="13" t="str">
        <f t="shared" si="0"/>
        <v/>
      </c>
      <c r="B59" s="13">
        <v>43973</v>
      </c>
      <c r="C59" s="43">
        <v>697</v>
      </c>
      <c r="D59" s="31"/>
    </row>
    <row r="60" spans="1:4" x14ac:dyDescent="0.25">
      <c r="A60" s="13" t="str">
        <f t="shared" si="0"/>
        <v/>
      </c>
      <c r="B60" s="13">
        <v>43976</v>
      </c>
      <c r="C60" s="43">
        <v>704</v>
      </c>
      <c r="D60" s="31"/>
    </row>
    <row r="61" spans="1:4" x14ac:dyDescent="0.25">
      <c r="A61" s="13" t="str">
        <f t="shared" si="0"/>
        <v/>
      </c>
      <c r="B61" s="13">
        <v>43977</v>
      </c>
      <c r="C61" s="43">
        <v>700</v>
      </c>
      <c r="D61" s="31"/>
    </row>
    <row r="62" spans="1:4" x14ac:dyDescent="0.25">
      <c r="A62" s="13">
        <f t="shared" si="0"/>
        <v>43978</v>
      </c>
      <c r="B62" s="13">
        <v>43978</v>
      </c>
      <c r="C62" s="43">
        <v>703</v>
      </c>
      <c r="D62" s="31"/>
    </row>
    <row r="63" spans="1:4" x14ac:dyDescent="0.25">
      <c r="A63" s="13" t="str">
        <f t="shared" si="0"/>
        <v/>
      </c>
      <c r="B63" s="13">
        <v>43979</v>
      </c>
      <c r="C63" s="43">
        <v>723</v>
      </c>
      <c r="D63" s="31"/>
    </row>
    <row r="64" spans="1:4" x14ac:dyDescent="0.25">
      <c r="A64" s="13" t="str">
        <f t="shared" si="0"/>
        <v/>
      </c>
      <c r="B64" s="13">
        <v>43980</v>
      </c>
      <c r="C64" s="43">
        <v>738</v>
      </c>
      <c r="D64" s="31"/>
    </row>
    <row r="65" spans="1:4" x14ac:dyDescent="0.25">
      <c r="A65" s="13" t="str">
        <f t="shared" si="0"/>
        <v/>
      </c>
      <c r="B65" s="13">
        <v>43983</v>
      </c>
      <c r="C65" s="43">
        <v>738</v>
      </c>
      <c r="D65" s="31"/>
    </row>
    <row r="66" spans="1:4" x14ac:dyDescent="0.25">
      <c r="A66" s="13" t="str">
        <f t="shared" si="0"/>
        <v/>
      </c>
      <c r="B66" s="13">
        <v>43984</v>
      </c>
      <c r="C66" s="43">
        <v>730</v>
      </c>
      <c r="D66" s="31"/>
    </row>
    <row r="67" spans="1:4" x14ac:dyDescent="0.25">
      <c r="A67" s="13">
        <f t="shared" si="0"/>
        <v>43985</v>
      </c>
      <c r="B67" s="13">
        <v>43985</v>
      </c>
      <c r="C67" s="43">
        <v>759</v>
      </c>
      <c r="D67" s="31"/>
    </row>
    <row r="68" spans="1:4" x14ac:dyDescent="0.25">
      <c r="A68" s="13" t="str">
        <f t="shared" si="0"/>
        <v/>
      </c>
      <c r="B68" s="13">
        <v>43986</v>
      </c>
      <c r="C68" s="43">
        <v>769</v>
      </c>
      <c r="D68" s="31"/>
    </row>
    <row r="69" spans="1:4" x14ac:dyDescent="0.25">
      <c r="A69" s="13" t="str">
        <f t="shared" ref="A69:A130" si="1">IF(B69=$A$3,B69,IF(MOD(B69-$B$4,7)=0,B69,""))</f>
        <v/>
      </c>
      <c r="B69" s="13">
        <v>43987</v>
      </c>
      <c r="C69" s="43">
        <v>774</v>
      </c>
      <c r="D69" s="31"/>
    </row>
    <row r="70" spans="1:4" x14ac:dyDescent="0.25">
      <c r="A70" s="13" t="str">
        <f t="shared" si="1"/>
        <v/>
      </c>
      <c r="B70" s="13">
        <v>43990</v>
      </c>
      <c r="C70" s="43">
        <v>768</v>
      </c>
      <c r="D70" s="31"/>
    </row>
    <row r="71" spans="1:4" x14ac:dyDescent="0.25">
      <c r="A71" s="13" t="str">
        <f t="shared" si="1"/>
        <v/>
      </c>
      <c r="B71" s="13">
        <v>43991</v>
      </c>
      <c r="C71" s="43">
        <v>737</v>
      </c>
      <c r="D71" s="31"/>
    </row>
    <row r="72" spans="1:4" x14ac:dyDescent="0.25">
      <c r="A72" s="13">
        <f t="shared" si="1"/>
        <v>43992</v>
      </c>
      <c r="B72" s="13">
        <v>43992</v>
      </c>
      <c r="C72" s="43">
        <v>747</v>
      </c>
      <c r="D72" s="31"/>
    </row>
    <row r="73" spans="1:4" x14ac:dyDescent="0.25">
      <c r="A73" s="13" t="str">
        <f t="shared" si="1"/>
        <v/>
      </c>
      <c r="B73" s="13">
        <v>43993</v>
      </c>
      <c r="C73" s="43">
        <v>748</v>
      </c>
      <c r="D73" s="31"/>
    </row>
    <row r="74" spans="1:4" x14ac:dyDescent="0.25">
      <c r="A74" s="13" t="str">
        <f t="shared" si="1"/>
        <v/>
      </c>
      <c r="B74" s="13">
        <v>43994</v>
      </c>
      <c r="C74" s="43">
        <v>766</v>
      </c>
      <c r="D74" s="31"/>
    </row>
    <row r="75" spans="1:4" x14ac:dyDescent="0.25">
      <c r="A75" s="13" t="str">
        <f t="shared" si="1"/>
        <v/>
      </c>
      <c r="B75" s="60">
        <v>43997</v>
      </c>
      <c r="C75" s="43">
        <v>739</v>
      </c>
      <c r="D75" s="31"/>
    </row>
    <row r="76" spans="1:4" x14ac:dyDescent="0.25">
      <c r="A76" s="13" t="str">
        <f t="shared" si="1"/>
        <v/>
      </c>
      <c r="B76" s="60">
        <v>43998</v>
      </c>
      <c r="C76" s="43">
        <v>745</v>
      </c>
      <c r="D76" s="31"/>
    </row>
    <row r="77" spans="1:4" x14ac:dyDescent="0.25">
      <c r="A77" s="13">
        <f t="shared" si="1"/>
        <v>43999</v>
      </c>
      <c r="B77" s="60">
        <v>43999</v>
      </c>
      <c r="C77" s="43">
        <v>754</v>
      </c>
    </row>
    <row r="78" spans="1:4" x14ac:dyDescent="0.25">
      <c r="A78" s="13" t="str">
        <f t="shared" si="1"/>
        <v/>
      </c>
      <c r="B78" s="60">
        <v>44000</v>
      </c>
      <c r="C78" s="43">
        <v>770</v>
      </c>
    </row>
    <row r="79" spans="1:4" x14ac:dyDescent="0.25">
      <c r="A79" s="13" t="str">
        <f t="shared" si="1"/>
        <v/>
      </c>
      <c r="B79" s="60">
        <v>44001</v>
      </c>
      <c r="C79" s="43">
        <v>777</v>
      </c>
    </row>
    <row r="80" spans="1:4" x14ac:dyDescent="0.25">
      <c r="A80" s="13" t="str">
        <f t="shared" si="1"/>
        <v/>
      </c>
      <c r="B80" s="60">
        <v>44004</v>
      </c>
      <c r="C80" s="43">
        <v>784</v>
      </c>
    </row>
    <row r="81" spans="1:3" x14ac:dyDescent="0.25">
      <c r="A81" s="13" t="str">
        <f t="shared" si="1"/>
        <v/>
      </c>
      <c r="B81" s="60">
        <v>44005</v>
      </c>
      <c r="C81" s="43">
        <v>765</v>
      </c>
    </row>
    <row r="82" spans="1:3" x14ac:dyDescent="0.25">
      <c r="A82" s="13">
        <f t="shared" si="1"/>
        <v>44006</v>
      </c>
      <c r="B82" s="60">
        <v>44006</v>
      </c>
      <c r="C82" s="43">
        <v>772</v>
      </c>
    </row>
    <row r="83" spans="1:3" x14ac:dyDescent="0.25">
      <c r="A83" s="13" t="str">
        <f t="shared" si="1"/>
        <v/>
      </c>
      <c r="B83" s="60">
        <v>44007</v>
      </c>
      <c r="C83" s="43">
        <v>776</v>
      </c>
    </row>
    <row r="84" spans="1:3" x14ac:dyDescent="0.25">
      <c r="A84" s="13" t="str">
        <f t="shared" si="1"/>
        <v/>
      </c>
      <c r="B84" s="60">
        <v>44008</v>
      </c>
      <c r="C84" s="43">
        <v>792</v>
      </c>
    </row>
    <row r="85" spans="1:3" x14ac:dyDescent="0.25">
      <c r="A85" s="13" t="str">
        <f t="shared" si="1"/>
        <v/>
      </c>
      <c r="B85" s="60">
        <v>44011</v>
      </c>
      <c r="C85" s="43">
        <v>793</v>
      </c>
    </row>
    <row r="86" spans="1:3" x14ac:dyDescent="0.25">
      <c r="A86" s="13" t="str">
        <f t="shared" si="1"/>
        <v/>
      </c>
      <c r="B86" s="60">
        <v>44012</v>
      </c>
      <c r="C86" s="43">
        <v>773</v>
      </c>
    </row>
    <row r="87" spans="1:3" x14ac:dyDescent="0.25">
      <c r="A87" s="13">
        <f t="shared" si="1"/>
        <v>44013</v>
      </c>
      <c r="B87" s="60">
        <v>44013</v>
      </c>
      <c r="C87" s="43">
        <v>795</v>
      </c>
    </row>
    <row r="88" spans="1:3" x14ac:dyDescent="0.25">
      <c r="A88" s="13" t="str">
        <f t="shared" si="1"/>
        <v/>
      </c>
      <c r="B88" s="60">
        <v>44014</v>
      </c>
      <c r="C88" s="43">
        <v>825</v>
      </c>
    </row>
    <row r="89" spans="1:3" x14ac:dyDescent="0.25">
      <c r="A89" s="13" t="str">
        <f t="shared" si="1"/>
        <v/>
      </c>
      <c r="B89" s="60">
        <v>44015</v>
      </c>
      <c r="C89" s="43">
        <v>833</v>
      </c>
    </row>
    <row r="90" spans="1:3" x14ac:dyDescent="0.25">
      <c r="A90" s="13" t="str">
        <f t="shared" si="1"/>
        <v/>
      </c>
      <c r="B90" s="60">
        <v>44018</v>
      </c>
      <c r="C90" s="43">
        <v>831</v>
      </c>
    </row>
    <row r="91" spans="1:3" x14ac:dyDescent="0.25">
      <c r="A91" s="13" t="str">
        <f t="shared" si="1"/>
        <v/>
      </c>
      <c r="B91" s="60">
        <v>44019</v>
      </c>
      <c r="C91" s="43">
        <v>834</v>
      </c>
    </row>
    <row r="92" spans="1:3" x14ac:dyDescent="0.25">
      <c r="A92" s="13">
        <f t="shared" si="1"/>
        <v>44020</v>
      </c>
      <c r="B92" s="60">
        <v>44020</v>
      </c>
      <c r="C92" s="43">
        <v>841</v>
      </c>
    </row>
    <row r="93" spans="1:3" x14ac:dyDescent="0.25">
      <c r="A93" s="13" t="str">
        <f t="shared" si="1"/>
        <v/>
      </c>
      <c r="B93" s="60">
        <v>44021</v>
      </c>
      <c r="C93" s="43">
        <v>855</v>
      </c>
    </row>
    <row r="94" spans="1:3" x14ac:dyDescent="0.25">
      <c r="A94" s="13" t="str">
        <f t="shared" si="1"/>
        <v/>
      </c>
      <c r="B94" s="60">
        <v>44022</v>
      </c>
      <c r="C94" s="43">
        <v>855</v>
      </c>
    </row>
    <row r="95" spans="1:3" x14ac:dyDescent="0.25">
      <c r="A95" s="13" t="str">
        <f t="shared" si="1"/>
        <v/>
      </c>
      <c r="B95" s="60">
        <v>44025</v>
      </c>
      <c r="C95" s="43">
        <v>833</v>
      </c>
    </row>
    <row r="96" spans="1:3" x14ac:dyDescent="0.25">
      <c r="A96" s="13" t="str">
        <f t="shared" si="1"/>
        <v/>
      </c>
      <c r="B96" s="60">
        <v>44026</v>
      </c>
      <c r="C96" s="43">
        <v>853</v>
      </c>
    </row>
    <row r="97" spans="1:3" x14ac:dyDescent="0.25">
      <c r="A97" s="13">
        <f t="shared" si="1"/>
        <v>44027</v>
      </c>
      <c r="B97" s="60">
        <v>44027</v>
      </c>
      <c r="C97" s="43">
        <v>856</v>
      </c>
    </row>
    <row r="98" spans="1:3" x14ac:dyDescent="0.25">
      <c r="A98" s="13" t="str">
        <f t="shared" si="1"/>
        <v/>
      </c>
      <c r="B98" s="60">
        <v>44028</v>
      </c>
      <c r="C98" s="43">
        <v>860</v>
      </c>
    </row>
    <row r="99" spans="1:3" x14ac:dyDescent="0.25">
      <c r="A99" s="13" t="str">
        <f t="shared" si="1"/>
        <v/>
      </c>
      <c r="B99" s="60">
        <v>44029</v>
      </c>
      <c r="C99" s="43">
        <v>871</v>
      </c>
    </row>
    <row r="100" spans="1:3" x14ac:dyDescent="0.25">
      <c r="A100" s="13" t="str">
        <f t="shared" si="1"/>
        <v/>
      </c>
      <c r="B100" s="60">
        <v>44032</v>
      </c>
      <c r="C100" s="43">
        <v>867</v>
      </c>
    </row>
    <row r="101" spans="1:3" x14ac:dyDescent="0.25">
      <c r="A101" s="13" t="str">
        <f t="shared" si="1"/>
        <v/>
      </c>
      <c r="B101" s="60">
        <v>44033</v>
      </c>
      <c r="C101" s="43">
        <v>872</v>
      </c>
    </row>
    <row r="102" spans="1:3" x14ac:dyDescent="0.25">
      <c r="A102" s="13">
        <f t="shared" si="1"/>
        <v>44034</v>
      </c>
      <c r="B102" s="60">
        <v>44034</v>
      </c>
      <c r="C102" s="43">
        <v>892</v>
      </c>
    </row>
    <row r="103" spans="1:3" x14ac:dyDescent="0.25">
      <c r="A103" s="13" t="str">
        <f t="shared" si="1"/>
        <v/>
      </c>
      <c r="B103" s="60">
        <v>44035</v>
      </c>
      <c r="C103" s="43">
        <v>902</v>
      </c>
    </row>
    <row r="104" spans="1:3" x14ac:dyDescent="0.25">
      <c r="A104" s="13" t="str">
        <f t="shared" si="1"/>
        <v/>
      </c>
      <c r="B104" s="60">
        <v>44036</v>
      </c>
      <c r="C104" s="43">
        <v>905</v>
      </c>
    </row>
    <row r="105" spans="1:3" x14ac:dyDescent="0.25">
      <c r="A105" s="13" t="str">
        <f t="shared" si="1"/>
        <v/>
      </c>
      <c r="B105" s="60">
        <v>44039</v>
      </c>
      <c r="C105" s="43">
        <v>921</v>
      </c>
    </row>
    <row r="106" spans="1:3" x14ac:dyDescent="0.25">
      <c r="A106" s="13" t="str">
        <f t="shared" si="1"/>
        <v/>
      </c>
      <c r="B106" s="60">
        <v>44040</v>
      </c>
      <c r="C106" s="43">
        <v>891</v>
      </c>
    </row>
    <row r="107" spans="1:3" x14ac:dyDescent="0.25">
      <c r="A107" s="13">
        <f t="shared" si="1"/>
        <v>44041</v>
      </c>
      <c r="B107" s="60">
        <v>44041</v>
      </c>
      <c r="C107" s="43">
        <v>920</v>
      </c>
    </row>
    <row r="108" spans="1:3" x14ac:dyDescent="0.25">
      <c r="A108" s="13" t="str">
        <f t="shared" si="1"/>
        <v/>
      </c>
      <c r="B108" s="60">
        <v>44042</v>
      </c>
      <c r="C108" s="43"/>
    </row>
    <row r="109" spans="1:3" x14ac:dyDescent="0.25">
      <c r="A109" s="13" t="str">
        <f t="shared" si="1"/>
        <v/>
      </c>
      <c r="B109" s="60">
        <v>44043</v>
      </c>
      <c r="C109" s="43"/>
    </row>
    <row r="110" spans="1:3" x14ac:dyDescent="0.25">
      <c r="A110" s="13" t="str">
        <f t="shared" si="1"/>
        <v/>
      </c>
      <c r="B110" s="60">
        <v>44044</v>
      </c>
      <c r="C110" s="43"/>
    </row>
    <row r="111" spans="1:3" x14ac:dyDescent="0.25">
      <c r="A111" s="13" t="str">
        <f t="shared" si="1"/>
        <v/>
      </c>
      <c r="B111" s="60">
        <v>44045</v>
      </c>
      <c r="C111" s="43"/>
    </row>
    <row r="112" spans="1:3" x14ac:dyDescent="0.25">
      <c r="A112" s="13" t="str">
        <f t="shared" si="1"/>
        <v/>
      </c>
      <c r="B112" s="60">
        <v>44046</v>
      </c>
      <c r="C112" s="43"/>
    </row>
    <row r="113" spans="1:3" x14ac:dyDescent="0.25">
      <c r="A113" s="13" t="str">
        <f t="shared" si="1"/>
        <v/>
      </c>
      <c r="B113" s="60">
        <v>44047</v>
      </c>
      <c r="C113" s="43"/>
    </row>
    <row r="114" spans="1:3" x14ac:dyDescent="0.25">
      <c r="A114" s="13">
        <f t="shared" si="1"/>
        <v>44048</v>
      </c>
      <c r="B114" s="60">
        <v>44048</v>
      </c>
      <c r="C114" s="43">
        <v>921</v>
      </c>
    </row>
    <row r="115" spans="1:3" x14ac:dyDescent="0.25">
      <c r="A115" s="13" t="str">
        <f t="shared" si="1"/>
        <v/>
      </c>
      <c r="B115" s="60">
        <v>44049</v>
      </c>
      <c r="C115" s="43"/>
    </row>
    <row r="116" spans="1:3" x14ac:dyDescent="0.25">
      <c r="A116" s="13" t="str">
        <f t="shared" si="1"/>
        <v/>
      </c>
      <c r="B116" s="60">
        <v>44050</v>
      </c>
      <c r="C116" s="43"/>
    </row>
    <row r="117" spans="1:3" x14ac:dyDescent="0.25">
      <c r="A117" s="13" t="str">
        <f t="shared" si="1"/>
        <v/>
      </c>
      <c r="B117" s="60">
        <v>44051</v>
      </c>
      <c r="C117" s="43"/>
    </row>
    <row r="118" spans="1:3" x14ac:dyDescent="0.25">
      <c r="A118" s="13" t="str">
        <f t="shared" si="1"/>
        <v/>
      </c>
      <c r="B118" s="60">
        <v>44052</v>
      </c>
      <c r="C118" s="43"/>
    </row>
    <row r="119" spans="1:3" x14ac:dyDescent="0.25">
      <c r="A119" s="13" t="str">
        <f t="shared" si="1"/>
        <v/>
      </c>
      <c r="B119" s="60">
        <v>44053</v>
      </c>
      <c r="C119" s="43"/>
    </row>
    <row r="120" spans="1:3" x14ac:dyDescent="0.25">
      <c r="A120" s="13" t="str">
        <f t="shared" si="1"/>
        <v/>
      </c>
      <c r="B120" s="60">
        <v>44054</v>
      </c>
      <c r="C120" s="43"/>
    </row>
    <row r="121" spans="1:3" x14ac:dyDescent="0.25">
      <c r="A121" s="13">
        <f t="shared" si="1"/>
        <v>44055</v>
      </c>
      <c r="B121" s="60">
        <v>44055</v>
      </c>
      <c r="C121" s="43">
        <v>937</v>
      </c>
    </row>
    <row r="122" spans="1:3" x14ac:dyDescent="0.25">
      <c r="A122" s="13" t="str">
        <f t="shared" si="1"/>
        <v/>
      </c>
      <c r="B122" s="60">
        <v>44056</v>
      </c>
      <c r="C122" s="43"/>
    </row>
    <row r="123" spans="1:3" x14ac:dyDescent="0.25">
      <c r="A123" s="13" t="str">
        <f t="shared" si="1"/>
        <v/>
      </c>
      <c r="B123" s="60">
        <v>44057</v>
      </c>
      <c r="C123" s="43"/>
    </row>
    <row r="124" spans="1:3" x14ac:dyDescent="0.25">
      <c r="A124" s="13" t="str">
        <f t="shared" si="1"/>
        <v/>
      </c>
      <c r="B124" s="60">
        <v>44058</v>
      </c>
      <c r="C124" s="43"/>
    </row>
    <row r="125" spans="1:3" x14ac:dyDescent="0.25">
      <c r="A125" s="13" t="str">
        <f t="shared" si="1"/>
        <v/>
      </c>
      <c r="B125" s="60">
        <v>44059</v>
      </c>
      <c r="C125" s="43"/>
    </row>
    <row r="126" spans="1:3" x14ac:dyDescent="0.25">
      <c r="A126" s="13" t="str">
        <f t="shared" si="1"/>
        <v/>
      </c>
      <c r="B126" s="60">
        <v>44060</v>
      </c>
      <c r="C126" s="43"/>
    </row>
    <row r="127" spans="1:3" x14ac:dyDescent="0.25">
      <c r="A127" s="13" t="str">
        <f t="shared" si="1"/>
        <v/>
      </c>
      <c r="B127" s="60">
        <v>44061</v>
      </c>
      <c r="C127" s="43"/>
    </row>
    <row r="128" spans="1:3" x14ac:dyDescent="0.25">
      <c r="A128" s="13">
        <f t="shared" si="1"/>
        <v>44062</v>
      </c>
      <c r="B128" s="60">
        <v>44062</v>
      </c>
      <c r="C128" s="43">
        <v>1031</v>
      </c>
    </row>
    <row r="129" spans="1:3" x14ac:dyDescent="0.25">
      <c r="A129" s="13" t="str">
        <f t="shared" si="1"/>
        <v/>
      </c>
      <c r="B129" s="60">
        <v>44063</v>
      </c>
      <c r="C129" s="43"/>
    </row>
    <row r="130" spans="1:3" x14ac:dyDescent="0.25">
      <c r="A130" s="13" t="str">
        <f t="shared" si="1"/>
        <v/>
      </c>
      <c r="B130" s="60">
        <v>44064</v>
      </c>
      <c r="C130" s="43"/>
    </row>
    <row r="131" spans="1:3" x14ac:dyDescent="0.25">
      <c r="A131" s="13" t="str">
        <f t="shared" ref="A131:A194" si="2">IF(B131=$A$3,B131,IF(MOD(B131-$B$4,7)=0,B131,""))</f>
        <v/>
      </c>
      <c r="B131" s="60">
        <v>44065</v>
      </c>
      <c r="C131" s="43"/>
    </row>
    <row r="132" spans="1:3" x14ac:dyDescent="0.25">
      <c r="A132" s="13" t="str">
        <f t="shared" si="2"/>
        <v/>
      </c>
      <c r="B132" s="60">
        <v>44066</v>
      </c>
      <c r="C132" s="43"/>
    </row>
    <row r="133" spans="1:3" x14ac:dyDescent="0.25">
      <c r="A133" s="13" t="str">
        <f t="shared" si="2"/>
        <v/>
      </c>
      <c r="B133" s="60">
        <v>44067</v>
      </c>
      <c r="C133" s="43"/>
    </row>
    <row r="134" spans="1:3" x14ac:dyDescent="0.25">
      <c r="A134" s="13" t="str">
        <f t="shared" si="2"/>
        <v/>
      </c>
      <c r="B134" s="60">
        <v>44068</v>
      </c>
      <c r="C134" s="43"/>
    </row>
    <row r="135" spans="1:3" x14ac:dyDescent="0.25">
      <c r="A135" s="13">
        <f t="shared" si="2"/>
        <v>44069</v>
      </c>
      <c r="B135" s="60">
        <v>44069</v>
      </c>
      <c r="C135" s="43">
        <v>1011</v>
      </c>
    </row>
    <row r="136" spans="1:3" x14ac:dyDescent="0.25">
      <c r="A136" s="13" t="str">
        <f t="shared" si="2"/>
        <v/>
      </c>
      <c r="B136" s="60">
        <v>44070</v>
      </c>
      <c r="C136" s="43"/>
    </row>
    <row r="137" spans="1:3" x14ac:dyDescent="0.25">
      <c r="A137" s="13" t="str">
        <f t="shared" si="2"/>
        <v/>
      </c>
      <c r="B137" s="60">
        <v>44071</v>
      </c>
      <c r="C137" s="43"/>
    </row>
    <row r="138" spans="1:3" x14ac:dyDescent="0.25">
      <c r="A138" s="13" t="str">
        <f t="shared" si="2"/>
        <v/>
      </c>
      <c r="B138" s="60">
        <v>44072</v>
      </c>
      <c r="C138" s="43"/>
    </row>
    <row r="139" spans="1:3" x14ac:dyDescent="0.25">
      <c r="A139" s="13" t="str">
        <f t="shared" si="2"/>
        <v/>
      </c>
      <c r="B139" s="60">
        <v>44073</v>
      </c>
      <c r="C139" s="43"/>
    </row>
    <row r="140" spans="1:3" x14ac:dyDescent="0.25">
      <c r="A140" s="13" t="str">
        <f t="shared" si="2"/>
        <v/>
      </c>
      <c r="B140" s="60">
        <v>44074</v>
      </c>
      <c r="C140" s="43"/>
    </row>
    <row r="141" spans="1:3" x14ac:dyDescent="0.25">
      <c r="A141" s="13" t="str">
        <f t="shared" si="2"/>
        <v/>
      </c>
      <c r="B141" s="60">
        <v>44075</v>
      </c>
      <c r="C141" s="43"/>
    </row>
    <row r="142" spans="1:3" x14ac:dyDescent="0.25">
      <c r="A142" s="13">
        <f t="shared" si="2"/>
        <v>44076</v>
      </c>
      <c r="B142" s="60">
        <v>44076</v>
      </c>
      <c r="C142" s="43">
        <v>1016</v>
      </c>
    </row>
    <row r="143" spans="1:3" x14ac:dyDescent="0.25">
      <c r="A143" s="13" t="str">
        <f t="shared" si="2"/>
        <v/>
      </c>
      <c r="B143" s="60">
        <v>44077</v>
      </c>
      <c r="C143" s="43"/>
    </row>
    <row r="144" spans="1:3" x14ac:dyDescent="0.25">
      <c r="A144" s="13" t="str">
        <f t="shared" si="2"/>
        <v/>
      </c>
      <c r="B144" s="60">
        <v>44078</v>
      </c>
      <c r="C144" s="43"/>
    </row>
    <row r="145" spans="1:3" x14ac:dyDescent="0.25">
      <c r="A145" s="13" t="str">
        <f t="shared" si="2"/>
        <v/>
      </c>
      <c r="B145" s="60">
        <v>44079</v>
      </c>
      <c r="C145" s="43"/>
    </row>
    <row r="146" spans="1:3" x14ac:dyDescent="0.25">
      <c r="A146" s="13" t="str">
        <f t="shared" si="2"/>
        <v/>
      </c>
      <c r="B146" s="60">
        <v>44080</v>
      </c>
      <c r="C146" s="43"/>
    </row>
    <row r="147" spans="1:3" x14ac:dyDescent="0.25">
      <c r="A147" s="13" t="str">
        <f t="shared" si="2"/>
        <v/>
      </c>
      <c r="B147" s="60">
        <v>44081</v>
      </c>
      <c r="C147" s="43"/>
    </row>
    <row r="148" spans="1:3" x14ac:dyDescent="0.25">
      <c r="A148" s="13" t="str">
        <f t="shared" si="2"/>
        <v/>
      </c>
      <c r="B148" s="60">
        <v>44082</v>
      </c>
      <c r="C148" s="43"/>
    </row>
    <row r="149" spans="1:3" x14ac:dyDescent="0.25">
      <c r="A149" s="13">
        <f t="shared" si="2"/>
        <v>44083</v>
      </c>
      <c r="B149" s="60">
        <v>44083</v>
      </c>
      <c r="C149" s="43">
        <v>1036</v>
      </c>
    </row>
    <row r="150" spans="1:3" x14ac:dyDescent="0.25">
      <c r="A150" s="13" t="str">
        <f t="shared" si="2"/>
        <v/>
      </c>
      <c r="B150" s="60">
        <v>44084</v>
      </c>
      <c r="C150" s="43"/>
    </row>
    <row r="151" spans="1:3" x14ac:dyDescent="0.25">
      <c r="A151" s="13" t="str">
        <f t="shared" si="2"/>
        <v/>
      </c>
      <c r="B151" s="60">
        <v>44085</v>
      </c>
      <c r="C151" s="43"/>
    </row>
    <row r="152" spans="1:3" x14ac:dyDescent="0.25">
      <c r="A152" s="13" t="str">
        <f t="shared" si="2"/>
        <v/>
      </c>
      <c r="B152" s="60">
        <v>44086</v>
      </c>
      <c r="C152" s="43"/>
    </row>
    <row r="153" spans="1:3" x14ac:dyDescent="0.25">
      <c r="A153" s="13" t="str">
        <f t="shared" si="2"/>
        <v/>
      </c>
      <c r="B153" s="60">
        <v>44087</v>
      </c>
      <c r="C153" s="43"/>
    </row>
    <row r="154" spans="1:3" x14ac:dyDescent="0.25">
      <c r="A154" s="13" t="str">
        <f t="shared" si="2"/>
        <v/>
      </c>
      <c r="B154" s="60">
        <v>44088</v>
      </c>
      <c r="C154" s="43"/>
    </row>
    <row r="155" spans="1:3" x14ac:dyDescent="0.25">
      <c r="A155" s="13" t="str">
        <f t="shared" si="2"/>
        <v/>
      </c>
      <c r="B155" s="60">
        <v>44089</v>
      </c>
      <c r="C155" s="43"/>
    </row>
    <row r="156" spans="1:3" x14ac:dyDescent="0.25">
      <c r="A156" s="13">
        <f t="shared" si="2"/>
        <v>44090</v>
      </c>
      <c r="B156" s="60">
        <v>44090</v>
      </c>
      <c r="C156" s="43">
        <v>1056</v>
      </c>
    </row>
    <row r="157" spans="1:3" x14ac:dyDescent="0.25">
      <c r="A157" s="13" t="str">
        <f t="shared" si="2"/>
        <v/>
      </c>
      <c r="B157" s="60">
        <v>44091</v>
      </c>
      <c r="C157" s="43"/>
    </row>
    <row r="158" spans="1:3" x14ac:dyDescent="0.25">
      <c r="A158" s="13" t="str">
        <f t="shared" si="2"/>
        <v/>
      </c>
      <c r="B158" s="60">
        <v>44092</v>
      </c>
      <c r="C158" s="43"/>
    </row>
    <row r="159" spans="1:3" x14ac:dyDescent="0.25">
      <c r="A159" s="13" t="str">
        <f t="shared" si="2"/>
        <v/>
      </c>
      <c r="B159" s="60">
        <v>44093</v>
      </c>
      <c r="C159" s="43"/>
    </row>
    <row r="160" spans="1:3" x14ac:dyDescent="0.25">
      <c r="A160" s="13" t="str">
        <f t="shared" si="2"/>
        <v/>
      </c>
      <c r="B160" s="60">
        <v>44094</v>
      </c>
      <c r="C160" s="43"/>
    </row>
    <row r="161" spans="1:3" x14ac:dyDescent="0.25">
      <c r="A161" s="13" t="str">
        <f t="shared" si="2"/>
        <v/>
      </c>
      <c r="B161" s="60">
        <v>44095</v>
      </c>
      <c r="C161" s="43"/>
    </row>
    <row r="162" spans="1:3" x14ac:dyDescent="0.25">
      <c r="A162" s="13" t="str">
        <f t="shared" si="2"/>
        <v/>
      </c>
      <c r="B162" s="60">
        <v>44096</v>
      </c>
      <c r="C162" s="43"/>
    </row>
    <row r="163" spans="1:3" x14ac:dyDescent="0.25">
      <c r="A163" s="13">
        <f t="shared" si="2"/>
        <v>44097</v>
      </c>
      <c r="B163" s="60">
        <v>44097</v>
      </c>
      <c r="C163" s="43">
        <v>1044</v>
      </c>
    </row>
    <row r="164" spans="1:3" x14ac:dyDescent="0.25">
      <c r="A164" s="13" t="str">
        <f t="shared" si="2"/>
        <v/>
      </c>
      <c r="B164" s="60">
        <v>44098</v>
      </c>
      <c r="C164" s="43"/>
    </row>
    <row r="165" spans="1:3" x14ac:dyDescent="0.25">
      <c r="A165" s="13" t="str">
        <f t="shared" si="2"/>
        <v/>
      </c>
      <c r="B165" s="60">
        <v>44099</v>
      </c>
      <c r="C165" s="43"/>
    </row>
    <row r="166" spans="1:3" x14ac:dyDescent="0.25">
      <c r="A166" s="13" t="str">
        <f t="shared" si="2"/>
        <v/>
      </c>
      <c r="B166" s="60">
        <v>44100</v>
      </c>
      <c r="C166" s="43"/>
    </row>
    <row r="167" spans="1:3" x14ac:dyDescent="0.25">
      <c r="A167" s="13" t="str">
        <f t="shared" si="2"/>
        <v/>
      </c>
      <c r="B167" s="60">
        <v>44101</v>
      </c>
      <c r="C167" s="43"/>
    </row>
    <row r="168" spans="1:3" x14ac:dyDescent="0.25">
      <c r="A168" s="13" t="str">
        <f t="shared" si="2"/>
        <v/>
      </c>
      <c r="B168" s="60">
        <v>44102</v>
      </c>
      <c r="C168" s="43"/>
    </row>
    <row r="169" spans="1:3" x14ac:dyDescent="0.25">
      <c r="A169" s="13" t="str">
        <f t="shared" si="2"/>
        <v/>
      </c>
      <c r="B169" s="60">
        <v>44103</v>
      </c>
      <c r="C169" s="43"/>
    </row>
    <row r="170" spans="1:3" x14ac:dyDescent="0.25">
      <c r="A170" s="13">
        <f t="shared" si="2"/>
        <v>44104</v>
      </c>
      <c r="B170" s="60">
        <v>44104</v>
      </c>
      <c r="C170" s="43">
        <v>1030</v>
      </c>
    </row>
    <row r="171" spans="1:3" x14ac:dyDescent="0.25">
      <c r="A171" s="13" t="str">
        <f t="shared" si="2"/>
        <v/>
      </c>
      <c r="B171" s="60">
        <v>44105</v>
      </c>
      <c r="C171" s="43"/>
    </row>
    <row r="172" spans="1:3" x14ac:dyDescent="0.25">
      <c r="A172" s="13" t="str">
        <f t="shared" si="2"/>
        <v/>
      </c>
      <c r="B172" s="60">
        <v>44106</v>
      </c>
      <c r="C172" s="43"/>
    </row>
    <row r="173" spans="1:3" x14ac:dyDescent="0.25">
      <c r="A173" s="13" t="str">
        <f t="shared" si="2"/>
        <v/>
      </c>
      <c r="B173" s="60">
        <v>44107</v>
      </c>
      <c r="C173" s="43"/>
    </row>
    <row r="174" spans="1:3" x14ac:dyDescent="0.25">
      <c r="A174" s="13" t="str">
        <f t="shared" si="2"/>
        <v/>
      </c>
      <c r="B174" s="60">
        <v>44108</v>
      </c>
      <c r="C174" s="43"/>
    </row>
    <row r="175" spans="1:3" x14ac:dyDescent="0.25">
      <c r="A175" s="13" t="str">
        <f t="shared" si="2"/>
        <v/>
      </c>
      <c r="B175" s="60">
        <v>44109</v>
      </c>
      <c r="C175" s="43"/>
    </row>
    <row r="176" spans="1:3" x14ac:dyDescent="0.25">
      <c r="A176" s="13" t="str">
        <f t="shared" si="2"/>
        <v/>
      </c>
      <c r="B176" s="60">
        <v>44110</v>
      </c>
      <c r="C176" s="43"/>
    </row>
    <row r="177" spans="1:3" x14ac:dyDescent="0.25">
      <c r="A177" s="13">
        <f t="shared" si="2"/>
        <v>44111</v>
      </c>
      <c r="B177" s="60">
        <v>44111</v>
      </c>
      <c r="C177" s="43">
        <v>1036</v>
      </c>
    </row>
    <row r="178" spans="1:3" x14ac:dyDescent="0.25">
      <c r="A178" s="13" t="str">
        <f t="shared" si="2"/>
        <v/>
      </c>
      <c r="B178" s="60">
        <v>44112</v>
      </c>
      <c r="C178" s="43"/>
    </row>
    <row r="179" spans="1:3" x14ac:dyDescent="0.25">
      <c r="A179" s="13" t="str">
        <f t="shared" si="2"/>
        <v/>
      </c>
      <c r="B179" s="60">
        <v>44113</v>
      </c>
      <c r="C179" s="43"/>
    </row>
    <row r="180" spans="1:3" x14ac:dyDescent="0.25">
      <c r="A180" s="13" t="str">
        <f t="shared" si="2"/>
        <v/>
      </c>
      <c r="B180" s="60">
        <v>44114</v>
      </c>
      <c r="C180" s="43"/>
    </row>
    <row r="181" spans="1:3" x14ac:dyDescent="0.25">
      <c r="A181" s="13" t="str">
        <f t="shared" si="2"/>
        <v/>
      </c>
      <c r="B181" s="60">
        <v>44115</v>
      </c>
      <c r="C181" s="43"/>
    </row>
    <row r="182" spans="1:3" x14ac:dyDescent="0.25">
      <c r="A182" s="13" t="str">
        <f t="shared" si="2"/>
        <v/>
      </c>
      <c r="B182" s="60">
        <v>44116</v>
      </c>
      <c r="C182" s="43"/>
    </row>
    <row r="183" spans="1:3" x14ac:dyDescent="0.25">
      <c r="A183" s="13" t="str">
        <f t="shared" si="2"/>
        <v/>
      </c>
      <c r="B183" s="60">
        <v>44117</v>
      </c>
      <c r="C183" s="43"/>
    </row>
    <row r="184" spans="1:3" x14ac:dyDescent="0.25">
      <c r="A184" s="13">
        <f t="shared" si="2"/>
        <v>44118</v>
      </c>
      <c r="B184" s="60">
        <v>44118</v>
      </c>
      <c r="C184" s="43">
        <v>1007</v>
      </c>
    </row>
    <row r="185" spans="1:3" x14ac:dyDescent="0.25">
      <c r="A185" s="13" t="str">
        <f t="shared" si="2"/>
        <v/>
      </c>
      <c r="B185" s="60">
        <v>44119</v>
      </c>
      <c r="C185" s="43"/>
    </row>
    <row r="186" spans="1:3" x14ac:dyDescent="0.25">
      <c r="A186" s="13" t="str">
        <f t="shared" si="2"/>
        <v/>
      </c>
      <c r="B186" s="60">
        <v>44120</v>
      </c>
      <c r="C186" s="43"/>
    </row>
    <row r="187" spans="1:3" x14ac:dyDescent="0.25">
      <c r="A187" s="13" t="str">
        <f t="shared" si="2"/>
        <v/>
      </c>
      <c r="B187" s="60">
        <v>44121</v>
      </c>
      <c r="C187" s="43"/>
    </row>
    <row r="188" spans="1:3" x14ac:dyDescent="0.25">
      <c r="A188" s="13" t="str">
        <f t="shared" si="2"/>
        <v/>
      </c>
      <c r="B188" s="60">
        <v>44122</v>
      </c>
      <c r="C188" s="43"/>
    </row>
    <row r="189" spans="1:3" x14ac:dyDescent="0.25">
      <c r="A189" s="13" t="str">
        <f t="shared" si="2"/>
        <v/>
      </c>
      <c r="B189" s="60">
        <v>44123</v>
      </c>
      <c r="C189" s="43"/>
    </row>
    <row r="190" spans="1:3" x14ac:dyDescent="0.25">
      <c r="A190" s="13" t="str">
        <f t="shared" si="2"/>
        <v/>
      </c>
      <c r="B190" s="60">
        <v>44124</v>
      </c>
      <c r="C190" s="43"/>
    </row>
    <row r="191" spans="1:3" x14ac:dyDescent="0.25">
      <c r="A191" s="13">
        <f t="shared" si="2"/>
        <v>44125</v>
      </c>
      <c r="B191" s="60">
        <v>44125</v>
      </c>
      <c r="C191" s="43">
        <v>1024</v>
      </c>
    </row>
    <row r="192" spans="1:3" x14ac:dyDescent="0.25">
      <c r="A192" s="13" t="str">
        <f t="shared" si="2"/>
        <v/>
      </c>
      <c r="B192" s="60">
        <v>44126</v>
      </c>
      <c r="C192" s="43"/>
    </row>
    <row r="193" spans="1:3" x14ac:dyDescent="0.25">
      <c r="A193" s="13" t="str">
        <f t="shared" si="2"/>
        <v/>
      </c>
      <c r="B193" s="60">
        <v>44127</v>
      </c>
      <c r="C193" s="43"/>
    </row>
    <row r="194" spans="1:3" x14ac:dyDescent="0.25">
      <c r="A194" s="13" t="str">
        <f t="shared" si="2"/>
        <v/>
      </c>
      <c r="B194" s="60">
        <v>44128</v>
      </c>
      <c r="C194" s="43"/>
    </row>
    <row r="195" spans="1:3" x14ac:dyDescent="0.25">
      <c r="A195" s="13" t="str">
        <f t="shared" ref="A195:A200" si="3">IF(B195=$A$3,B195,IF(MOD(B195-$B$4,7)=0,B195,""))</f>
        <v/>
      </c>
      <c r="B195" s="60">
        <v>44129</v>
      </c>
      <c r="C195" s="43"/>
    </row>
    <row r="196" spans="1:3" x14ac:dyDescent="0.25">
      <c r="A196" s="13" t="str">
        <f t="shared" si="3"/>
        <v/>
      </c>
      <c r="B196" s="60">
        <v>44130</v>
      </c>
      <c r="C196" s="43"/>
    </row>
    <row r="197" spans="1:3" x14ac:dyDescent="0.25">
      <c r="A197" s="13" t="str">
        <f t="shared" si="3"/>
        <v/>
      </c>
      <c r="B197" s="60">
        <v>44131</v>
      </c>
      <c r="C197" s="43"/>
    </row>
    <row r="198" spans="1:3" x14ac:dyDescent="0.25">
      <c r="A198" s="13">
        <f t="shared" si="3"/>
        <v>44132</v>
      </c>
      <c r="B198" s="60">
        <v>44132</v>
      </c>
      <c r="C198" s="43">
        <v>1011</v>
      </c>
    </row>
    <row r="199" spans="1:3" x14ac:dyDescent="0.25">
      <c r="A199" s="13" t="str">
        <f t="shared" si="3"/>
        <v/>
      </c>
      <c r="B199" s="60">
        <v>44133</v>
      </c>
      <c r="C199" s="43"/>
    </row>
    <row r="200" spans="1:3" x14ac:dyDescent="0.25">
      <c r="A200" s="13" t="str">
        <f t="shared" si="3"/>
        <v/>
      </c>
      <c r="B200" s="60">
        <v>44134</v>
      </c>
      <c r="C200" s="43"/>
    </row>
    <row r="201" spans="1:3" x14ac:dyDescent="0.25">
      <c r="A201" s="13" t="str">
        <f t="shared" ref="A201:A212" si="4">IF(B201=$A$3,B201,IF(MOD(B201-$B$4,7)=0,B201,""))</f>
        <v/>
      </c>
      <c r="B201" s="60">
        <v>44135</v>
      </c>
      <c r="C201" s="43"/>
    </row>
    <row r="202" spans="1:3" x14ac:dyDescent="0.25">
      <c r="A202" s="13" t="str">
        <f t="shared" si="4"/>
        <v/>
      </c>
      <c r="B202" s="60">
        <v>44136</v>
      </c>
      <c r="C202" s="43"/>
    </row>
    <row r="203" spans="1:3" x14ac:dyDescent="0.25">
      <c r="A203" s="13" t="str">
        <f t="shared" si="4"/>
        <v/>
      </c>
      <c r="B203" s="60">
        <v>44137</v>
      </c>
      <c r="C203" s="43"/>
    </row>
    <row r="204" spans="1:3" x14ac:dyDescent="0.25">
      <c r="A204" s="13" t="str">
        <f t="shared" si="4"/>
        <v/>
      </c>
      <c r="B204" s="60">
        <v>44138</v>
      </c>
      <c r="C204" s="43"/>
    </row>
    <row r="205" spans="1:3" x14ac:dyDescent="0.25">
      <c r="A205" s="13">
        <f t="shared" si="4"/>
        <v>44139</v>
      </c>
      <c r="B205" s="60">
        <v>44139</v>
      </c>
      <c r="C205" s="43">
        <v>1060</v>
      </c>
    </row>
    <row r="206" spans="1:3" x14ac:dyDescent="0.25">
      <c r="A206" s="13" t="str">
        <f t="shared" si="4"/>
        <v/>
      </c>
      <c r="B206" s="60">
        <v>44140</v>
      </c>
      <c r="C206" s="43"/>
    </row>
    <row r="207" spans="1:3" x14ac:dyDescent="0.25">
      <c r="A207" s="13" t="str">
        <f t="shared" si="4"/>
        <v/>
      </c>
      <c r="B207" s="60">
        <v>44141</v>
      </c>
      <c r="C207" s="43"/>
    </row>
    <row r="208" spans="1:3" x14ac:dyDescent="0.25">
      <c r="A208" s="13" t="str">
        <f t="shared" si="4"/>
        <v/>
      </c>
      <c r="B208" s="60">
        <v>44142</v>
      </c>
      <c r="C208" s="43"/>
    </row>
    <row r="209" spans="1:3" x14ac:dyDescent="0.25">
      <c r="A209" s="13" t="str">
        <f t="shared" si="4"/>
        <v/>
      </c>
      <c r="B209" s="60">
        <v>44143</v>
      </c>
      <c r="C209" s="43"/>
    </row>
    <row r="210" spans="1:3" x14ac:dyDescent="0.25">
      <c r="A210" s="13" t="str">
        <f t="shared" si="4"/>
        <v/>
      </c>
      <c r="B210" s="60">
        <v>44144</v>
      </c>
      <c r="C210" s="43"/>
    </row>
    <row r="211" spans="1:3" x14ac:dyDescent="0.25">
      <c r="A211" s="13" t="str">
        <f t="shared" si="4"/>
        <v/>
      </c>
      <c r="B211" s="60">
        <v>44145</v>
      </c>
      <c r="C211" s="43"/>
    </row>
    <row r="212" spans="1:3" x14ac:dyDescent="0.25">
      <c r="A212" s="13">
        <f t="shared" si="4"/>
        <v>44146</v>
      </c>
      <c r="B212" s="60">
        <v>44146</v>
      </c>
      <c r="C212" s="43">
        <v>1051</v>
      </c>
    </row>
    <row r="213" spans="1:3" x14ac:dyDescent="0.25">
      <c r="A213" s="13" t="str">
        <f t="shared" ref="A213:A219" si="5">IF(B213=$A$3,B213,IF(MOD(B213-$B$4,7)=0,B213,""))</f>
        <v/>
      </c>
      <c r="B213" s="60">
        <v>44147</v>
      </c>
      <c r="C213" s="43"/>
    </row>
    <row r="214" spans="1:3" x14ac:dyDescent="0.25">
      <c r="A214" s="13" t="str">
        <f t="shared" si="5"/>
        <v/>
      </c>
      <c r="B214" s="60">
        <v>44148</v>
      </c>
      <c r="C214" s="43"/>
    </row>
    <row r="215" spans="1:3" x14ac:dyDescent="0.25">
      <c r="A215" s="13" t="str">
        <f t="shared" si="5"/>
        <v/>
      </c>
      <c r="B215" s="60">
        <v>44149</v>
      </c>
      <c r="C215" s="43"/>
    </row>
    <row r="216" spans="1:3" x14ac:dyDescent="0.25">
      <c r="A216" s="13" t="str">
        <f t="shared" si="5"/>
        <v/>
      </c>
      <c r="B216" s="60">
        <v>44150</v>
      </c>
      <c r="C216" s="43"/>
    </row>
    <row r="217" spans="1:3" x14ac:dyDescent="0.25">
      <c r="A217" s="13" t="str">
        <f t="shared" si="5"/>
        <v/>
      </c>
      <c r="B217" s="60">
        <v>44151</v>
      </c>
      <c r="C217" s="43"/>
    </row>
    <row r="218" spans="1:3" x14ac:dyDescent="0.25">
      <c r="A218" s="13" t="str">
        <f t="shared" si="5"/>
        <v/>
      </c>
      <c r="B218" s="60">
        <v>44152</v>
      </c>
      <c r="C218" s="43"/>
    </row>
    <row r="219" spans="1:3" x14ac:dyDescent="0.25">
      <c r="A219" s="13">
        <f t="shared" si="5"/>
        <v>44153</v>
      </c>
      <c r="B219" s="60">
        <v>44153</v>
      </c>
      <c r="C219" s="43">
        <v>1063</v>
      </c>
    </row>
    <row r="220" spans="1:3" x14ac:dyDescent="0.25">
      <c r="A220" s="13" t="str">
        <f t="shared" ref="A220:A226" si="6">IF(B220=$A$3,B220,IF(MOD(B220-$B$4,7)=0,B220,""))</f>
        <v/>
      </c>
      <c r="B220" s="60">
        <v>44154</v>
      </c>
      <c r="C220" s="43"/>
    </row>
    <row r="221" spans="1:3" x14ac:dyDescent="0.25">
      <c r="A221" s="13" t="str">
        <f t="shared" si="6"/>
        <v/>
      </c>
      <c r="B221" s="60">
        <v>44155</v>
      </c>
      <c r="C221" s="43"/>
    </row>
    <row r="222" spans="1:3" x14ac:dyDescent="0.25">
      <c r="A222" s="13" t="str">
        <f t="shared" si="6"/>
        <v/>
      </c>
      <c r="B222" s="60">
        <v>44156</v>
      </c>
      <c r="C222" s="43"/>
    </row>
    <row r="223" spans="1:3" x14ac:dyDescent="0.25">
      <c r="A223" s="13" t="str">
        <f t="shared" si="6"/>
        <v/>
      </c>
      <c r="B223" s="60">
        <v>44157</v>
      </c>
      <c r="C223" s="43"/>
    </row>
    <row r="224" spans="1:3" x14ac:dyDescent="0.25">
      <c r="A224" s="13" t="str">
        <f t="shared" si="6"/>
        <v/>
      </c>
      <c r="B224" s="60">
        <v>44158</v>
      </c>
      <c r="C224" s="43"/>
    </row>
    <row r="225" spans="1:3" x14ac:dyDescent="0.25">
      <c r="A225" s="13" t="str">
        <f t="shared" si="6"/>
        <v/>
      </c>
      <c r="B225" s="60">
        <v>44159</v>
      </c>
      <c r="C225" s="43"/>
    </row>
    <row r="226" spans="1:3" x14ac:dyDescent="0.25">
      <c r="A226" s="13">
        <f t="shared" si="6"/>
        <v>44160</v>
      </c>
      <c r="B226" s="60">
        <v>44160</v>
      </c>
      <c r="C226" s="43">
        <v>1048</v>
      </c>
    </row>
    <row r="227" spans="1:3" x14ac:dyDescent="0.25">
      <c r="A227" s="13" t="str">
        <f t="shared" ref="A227:A233" si="7">IF(B227=$A$3,B227,IF(MOD(B227-$B$4,7)=0,B227,""))</f>
        <v/>
      </c>
      <c r="B227" s="60">
        <v>44161</v>
      </c>
      <c r="C227" s="43"/>
    </row>
    <row r="228" spans="1:3" x14ac:dyDescent="0.25">
      <c r="A228" s="13" t="str">
        <f t="shared" si="7"/>
        <v/>
      </c>
      <c r="B228" s="60">
        <v>44162</v>
      </c>
      <c r="C228" s="43"/>
    </row>
    <row r="229" spans="1:3" x14ac:dyDescent="0.25">
      <c r="A229" s="13" t="str">
        <f t="shared" si="7"/>
        <v/>
      </c>
      <c r="B229" s="60">
        <v>44163</v>
      </c>
      <c r="C229" s="43"/>
    </row>
    <row r="230" spans="1:3" x14ac:dyDescent="0.25">
      <c r="A230" s="13" t="str">
        <f t="shared" si="7"/>
        <v/>
      </c>
      <c r="B230" s="60">
        <v>44164</v>
      </c>
      <c r="C230" s="43"/>
    </row>
    <row r="231" spans="1:3" x14ac:dyDescent="0.25">
      <c r="A231" s="13" t="str">
        <f t="shared" si="7"/>
        <v/>
      </c>
      <c r="B231" s="60">
        <v>44165</v>
      </c>
      <c r="C231" s="43"/>
    </row>
    <row r="232" spans="1:3" x14ac:dyDescent="0.25">
      <c r="A232" s="13" t="str">
        <f t="shared" si="7"/>
        <v/>
      </c>
      <c r="B232" s="60">
        <v>44166</v>
      </c>
      <c r="C232" s="43"/>
    </row>
    <row r="233" spans="1:3" x14ac:dyDescent="0.25">
      <c r="A233" s="13">
        <f t="shared" si="7"/>
        <v>44167</v>
      </c>
      <c r="B233" s="60">
        <v>44167</v>
      </c>
      <c r="C233" s="43">
        <v>1068</v>
      </c>
    </row>
    <row r="234" spans="1:3" x14ac:dyDescent="0.25">
      <c r="A234" s="13" t="str">
        <f t="shared" ref="A234:A240" si="8">IF(B234=$A$3,B234,IF(MOD(B234-$B$4,7)=0,B234,""))</f>
        <v/>
      </c>
      <c r="B234" s="60">
        <v>44168</v>
      </c>
      <c r="C234" s="43"/>
    </row>
    <row r="235" spans="1:3" x14ac:dyDescent="0.25">
      <c r="A235" s="13" t="str">
        <f t="shared" si="8"/>
        <v/>
      </c>
      <c r="B235" s="60">
        <v>44169</v>
      </c>
      <c r="C235" s="43"/>
    </row>
    <row r="236" spans="1:3" x14ac:dyDescent="0.25">
      <c r="A236" s="13" t="str">
        <f t="shared" si="8"/>
        <v/>
      </c>
      <c r="B236" s="60">
        <v>44170</v>
      </c>
      <c r="C236" s="43"/>
    </row>
    <row r="237" spans="1:3" x14ac:dyDescent="0.25">
      <c r="A237" s="13" t="str">
        <f t="shared" si="8"/>
        <v/>
      </c>
      <c r="B237" s="60">
        <v>44171</v>
      </c>
      <c r="C237" s="43"/>
    </row>
    <row r="238" spans="1:3" x14ac:dyDescent="0.25">
      <c r="A238" s="13" t="str">
        <f t="shared" si="8"/>
        <v/>
      </c>
      <c r="B238" s="60">
        <v>44172</v>
      </c>
      <c r="C238" s="43"/>
    </row>
    <row r="239" spans="1:3" x14ac:dyDescent="0.25">
      <c r="A239" s="13" t="str">
        <f t="shared" si="8"/>
        <v/>
      </c>
      <c r="B239" s="60">
        <v>44173</v>
      </c>
      <c r="C239" s="43"/>
    </row>
    <row r="240" spans="1:3" x14ac:dyDescent="0.25">
      <c r="A240" s="13">
        <f t="shared" si="8"/>
        <v>44174</v>
      </c>
      <c r="B240" s="60">
        <v>44174</v>
      </c>
      <c r="C240" s="43">
        <v>1037</v>
      </c>
    </row>
    <row r="241" spans="1:3" x14ac:dyDescent="0.25">
      <c r="A241" s="13" t="str">
        <f t="shared" ref="A241:A253" si="9">IF(B241=$A$3,B241,IF(MOD(B241-$B$4,7)=0,B241,""))</f>
        <v/>
      </c>
      <c r="B241" s="60">
        <v>44175</v>
      </c>
      <c r="C241" s="43"/>
    </row>
    <row r="242" spans="1:3" x14ac:dyDescent="0.25">
      <c r="A242" s="13" t="str">
        <f t="shared" si="9"/>
        <v/>
      </c>
      <c r="B242" s="60">
        <v>44176</v>
      </c>
      <c r="C242" s="43"/>
    </row>
    <row r="243" spans="1:3" x14ac:dyDescent="0.25">
      <c r="A243" s="13" t="str">
        <f t="shared" si="9"/>
        <v/>
      </c>
      <c r="B243" s="60">
        <v>44177</v>
      </c>
      <c r="C243" s="43"/>
    </row>
    <row r="244" spans="1:3" x14ac:dyDescent="0.25">
      <c r="A244" s="13" t="str">
        <f t="shared" si="9"/>
        <v/>
      </c>
      <c r="B244" s="60">
        <v>44178</v>
      </c>
      <c r="C244" s="43"/>
    </row>
    <row r="245" spans="1:3" x14ac:dyDescent="0.25">
      <c r="A245" s="13" t="str">
        <f t="shared" si="9"/>
        <v/>
      </c>
      <c r="B245" s="60">
        <v>44179</v>
      </c>
      <c r="C245" s="43"/>
    </row>
    <row r="246" spans="1:3" x14ac:dyDescent="0.25">
      <c r="A246" s="13" t="str">
        <f t="shared" si="9"/>
        <v/>
      </c>
      <c r="B246" s="60">
        <v>44180</v>
      </c>
      <c r="C246" s="43"/>
    </row>
    <row r="247" spans="1:3" x14ac:dyDescent="0.25">
      <c r="A247" s="13">
        <f t="shared" si="9"/>
        <v>44181</v>
      </c>
      <c r="B247" s="60">
        <v>44181</v>
      </c>
      <c r="C247" s="43">
        <v>963</v>
      </c>
    </row>
    <row r="248" spans="1:3" x14ac:dyDescent="0.25">
      <c r="A248" s="13" t="str">
        <f t="shared" si="9"/>
        <v/>
      </c>
      <c r="B248" s="60">
        <v>44182</v>
      </c>
      <c r="C248" s="43"/>
    </row>
    <row r="249" spans="1:3" x14ac:dyDescent="0.25">
      <c r="A249" s="13" t="str">
        <f t="shared" si="9"/>
        <v/>
      </c>
      <c r="B249" s="60">
        <v>44183</v>
      </c>
      <c r="C249" s="43"/>
    </row>
    <row r="250" spans="1:3" x14ac:dyDescent="0.25">
      <c r="A250" s="13" t="str">
        <f t="shared" si="9"/>
        <v/>
      </c>
      <c r="B250" s="60">
        <v>44184</v>
      </c>
      <c r="C250" s="43"/>
    </row>
    <row r="251" spans="1:3" x14ac:dyDescent="0.25">
      <c r="A251" s="13" t="str">
        <f t="shared" si="9"/>
        <v/>
      </c>
      <c r="B251" s="60">
        <v>44185</v>
      </c>
      <c r="C251" s="43"/>
    </row>
    <row r="252" spans="1:3" x14ac:dyDescent="0.25">
      <c r="A252" s="13" t="str">
        <f t="shared" si="9"/>
        <v/>
      </c>
      <c r="B252" s="60">
        <v>44186</v>
      </c>
      <c r="C252" s="43"/>
    </row>
    <row r="253" spans="1:3" x14ac:dyDescent="0.25">
      <c r="A253" s="13" t="str">
        <f t="shared" si="9"/>
        <v/>
      </c>
      <c r="B253" s="60">
        <v>44187</v>
      </c>
      <c r="C253" s="43"/>
    </row>
    <row r="254" spans="1:3" x14ac:dyDescent="0.25">
      <c r="A254" s="60">
        <v>44188</v>
      </c>
      <c r="B254" s="60">
        <v>44188</v>
      </c>
      <c r="C254" s="43">
        <v>1013</v>
      </c>
    </row>
    <row r="255" spans="1:3" x14ac:dyDescent="0.25">
      <c r="A255" s="484"/>
      <c r="B255" s="60">
        <v>44189</v>
      </c>
      <c r="C255" s="43"/>
    </row>
    <row r="256" spans="1:3" x14ac:dyDescent="0.25">
      <c r="A256" s="484"/>
      <c r="B256" s="60">
        <v>44190</v>
      </c>
      <c r="C256" s="43"/>
    </row>
    <row r="257" spans="1:3" x14ac:dyDescent="0.25">
      <c r="A257" s="484"/>
      <c r="B257" s="60">
        <v>44191</v>
      </c>
      <c r="C257" s="43"/>
    </row>
    <row r="258" spans="1:3" x14ac:dyDescent="0.25">
      <c r="A258" s="484"/>
      <c r="B258" s="60">
        <v>44192</v>
      </c>
      <c r="C258" s="43"/>
    </row>
    <row r="259" spans="1:3" x14ac:dyDescent="0.25">
      <c r="A259" s="484"/>
      <c r="B259" s="60">
        <v>44193</v>
      </c>
      <c r="C259" s="43"/>
    </row>
    <row r="260" spans="1:3" x14ac:dyDescent="0.25">
      <c r="A260" s="60">
        <v>44194</v>
      </c>
      <c r="B260" s="60">
        <v>44194</v>
      </c>
      <c r="C260" s="43">
        <v>967</v>
      </c>
    </row>
    <row r="261" spans="1:3" x14ac:dyDescent="0.25">
      <c r="A261" s="484"/>
      <c r="B261" s="60">
        <v>44195</v>
      </c>
      <c r="C261" s="43"/>
    </row>
    <row r="262" spans="1:3" x14ac:dyDescent="0.25">
      <c r="A262" s="484"/>
      <c r="B262" s="60">
        <v>44196</v>
      </c>
      <c r="C262" s="43"/>
    </row>
    <row r="263" spans="1:3" x14ac:dyDescent="0.25">
      <c r="A263" s="484"/>
      <c r="B263" s="60">
        <v>44197</v>
      </c>
      <c r="C263" s="43"/>
    </row>
    <row r="264" spans="1:3" x14ac:dyDescent="0.25">
      <c r="A264" s="484"/>
      <c r="B264" s="60">
        <v>44198</v>
      </c>
      <c r="C264" s="43"/>
    </row>
    <row r="265" spans="1:3" x14ac:dyDescent="0.25">
      <c r="A265" s="484"/>
      <c r="B265" s="60">
        <v>44199</v>
      </c>
      <c r="C265" s="43"/>
    </row>
    <row r="266" spans="1:3" x14ac:dyDescent="0.25">
      <c r="A266" s="484"/>
      <c r="B266" s="60">
        <v>44200</v>
      </c>
      <c r="C266" s="43"/>
    </row>
    <row r="267" spans="1:3" x14ac:dyDescent="0.25">
      <c r="A267" s="60">
        <v>44201</v>
      </c>
      <c r="B267" s="60">
        <v>44201</v>
      </c>
      <c r="C267" s="43">
        <v>1019</v>
      </c>
    </row>
    <row r="268" spans="1:3" x14ac:dyDescent="0.25">
      <c r="A268" s="484"/>
      <c r="B268" s="60">
        <v>44202</v>
      </c>
      <c r="C268" s="43"/>
    </row>
    <row r="269" spans="1:3" x14ac:dyDescent="0.25">
      <c r="A269" s="484"/>
      <c r="B269" s="60">
        <v>44203</v>
      </c>
      <c r="C269" s="43"/>
    </row>
    <row r="270" spans="1:3" x14ac:dyDescent="0.25">
      <c r="A270" s="484"/>
      <c r="B270" s="60">
        <v>44204</v>
      </c>
      <c r="C270" s="43"/>
    </row>
    <row r="271" spans="1:3" x14ac:dyDescent="0.25">
      <c r="A271" s="484"/>
      <c r="B271" s="60">
        <v>44205</v>
      </c>
      <c r="C271" s="43"/>
    </row>
    <row r="272" spans="1:3" x14ac:dyDescent="0.25">
      <c r="A272" s="484"/>
      <c r="B272" s="60">
        <v>44206</v>
      </c>
      <c r="C272" s="43"/>
    </row>
    <row r="273" spans="1:3" x14ac:dyDescent="0.25">
      <c r="A273" s="484"/>
      <c r="B273" s="60">
        <v>44207</v>
      </c>
      <c r="C273" s="43"/>
    </row>
    <row r="274" spans="1:3" x14ac:dyDescent="0.25">
      <c r="A274" s="484"/>
      <c r="B274" s="60">
        <v>44208</v>
      </c>
      <c r="C274" s="43"/>
    </row>
    <row r="275" spans="1:3" x14ac:dyDescent="0.25">
      <c r="A275" s="60">
        <v>44209</v>
      </c>
      <c r="B275" s="60">
        <v>44209</v>
      </c>
      <c r="C275" s="43">
        <v>1110</v>
      </c>
    </row>
    <row r="276" spans="1:3" x14ac:dyDescent="0.25">
      <c r="A276" s="484"/>
      <c r="B276" s="60">
        <v>44210</v>
      </c>
      <c r="C276" s="43"/>
    </row>
    <row r="277" spans="1:3" x14ac:dyDescent="0.25">
      <c r="A277" s="484"/>
      <c r="B277" s="60">
        <v>44211</v>
      </c>
      <c r="C277" s="43"/>
    </row>
    <row r="278" spans="1:3" x14ac:dyDescent="0.25">
      <c r="A278" s="484"/>
      <c r="B278" s="60">
        <v>44212</v>
      </c>
      <c r="C278" s="43"/>
    </row>
    <row r="279" spans="1:3" x14ac:dyDescent="0.25">
      <c r="A279" s="484"/>
      <c r="B279" s="60">
        <v>44213</v>
      </c>
      <c r="C279" s="43"/>
    </row>
    <row r="280" spans="1:3" x14ac:dyDescent="0.25">
      <c r="A280" s="484"/>
      <c r="B280" s="60">
        <v>44214</v>
      </c>
      <c r="C280" s="43"/>
    </row>
    <row r="281" spans="1:3" x14ac:dyDescent="0.25">
      <c r="A281" s="484"/>
      <c r="B281" s="60">
        <v>44215</v>
      </c>
      <c r="C281" s="43"/>
    </row>
    <row r="282" spans="1:3" x14ac:dyDescent="0.25">
      <c r="A282" s="60">
        <v>44216</v>
      </c>
      <c r="B282" s="60">
        <v>44216</v>
      </c>
      <c r="C282" s="43">
        <v>1100</v>
      </c>
    </row>
    <row r="283" spans="1:3" x14ac:dyDescent="0.25">
      <c r="A283" s="484"/>
      <c r="B283" s="60">
        <v>44217</v>
      </c>
      <c r="C283" s="43"/>
    </row>
    <row r="284" spans="1:3" x14ac:dyDescent="0.25">
      <c r="A284" s="484"/>
      <c r="B284" s="60">
        <v>44218</v>
      </c>
      <c r="C284" s="43"/>
    </row>
    <row r="285" spans="1:3" x14ac:dyDescent="0.25">
      <c r="A285" s="484"/>
      <c r="B285" s="60">
        <v>44219</v>
      </c>
      <c r="C285" s="43"/>
    </row>
    <row r="286" spans="1:3" x14ac:dyDescent="0.25">
      <c r="A286" s="484"/>
      <c r="B286" s="60">
        <v>44220</v>
      </c>
      <c r="C286" s="43"/>
    </row>
    <row r="287" spans="1:3" x14ac:dyDescent="0.25">
      <c r="A287" s="484"/>
      <c r="B287" s="60">
        <v>44221</v>
      </c>
      <c r="C287" s="43"/>
    </row>
    <row r="288" spans="1:3" x14ac:dyDescent="0.25">
      <c r="A288" s="484"/>
      <c r="B288" s="60">
        <v>44222</v>
      </c>
      <c r="C288" s="43"/>
    </row>
    <row r="289" spans="1:3" x14ac:dyDescent="0.25">
      <c r="A289" s="60">
        <v>44223</v>
      </c>
      <c r="B289" s="60">
        <v>44223</v>
      </c>
      <c r="C289" s="43">
        <v>1084</v>
      </c>
    </row>
    <row r="290" spans="1:3" x14ac:dyDescent="0.25">
      <c r="A290" s="484"/>
      <c r="B290" s="60">
        <v>44224</v>
      </c>
      <c r="C290" s="43"/>
    </row>
    <row r="291" spans="1:3" x14ac:dyDescent="0.25">
      <c r="A291" s="484"/>
      <c r="B291" s="60">
        <v>44225</v>
      </c>
      <c r="C291" s="43"/>
    </row>
    <row r="292" spans="1:3" x14ac:dyDescent="0.25">
      <c r="A292" s="484"/>
      <c r="B292" s="60">
        <v>44226</v>
      </c>
      <c r="C292" s="43"/>
    </row>
    <row r="293" spans="1:3" x14ac:dyDescent="0.25">
      <c r="A293" s="484"/>
      <c r="B293" s="60">
        <v>44227</v>
      </c>
      <c r="C293" s="43"/>
    </row>
    <row r="294" spans="1:3" x14ac:dyDescent="0.25">
      <c r="A294" s="484"/>
      <c r="B294" s="60">
        <v>44228</v>
      </c>
      <c r="C294" s="43"/>
    </row>
    <row r="295" spans="1:3" x14ac:dyDescent="0.25">
      <c r="A295" s="484"/>
      <c r="B295" s="60">
        <v>44229</v>
      </c>
      <c r="C295" s="43"/>
    </row>
    <row r="296" spans="1:3" x14ac:dyDescent="0.25">
      <c r="A296" s="60">
        <v>44230</v>
      </c>
      <c r="B296" s="60">
        <v>44230</v>
      </c>
      <c r="C296" s="43">
        <v>1097</v>
      </c>
    </row>
    <row r="297" spans="1:3" x14ac:dyDescent="0.25">
      <c r="A297" s="484"/>
      <c r="B297" s="60">
        <v>44231</v>
      </c>
      <c r="C297" s="43"/>
    </row>
    <row r="298" spans="1:3" x14ac:dyDescent="0.25">
      <c r="A298" s="484"/>
      <c r="B298" s="60">
        <v>44232</v>
      </c>
      <c r="C298" s="43"/>
    </row>
    <row r="299" spans="1:3" x14ac:dyDescent="0.25">
      <c r="A299" s="484"/>
      <c r="B299" s="60">
        <v>44233</v>
      </c>
      <c r="C299" s="43"/>
    </row>
    <row r="300" spans="1:3" x14ac:dyDescent="0.25">
      <c r="A300" s="484"/>
      <c r="B300" s="60">
        <v>44234</v>
      </c>
      <c r="C300" s="43"/>
    </row>
    <row r="301" spans="1:3" x14ac:dyDescent="0.25">
      <c r="A301" s="484"/>
      <c r="B301" s="60">
        <v>44235</v>
      </c>
      <c r="C301" s="43"/>
    </row>
    <row r="302" spans="1:3" x14ac:dyDescent="0.25">
      <c r="A302" s="484"/>
      <c r="B302" s="60">
        <v>44236</v>
      </c>
      <c r="C302" s="43"/>
    </row>
    <row r="303" spans="1:3" x14ac:dyDescent="0.25">
      <c r="A303" s="60">
        <v>44237</v>
      </c>
      <c r="B303" s="60">
        <v>44237</v>
      </c>
      <c r="C303" s="43">
        <v>1046</v>
      </c>
    </row>
    <row r="304" spans="1:3" x14ac:dyDescent="0.25">
      <c r="A304" s="484"/>
      <c r="B304" s="60">
        <v>44238</v>
      </c>
      <c r="C304" s="43"/>
    </row>
    <row r="305" spans="1:3" x14ac:dyDescent="0.25">
      <c r="A305" s="484"/>
      <c r="B305" s="60">
        <v>44239</v>
      </c>
      <c r="C305" s="43"/>
    </row>
    <row r="306" spans="1:3" x14ac:dyDescent="0.25">
      <c r="A306" s="484"/>
      <c r="B306" s="60">
        <v>44240</v>
      </c>
      <c r="C306" s="43"/>
    </row>
    <row r="307" spans="1:3" x14ac:dyDescent="0.25">
      <c r="A307" s="484"/>
      <c r="B307" s="60">
        <v>44241</v>
      </c>
      <c r="C307" s="43"/>
    </row>
    <row r="308" spans="1:3" x14ac:dyDescent="0.25">
      <c r="A308" s="484"/>
      <c r="B308" s="60">
        <v>44242</v>
      </c>
      <c r="C308" s="43"/>
    </row>
    <row r="309" spans="1:3" x14ac:dyDescent="0.25">
      <c r="A309" s="484"/>
      <c r="B309" s="60">
        <v>44243</v>
      </c>
      <c r="C309" s="43"/>
    </row>
    <row r="310" spans="1:3" x14ac:dyDescent="0.25">
      <c r="A310" s="60">
        <v>44244</v>
      </c>
      <c r="B310" s="60">
        <v>44244</v>
      </c>
      <c r="C310" s="43">
        <v>1009</v>
      </c>
    </row>
    <row r="311" spans="1:3" x14ac:dyDescent="0.25">
      <c r="A311" s="484"/>
      <c r="B311" s="60">
        <v>44245</v>
      </c>
      <c r="C311" s="43"/>
    </row>
    <row r="312" spans="1:3" x14ac:dyDescent="0.25">
      <c r="A312" s="484"/>
      <c r="B312" s="60">
        <v>44246</v>
      </c>
      <c r="C312" s="43"/>
    </row>
    <row r="313" spans="1:3" x14ac:dyDescent="0.25">
      <c r="A313" s="484"/>
      <c r="B313" s="60">
        <v>44247</v>
      </c>
      <c r="C313" s="43"/>
    </row>
    <row r="314" spans="1:3" x14ac:dyDescent="0.25">
      <c r="A314" s="484"/>
      <c r="B314" s="60">
        <v>44248</v>
      </c>
      <c r="C314" s="43"/>
    </row>
    <row r="315" spans="1:3" x14ac:dyDescent="0.25">
      <c r="A315" s="484"/>
      <c r="B315" s="60">
        <v>44249</v>
      </c>
      <c r="C315" s="43"/>
    </row>
    <row r="316" spans="1:3" x14ac:dyDescent="0.25">
      <c r="A316" s="484"/>
      <c r="B316" s="60">
        <v>44250</v>
      </c>
      <c r="C316" s="43"/>
    </row>
    <row r="317" spans="1:3" x14ac:dyDescent="0.25">
      <c r="A317" s="60">
        <v>44251</v>
      </c>
      <c r="B317" s="60">
        <v>44251</v>
      </c>
      <c r="C317" s="43">
        <v>944</v>
      </c>
    </row>
    <row r="318" spans="1:3" x14ac:dyDescent="0.25">
      <c r="A318" s="484"/>
      <c r="B318" s="60">
        <v>44252</v>
      </c>
      <c r="C318" s="43"/>
    </row>
    <row r="319" spans="1:3" x14ac:dyDescent="0.25">
      <c r="A319" s="484"/>
      <c r="B319" s="60">
        <v>44253</v>
      </c>
      <c r="C319" s="43"/>
    </row>
    <row r="320" spans="1:3" x14ac:dyDescent="0.25">
      <c r="A320" s="484"/>
      <c r="B320" s="60">
        <v>44254</v>
      </c>
      <c r="C320" s="43"/>
    </row>
    <row r="321" spans="1:3" x14ac:dyDescent="0.25">
      <c r="A321" s="484"/>
      <c r="B321" s="60">
        <v>44255</v>
      </c>
      <c r="C321" s="43"/>
    </row>
    <row r="322" spans="1:3" x14ac:dyDescent="0.25">
      <c r="A322" s="484"/>
      <c r="B322" s="60">
        <v>44256</v>
      </c>
      <c r="C322" s="43"/>
    </row>
    <row r="323" spans="1:3" x14ac:dyDescent="0.25">
      <c r="A323" s="484"/>
      <c r="B323" s="60">
        <v>44257</v>
      </c>
      <c r="C323" s="43"/>
    </row>
    <row r="324" spans="1:3" x14ac:dyDescent="0.25">
      <c r="A324" s="60">
        <v>44258</v>
      </c>
      <c r="B324" s="60">
        <v>44258</v>
      </c>
      <c r="C324" s="43">
        <v>1001</v>
      </c>
    </row>
    <row r="325" spans="1:3" x14ac:dyDescent="0.25">
      <c r="A325" s="484"/>
      <c r="B325" s="60">
        <v>44259</v>
      </c>
      <c r="C325" s="43"/>
    </row>
    <row r="326" spans="1:3" x14ac:dyDescent="0.25">
      <c r="A326" s="484"/>
      <c r="B326" s="60">
        <v>44260</v>
      </c>
      <c r="C326" s="43"/>
    </row>
    <row r="327" spans="1:3" x14ac:dyDescent="0.25">
      <c r="A327" s="484"/>
      <c r="B327" s="60">
        <v>44261</v>
      </c>
      <c r="C327" s="43"/>
    </row>
    <row r="328" spans="1:3" x14ac:dyDescent="0.25">
      <c r="A328" s="484"/>
      <c r="B328" s="60">
        <v>44262</v>
      </c>
      <c r="C328" s="43"/>
    </row>
    <row r="329" spans="1:3" x14ac:dyDescent="0.25">
      <c r="A329" s="484"/>
      <c r="B329" s="60">
        <v>44263</v>
      </c>
      <c r="C329" s="43"/>
    </row>
    <row r="330" spans="1:3" x14ac:dyDescent="0.25">
      <c r="A330" s="484"/>
      <c r="B330" s="60">
        <v>44264</v>
      </c>
      <c r="C330" s="43"/>
    </row>
    <row r="331" spans="1:3" x14ac:dyDescent="0.25">
      <c r="A331" s="60">
        <v>44265</v>
      </c>
      <c r="B331" s="60">
        <v>44265</v>
      </c>
      <c r="C331" s="43">
        <v>1020</v>
      </c>
    </row>
    <row r="332" spans="1:3" x14ac:dyDescent="0.25">
      <c r="A332" s="484"/>
      <c r="B332" s="60">
        <v>44266</v>
      </c>
      <c r="C332" s="43"/>
    </row>
    <row r="333" spans="1:3" x14ac:dyDescent="0.25">
      <c r="A333" s="484"/>
      <c r="B333" s="60">
        <v>44267</v>
      </c>
      <c r="C333" s="43"/>
    </row>
    <row r="334" spans="1:3" x14ac:dyDescent="0.25">
      <c r="A334" s="484"/>
      <c r="B334" s="60">
        <v>44268</v>
      </c>
      <c r="C334" s="43"/>
    </row>
    <row r="335" spans="1:3" x14ac:dyDescent="0.25">
      <c r="A335" s="484"/>
      <c r="B335" s="60">
        <v>44269</v>
      </c>
      <c r="C335" s="43"/>
    </row>
    <row r="336" spans="1:3" x14ac:dyDescent="0.25">
      <c r="A336" s="484"/>
      <c r="B336" s="60">
        <v>44270</v>
      </c>
      <c r="C336" s="43"/>
    </row>
    <row r="337" spans="1:3" x14ac:dyDescent="0.25">
      <c r="A337" s="484"/>
      <c r="B337" s="60">
        <v>44271</v>
      </c>
      <c r="C337" s="43"/>
    </row>
    <row r="338" spans="1:3" x14ac:dyDescent="0.25">
      <c r="A338" s="60">
        <v>44272</v>
      </c>
      <c r="B338" s="60">
        <v>44272</v>
      </c>
      <c r="C338" s="43">
        <v>1055</v>
      </c>
    </row>
    <row r="339" spans="1:3" x14ac:dyDescent="0.25">
      <c r="A339" s="484"/>
      <c r="B339" s="60">
        <v>44273</v>
      </c>
      <c r="C339" s="43"/>
    </row>
    <row r="340" spans="1:3" x14ac:dyDescent="0.25">
      <c r="A340" s="484"/>
      <c r="B340" s="60">
        <v>44274</v>
      </c>
      <c r="C340" s="43"/>
    </row>
    <row r="341" spans="1:3" x14ac:dyDescent="0.25">
      <c r="A341" s="484"/>
      <c r="B341" s="60">
        <v>44275</v>
      </c>
      <c r="C341" s="43"/>
    </row>
    <row r="342" spans="1:3" x14ac:dyDescent="0.25">
      <c r="A342" s="484"/>
      <c r="B342" s="60">
        <v>44276</v>
      </c>
      <c r="C342" s="43"/>
    </row>
    <row r="343" spans="1:3" x14ac:dyDescent="0.25">
      <c r="A343" s="484"/>
      <c r="B343" s="60">
        <v>44277</v>
      </c>
      <c r="C343" s="43"/>
    </row>
    <row r="344" spans="1:3" x14ac:dyDescent="0.25">
      <c r="A344" s="484"/>
      <c r="B344" s="60">
        <v>44278</v>
      </c>
      <c r="C344" s="43"/>
    </row>
    <row r="345" spans="1:3" x14ac:dyDescent="0.25">
      <c r="A345" s="60">
        <v>44279</v>
      </c>
      <c r="B345" s="60">
        <v>44279</v>
      </c>
      <c r="C345" s="43">
        <v>1022</v>
      </c>
    </row>
    <row r="346" spans="1:3" x14ac:dyDescent="0.25">
      <c r="A346" s="484"/>
      <c r="B346" s="60">
        <v>44280</v>
      </c>
      <c r="C346" s="43"/>
    </row>
    <row r="347" spans="1:3" x14ac:dyDescent="0.25">
      <c r="A347" s="484"/>
      <c r="B347" s="60">
        <v>44281</v>
      </c>
      <c r="C347" s="43"/>
    </row>
    <row r="348" spans="1:3" x14ac:dyDescent="0.25">
      <c r="A348" s="484"/>
      <c r="B348" s="60">
        <v>44282</v>
      </c>
      <c r="C348" s="43"/>
    </row>
    <row r="349" spans="1:3" x14ac:dyDescent="0.25">
      <c r="A349" s="484"/>
      <c r="B349" s="60">
        <v>44283</v>
      </c>
      <c r="C349" s="43"/>
    </row>
    <row r="350" spans="1:3" x14ac:dyDescent="0.25">
      <c r="A350" s="484"/>
      <c r="B350" s="60">
        <v>44284</v>
      </c>
      <c r="C350" s="43"/>
    </row>
    <row r="351" spans="1:3" x14ac:dyDescent="0.25">
      <c r="A351" s="484"/>
      <c r="B351" s="60">
        <v>44285</v>
      </c>
      <c r="C351" s="43"/>
    </row>
    <row r="352" spans="1:3" x14ac:dyDescent="0.25">
      <c r="A352" s="60">
        <v>44286</v>
      </c>
      <c r="B352" s="60">
        <v>44286</v>
      </c>
      <c r="C352" s="43">
        <v>1002</v>
      </c>
    </row>
    <row r="353" spans="1:3" x14ac:dyDescent="0.25">
      <c r="A353" s="484"/>
      <c r="B353" s="60">
        <v>44287</v>
      </c>
      <c r="C353" s="43"/>
    </row>
    <row r="354" spans="1:3" x14ac:dyDescent="0.25">
      <c r="A354" s="484"/>
      <c r="B354" s="60">
        <v>44288</v>
      </c>
      <c r="C354" s="43"/>
    </row>
    <row r="355" spans="1:3" x14ac:dyDescent="0.25">
      <c r="A355" s="484"/>
      <c r="B355" s="60">
        <v>44289</v>
      </c>
      <c r="C355" s="43"/>
    </row>
    <row r="356" spans="1:3" x14ac:dyDescent="0.25">
      <c r="A356" s="484"/>
      <c r="B356" s="60">
        <v>44290</v>
      </c>
      <c r="C356" s="43"/>
    </row>
    <row r="357" spans="1:3" x14ac:dyDescent="0.25">
      <c r="A357" s="484"/>
      <c r="B357" s="60">
        <v>44291</v>
      </c>
      <c r="C357" s="43"/>
    </row>
    <row r="358" spans="1:3" x14ac:dyDescent="0.25">
      <c r="A358" s="484"/>
      <c r="B358" s="60">
        <v>44292</v>
      </c>
      <c r="C358" s="43"/>
    </row>
    <row r="359" spans="1:3" x14ac:dyDescent="0.25">
      <c r="A359" s="60">
        <v>44293</v>
      </c>
      <c r="B359" s="60">
        <v>44293</v>
      </c>
      <c r="C359" s="43">
        <v>1051</v>
      </c>
    </row>
    <row r="360" spans="1:3" x14ac:dyDescent="0.25">
      <c r="A360" s="484"/>
      <c r="B360" s="60">
        <v>44294</v>
      </c>
      <c r="C360" s="43"/>
    </row>
    <row r="361" spans="1:3" x14ac:dyDescent="0.25">
      <c r="A361" s="484"/>
      <c r="B361" s="60">
        <v>44295</v>
      </c>
      <c r="C361" s="43"/>
    </row>
    <row r="362" spans="1:3" x14ac:dyDescent="0.25">
      <c r="A362" s="484"/>
      <c r="B362" s="60">
        <v>44296</v>
      </c>
      <c r="C362" s="43"/>
    </row>
    <row r="363" spans="1:3" x14ac:dyDescent="0.25">
      <c r="A363" s="484"/>
      <c r="B363" s="60">
        <v>44297</v>
      </c>
      <c r="C363" s="43"/>
    </row>
    <row r="364" spans="1:3" x14ac:dyDescent="0.25">
      <c r="A364" s="484"/>
      <c r="B364" s="60">
        <v>44298</v>
      </c>
      <c r="C364" s="43"/>
    </row>
    <row r="365" spans="1:3" x14ac:dyDescent="0.25">
      <c r="A365" s="484"/>
      <c r="B365" s="60">
        <v>44299</v>
      </c>
      <c r="C365" s="43"/>
    </row>
    <row r="366" spans="1:3" x14ac:dyDescent="0.25">
      <c r="A366" s="60">
        <v>44300</v>
      </c>
      <c r="B366" s="60">
        <v>44300</v>
      </c>
      <c r="C366" s="43">
        <v>1045</v>
      </c>
    </row>
    <row r="367" spans="1:3" x14ac:dyDescent="0.25">
      <c r="A367" s="484"/>
      <c r="B367" s="60">
        <v>44301</v>
      </c>
      <c r="C367" s="43"/>
    </row>
    <row r="368" spans="1:3" x14ac:dyDescent="0.25">
      <c r="A368" s="484"/>
      <c r="B368" s="60">
        <v>44302</v>
      </c>
      <c r="C368" s="43"/>
    </row>
    <row r="369" spans="1:3" x14ac:dyDescent="0.25">
      <c r="A369" s="484"/>
      <c r="B369" s="60">
        <v>44303</v>
      </c>
      <c r="C369" s="43"/>
    </row>
    <row r="370" spans="1:3" x14ac:dyDescent="0.25">
      <c r="A370" s="484"/>
      <c r="B370" s="60">
        <v>44304</v>
      </c>
      <c r="C370" s="43"/>
    </row>
    <row r="371" spans="1:3" x14ac:dyDescent="0.25">
      <c r="A371" s="484"/>
      <c r="B371" s="60">
        <v>44305</v>
      </c>
      <c r="C371" s="43"/>
    </row>
    <row r="372" spans="1:3" x14ac:dyDescent="0.25">
      <c r="A372" s="484"/>
      <c r="B372" s="60">
        <v>44306</v>
      </c>
      <c r="C372" s="43"/>
    </row>
    <row r="373" spans="1:3" x14ac:dyDescent="0.25">
      <c r="A373" s="60">
        <v>44307</v>
      </c>
      <c r="B373" s="60">
        <v>44307</v>
      </c>
      <c r="C373" s="43">
        <v>1010</v>
      </c>
    </row>
    <row r="374" spans="1:3" x14ac:dyDescent="0.25">
      <c r="A374" s="484"/>
      <c r="B374" s="60">
        <v>44308</v>
      </c>
      <c r="C374" s="43"/>
    </row>
    <row r="375" spans="1:3" x14ac:dyDescent="0.25">
      <c r="A375" s="484"/>
      <c r="B375" s="60">
        <v>44309</v>
      </c>
      <c r="C375" s="43"/>
    </row>
    <row r="376" spans="1:3" x14ac:dyDescent="0.25">
      <c r="A376" s="484"/>
      <c r="B376" s="60">
        <v>44310</v>
      </c>
      <c r="C376" s="43"/>
    </row>
    <row r="377" spans="1:3" x14ac:dyDescent="0.25">
      <c r="A377" s="484"/>
      <c r="B377" s="60">
        <v>44311</v>
      </c>
      <c r="C377" s="43"/>
    </row>
    <row r="378" spans="1:3" x14ac:dyDescent="0.25">
      <c r="A378" s="484"/>
      <c r="B378" s="60">
        <v>44312</v>
      </c>
      <c r="C378" s="43"/>
    </row>
    <row r="379" spans="1:3" x14ac:dyDescent="0.25">
      <c r="A379" s="484"/>
      <c r="B379" s="60">
        <v>44313</v>
      </c>
      <c r="C379" s="43"/>
    </row>
    <row r="380" spans="1:3" x14ac:dyDescent="0.25">
      <c r="A380" s="60">
        <v>44314</v>
      </c>
      <c r="B380" s="60">
        <v>44314</v>
      </c>
      <c r="C380" s="43">
        <v>1042</v>
      </c>
    </row>
    <row r="381" spans="1:3" x14ac:dyDescent="0.25">
      <c r="A381" s="484"/>
      <c r="B381" s="60">
        <v>44315</v>
      </c>
      <c r="C381" s="43"/>
    </row>
    <row r="382" spans="1:3" x14ac:dyDescent="0.25">
      <c r="A382" s="484"/>
      <c r="B382" s="60">
        <v>44316</v>
      </c>
      <c r="C382" s="43"/>
    </row>
    <row r="383" spans="1:3" x14ac:dyDescent="0.25">
      <c r="A383" s="484"/>
      <c r="B383" s="60">
        <v>44317</v>
      </c>
      <c r="C383" s="43"/>
    </row>
    <row r="384" spans="1:3" x14ac:dyDescent="0.25">
      <c r="A384" s="484"/>
      <c r="B384" s="60">
        <v>44318</v>
      </c>
      <c r="C384" s="43"/>
    </row>
    <row r="385" spans="1:3" x14ac:dyDescent="0.25">
      <c r="A385" s="484"/>
      <c r="B385" s="60">
        <v>44319</v>
      </c>
      <c r="C385" s="43"/>
    </row>
    <row r="386" spans="1:3" x14ac:dyDescent="0.25">
      <c r="A386" s="484"/>
      <c r="B386" s="60">
        <v>44320</v>
      </c>
      <c r="C386" s="43"/>
    </row>
    <row r="387" spans="1:3" x14ac:dyDescent="0.25">
      <c r="A387" s="60">
        <v>44321</v>
      </c>
      <c r="B387" s="60">
        <v>44321</v>
      </c>
      <c r="C387" s="43">
        <v>1011</v>
      </c>
    </row>
    <row r="388" spans="1:3" x14ac:dyDescent="0.25">
      <c r="A388" s="484"/>
      <c r="B388" s="60">
        <v>44322</v>
      </c>
      <c r="C388" s="43"/>
    </row>
    <row r="389" spans="1:3" x14ac:dyDescent="0.25">
      <c r="A389" s="484"/>
      <c r="B389" s="60">
        <v>44323</v>
      </c>
      <c r="C389" s="43"/>
    </row>
    <row r="390" spans="1:3" x14ac:dyDescent="0.25">
      <c r="A390" s="484"/>
      <c r="B390" s="60">
        <v>44324</v>
      </c>
      <c r="C390" s="43"/>
    </row>
    <row r="391" spans="1:3" x14ac:dyDescent="0.25">
      <c r="A391" s="484"/>
      <c r="B391" s="60">
        <v>44325</v>
      </c>
      <c r="C391" s="43"/>
    </row>
    <row r="392" spans="1:3" x14ac:dyDescent="0.25">
      <c r="A392" s="484"/>
      <c r="B392" s="60">
        <v>44326</v>
      </c>
      <c r="C392" s="43"/>
    </row>
    <row r="393" spans="1:3" x14ac:dyDescent="0.25">
      <c r="A393" s="484"/>
      <c r="B393" s="60">
        <v>44327</v>
      </c>
      <c r="C393" s="43"/>
    </row>
    <row r="394" spans="1:3" x14ac:dyDescent="0.25">
      <c r="A394" s="60">
        <v>44328</v>
      </c>
      <c r="B394" s="60">
        <v>44328</v>
      </c>
      <c r="C394" s="43">
        <v>1088</v>
      </c>
    </row>
    <row r="395" spans="1:3" x14ac:dyDescent="0.25">
      <c r="A395" s="484"/>
      <c r="B395" s="60">
        <v>44329</v>
      </c>
      <c r="C395" s="43"/>
    </row>
    <row r="396" spans="1:3" x14ac:dyDescent="0.25">
      <c r="A396" s="484"/>
      <c r="B396" s="60">
        <v>44330</v>
      </c>
      <c r="C396" s="43"/>
    </row>
    <row r="397" spans="1:3" x14ac:dyDescent="0.25">
      <c r="A397" s="484"/>
      <c r="B397" s="60">
        <v>44331</v>
      </c>
      <c r="C397" s="43"/>
    </row>
    <row r="398" spans="1:3" x14ac:dyDescent="0.25">
      <c r="A398" s="484"/>
      <c r="B398" s="60">
        <v>44332</v>
      </c>
      <c r="C398" s="43"/>
    </row>
    <row r="399" spans="1:3" x14ac:dyDescent="0.25">
      <c r="A399" s="484"/>
      <c r="B399" s="60">
        <v>44333</v>
      </c>
      <c r="C399" s="43"/>
    </row>
    <row r="400" spans="1:3" x14ac:dyDescent="0.25">
      <c r="A400" s="484"/>
      <c r="B400" s="60">
        <v>44334</v>
      </c>
      <c r="C400" s="43"/>
    </row>
    <row r="401" spans="1:3" x14ac:dyDescent="0.25">
      <c r="A401" s="60">
        <v>44335</v>
      </c>
      <c r="B401" s="60">
        <v>44335</v>
      </c>
      <c r="C401" s="43">
        <v>1104</v>
      </c>
    </row>
    <row r="402" spans="1:3" x14ac:dyDescent="0.25">
      <c r="A402" s="484"/>
      <c r="B402" s="60">
        <v>44336</v>
      </c>
      <c r="C402" s="43"/>
    </row>
    <row r="403" spans="1:3" x14ac:dyDescent="0.25">
      <c r="A403" s="484"/>
      <c r="B403" s="60">
        <v>44337</v>
      </c>
      <c r="C403" s="43"/>
    </row>
    <row r="404" spans="1:3" x14ac:dyDescent="0.25">
      <c r="A404" s="484"/>
      <c r="B404" s="60">
        <v>44338</v>
      </c>
      <c r="C404" s="43"/>
    </row>
    <row r="405" spans="1:3" x14ac:dyDescent="0.25">
      <c r="A405" s="484"/>
      <c r="B405" s="60">
        <v>44339</v>
      </c>
      <c r="C405" s="43"/>
    </row>
    <row r="406" spans="1:3" x14ac:dyDescent="0.25">
      <c r="A406" s="484"/>
      <c r="B406" s="60">
        <v>44340</v>
      </c>
      <c r="C406" s="43"/>
    </row>
    <row r="407" spans="1:3" x14ac:dyDescent="0.25">
      <c r="A407" s="484"/>
      <c r="B407" s="60">
        <v>44341</v>
      </c>
      <c r="C407" s="43"/>
    </row>
    <row r="408" spans="1:3" x14ac:dyDescent="0.25">
      <c r="A408" s="484">
        <v>44342</v>
      </c>
      <c r="B408" s="60">
        <v>44342</v>
      </c>
      <c r="C408" s="43">
        <v>1116</v>
      </c>
    </row>
    <row r="409" spans="1:3" x14ac:dyDescent="0.25">
      <c r="A409" s="484"/>
      <c r="B409" s="60">
        <v>44343</v>
      </c>
      <c r="C409" s="43"/>
    </row>
    <row r="410" spans="1:3" x14ac:dyDescent="0.25">
      <c r="A410" s="484"/>
      <c r="B410" s="60">
        <v>44344</v>
      </c>
      <c r="C410" s="43"/>
    </row>
    <row r="411" spans="1:3" x14ac:dyDescent="0.25">
      <c r="A411" s="484"/>
      <c r="B411" s="60">
        <v>44345</v>
      </c>
      <c r="C411" s="43"/>
    </row>
    <row r="412" spans="1:3" x14ac:dyDescent="0.25">
      <c r="A412" s="484"/>
      <c r="B412" s="60">
        <v>44346</v>
      </c>
      <c r="C412" s="43"/>
    </row>
    <row r="413" spans="1:3" x14ac:dyDescent="0.25">
      <c r="A413" s="484"/>
      <c r="B413" s="60">
        <v>44347</v>
      </c>
      <c r="C413" s="43"/>
    </row>
    <row r="414" spans="1:3" x14ac:dyDescent="0.25">
      <c r="A414" s="484"/>
      <c r="B414" s="60">
        <v>44348</v>
      </c>
      <c r="C414" s="43"/>
    </row>
    <row r="415" spans="1:3" x14ac:dyDescent="0.25">
      <c r="A415" s="60">
        <v>44349</v>
      </c>
      <c r="B415" s="60">
        <v>44349</v>
      </c>
      <c r="C415" s="43">
        <v>1129</v>
      </c>
    </row>
    <row r="416" spans="1:3" x14ac:dyDescent="0.25">
      <c r="A416" s="484"/>
      <c r="B416" s="60">
        <v>44350</v>
      </c>
      <c r="C416" s="43"/>
    </row>
    <row r="417" spans="1:3" x14ac:dyDescent="0.25">
      <c r="A417" s="484"/>
      <c r="B417" s="60">
        <v>44351</v>
      </c>
      <c r="C417" s="43"/>
    </row>
    <row r="418" spans="1:3" x14ac:dyDescent="0.25">
      <c r="A418" s="484"/>
      <c r="B418" s="60">
        <v>44352</v>
      </c>
      <c r="C418" s="43"/>
    </row>
    <row r="419" spans="1:3" x14ac:dyDescent="0.25">
      <c r="A419" s="484"/>
      <c r="B419" s="60">
        <v>44353</v>
      </c>
      <c r="C419" s="43"/>
    </row>
    <row r="420" spans="1:3" x14ac:dyDescent="0.25">
      <c r="A420" s="484"/>
      <c r="B420" s="60">
        <v>44354</v>
      </c>
      <c r="C420" s="43"/>
    </row>
    <row r="421" spans="1:3" x14ac:dyDescent="0.25">
      <c r="A421" s="484"/>
      <c r="B421" s="60">
        <v>44355</v>
      </c>
      <c r="C421" s="43"/>
    </row>
    <row r="422" spans="1:3" x14ac:dyDescent="0.25">
      <c r="A422" s="60">
        <v>44356</v>
      </c>
      <c r="B422" s="60">
        <v>44356</v>
      </c>
      <c r="C422" s="43">
        <v>1124</v>
      </c>
    </row>
    <row r="423" spans="1:3" x14ac:dyDescent="0.25">
      <c r="A423" s="484"/>
      <c r="B423" s="60">
        <v>44357</v>
      </c>
      <c r="C423" s="43"/>
    </row>
    <row r="424" spans="1:3" x14ac:dyDescent="0.25">
      <c r="A424" s="484"/>
      <c r="B424" s="60">
        <v>44358</v>
      </c>
      <c r="C424" s="43"/>
    </row>
    <row r="425" spans="1:3" x14ac:dyDescent="0.25">
      <c r="A425" s="484"/>
      <c r="B425" s="60">
        <v>44359</v>
      </c>
      <c r="C425" s="43"/>
    </row>
    <row r="426" spans="1:3" x14ac:dyDescent="0.25">
      <c r="A426" s="484"/>
      <c r="B426" s="60">
        <v>44360</v>
      </c>
      <c r="C426" s="43"/>
    </row>
    <row r="427" spans="1:3" x14ac:dyDescent="0.25">
      <c r="A427" s="484"/>
      <c r="B427" s="60">
        <v>44361</v>
      </c>
      <c r="C427" s="43"/>
    </row>
    <row r="428" spans="1:3" x14ac:dyDescent="0.25">
      <c r="A428" s="484"/>
      <c r="B428" s="60">
        <v>44362</v>
      </c>
      <c r="C428" s="43"/>
    </row>
    <row r="429" spans="1:3" x14ac:dyDescent="0.25">
      <c r="A429" s="60">
        <v>44363</v>
      </c>
      <c r="B429" s="60">
        <v>44363</v>
      </c>
      <c r="C429" s="43">
        <v>1142</v>
      </c>
    </row>
    <row r="430" spans="1:3" x14ac:dyDescent="0.25">
      <c r="A430" s="484"/>
      <c r="B430" s="60">
        <v>44364</v>
      </c>
      <c r="C430" s="43"/>
    </row>
    <row r="431" spans="1:3" x14ac:dyDescent="0.25">
      <c r="A431" s="484"/>
      <c r="B431" s="60">
        <v>44365</v>
      </c>
      <c r="C431" s="43"/>
    </row>
    <row r="432" spans="1:3" x14ac:dyDescent="0.25">
      <c r="A432" s="484"/>
      <c r="B432" s="60">
        <v>44366</v>
      </c>
      <c r="C432" s="43"/>
    </row>
    <row r="433" spans="1:3" x14ac:dyDescent="0.25">
      <c r="A433" s="484"/>
      <c r="B433" s="60">
        <v>44367</v>
      </c>
      <c r="C433" s="43"/>
    </row>
    <row r="434" spans="1:3" x14ac:dyDescent="0.25">
      <c r="A434" s="484"/>
      <c r="B434" s="60">
        <v>44368</v>
      </c>
      <c r="C434" s="43"/>
    </row>
    <row r="435" spans="1:3" x14ac:dyDescent="0.25">
      <c r="A435" s="484"/>
      <c r="B435" s="60">
        <v>44369</v>
      </c>
      <c r="C435" s="43"/>
    </row>
    <row r="436" spans="1:3" x14ac:dyDescent="0.25">
      <c r="A436" s="60">
        <v>44370</v>
      </c>
      <c r="B436" s="60">
        <v>44370</v>
      </c>
      <c r="C436" s="43">
        <v>1227</v>
      </c>
    </row>
    <row r="437" spans="1:3" x14ac:dyDescent="0.25">
      <c r="A437" s="484"/>
      <c r="B437" s="60">
        <v>44371</v>
      </c>
      <c r="C437" s="43"/>
    </row>
    <row r="438" spans="1:3" x14ac:dyDescent="0.25">
      <c r="A438" s="484"/>
      <c r="B438" s="60">
        <v>44372</v>
      </c>
      <c r="C438" s="43"/>
    </row>
    <row r="439" spans="1:3" x14ac:dyDescent="0.25">
      <c r="A439" s="484"/>
      <c r="B439" s="60">
        <v>44373</v>
      </c>
      <c r="C439" s="43"/>
    </row>
    <row r="440" spans="1:3" x14ac:dyDescent="0.25">
      <c r="A440" s="484"/>
      <c r="B440" s="60">
        <v>44374</v>
      </c>
      <c r="C440" s="43"/>
    </row>
    <row r="441" spans="1:3" x14ac:dyDescent="0.25">
      <c r="A441" s="484"/>
      <c r="B441" s="60">
        <v>44375</v>
      </c>
      <c r="C441" s="43"/>
    </row>
    <row r="442" spans="1:3" x14ac:dyDescent="0.25">
      <c r="A442" s="484"/>
      <c r="B442" s="60">
        <v>44376</v>
      </c>
      <c r="C442" s="43"/>
    </row>
    <row r="443" spans="1:3" x14ac:dyDescent="0.25">
      <c r="A443" s="60">
        <v>44377</v>
      </c>
      <c r="B443" s="60">
        <v>44377</v>
      </c>
      <c r="C443" s="43">
        <v>1247</v>
      </c>
    </row>
    <row r="444" spans="1:3" x14ac:dyDescent="0.25">
      <c r="A444" s="484"/>
      <c r="B444" s="60">
        <v>44378</v>
      </c>
    </row>
    <row r="445" spans="1:3" x14ac:dyDescent="0.25">
      <c r="A445" s="484"/>
      <c r="B445" s="60">
        <v>44379</v>
      </c>
    </row>
    <row r="446" spans="1:3" x14ac:dyDescent="0.25">
      <c r="A446" s="484"/>
      <c r="B446" s="60">
        <v>44380</v>
      </c>
    </row>
    <row r="447" spans="1:3" x14ac:dyDescent="0.25">
      <c r="A447" s="484"/>
      <c r="B447" s="60">
        <v>44381</v>
      </c>
    </row>
    <row r="448" spans="1:3" x14ac:dyDescent="0.25">
      <c r="A448" s="484"/>
      <c r="B448" s="60">
        <v>44382</v>
      </c>
    </row>
    <row r="449" spans="1:3" x14ac:dyDescent="0.25">
      <c r="A449" s="484"/>
      <c r="B449" s="60">
        <v>44383</v>
      </c>
    </row>
    <row r="450" spans="1:3" x14ac:dyDescent="0.25">
      <c r="A450" s="60">
        <v>44384</v>
      </c>
      <c r="B450" s="60">
        <v>44384</v>
      </c>
      <c r="C450" s="43">
        <v>1268</v>
      </c>
    </row>
    <row r="451" spans="1:3" x14ac:dyDescent="0.25">
      <c r="A451" s="484"/>
      <c r="B451" s="60">
        <v>44385</v>
      </c>
    </row>
    <row r="452" spans="1:3" x14ac:dyDescent="0.25">
      <c r="A452" s="484"/>
      <c r="B452" s="60">
        <v>44386</v>
      </c>
    </row>
    <row r="453" spans="1:3" x14ac:dyDescent="0.25">
      <c r="A453" s="484"/>
      <c r="B453" s="60">
        <v>44387</v>
      </c>
    </row>
    <row r="454" spans="1:3" x14ac:dyDescent="0.25">
      <c r="A454" s="484"/>
      <c r="B454" s="60">
        <v>44388</v>
      </c>
    </row>
    <row r="455" spans="1:3" x14ac:dyDescent="0.25">
      <c r="A455" s="484"/>
      <c r="B455" s="60">
        <v>44389</v>
      </c>
    </row>
    <row r="456" spans="1:3" x14ac:dyDescent="0.25">
      <c r="A456" s="484"/>
      <c r="B456" s="60">
        <v>44390</v>
      </c>
    </row>
    <row r="457" spans="1:3" x14ac:dyDescent="0.25">
      <c r="A457" s="60">
        <v>44391</v>
      </c>
      <c r="B457" s="60">
        <v>44391</v>
      </c>
      <c r="C457" s="43">
        <v>1302</v>
      </c>
    </row>
    <row r="458" spans="1:3" x14ac:dyDescent="0.25">
      <c r="A458" s="484"/>
      <c r="B458" s="60">
        <v>44392</v>
      </c>
    </row>
    <row r="459" spans="1:3" x14ac:dyDescent="0.25">
      <c r="A459" s="484"/>
      <c r="B459" s="60">
        <v>44393</v>
      </c>
    </row>
    <row r="460" spans="1:3" x14ac:dyDescent="0.25">
      <c r="A460" s="484"/>
      <c r="B460" s="60">
        <v>44394</v>
      </c>
    </row>
    <row r="461" spans="1:3" x14ac:dyDescent="0.25">
      <c r="A461" s="484"/>
      <c r="B461" s="60">
        <v>44395</v>
      </c>
    </row>
    <row r="462" spans="1:3" x14ac:dyDescent="0.25">
      <c r="A462" s="484"/>
      <c r="B462" s="60">
        <v>44396</v>
      </c>
    </row>
    <row r="463" spans="1:3" x14ac:dyDescent="0.25">
      <c r="A463" s="484"/>
      <c r="B463" s="60">
        <v>44397</v>
      </c>
    </row>
    <row r="464" spans="1:3" x14ac:dyDescent="0.25">
      <c r="A464" s="60">
        <v>44398</v>
      </c>
      <c r="B464" s="60">
        <v>44398</v>
      </c>
      <c r="C464" s="43">
        <v>1339</v>
      </c>
    </row>
    <row r="465" spans="1:3" x14ac:dyDescent="0.25">
      <c r="A465" s="484"/>
      <c r="B465" s="60">
        <v>44399</v>
      </c>
    </row>
    <row r="466" spans="1:3" x14ac:dyDescent="0.25">
      <c r="A466" s="484"/>
      <c r="B466" s="60">
        <v>44400</v>
      </c>
    </row>
    <row r="467" spans="1:3" x14ac:dyDescent="0.25">
      <c r="A467" s="484"/>
      <c r="B467" s="60">
        <v>44401</v>
      </c>
    </row>
    <row r="468" spans="1:3" x14ac:dyDescent="0.25">
      <c r="A468" s="484"/>
      <c r="B468" s="60">
        <v>44402</v>
      </c>
    </row>
    <row r="469" spans="1:3" x14ac:dyDescent="0.25">
      <c r="A469" s="484"/>
      <c r="B469" s="60">
        <v>44403</v>
      </c>
    </row>
    <row r="470" spans="1:3" x14ac:dyDescent="0.25">
      <c r="A470" s="484"/>
      <c r="B470" s="60">
        <v>44404</v>
      </c>
    </row>
    <row r="471" spans="1:3" x14ac:dyDescent="0.25">
      <c r="A471" s="60">
        <v>44405</v>
      </c>
      <c r="B471" s="60">
        <v>44405</v>
      </c>
      <c r="C471" s="43">
        <v>1304</v>
      </c>
    </row>
    <row r="472" spans="1:3" x14ac:dyDescent="0.25">
      <c r="B472" s="60">
        <v>44406</v>
      </c>
    </row>
    <row r="473" spans="1:3" x14ac:dyDescent="0.25">
      <c r="B473" s="60">
        <v>44407</v>
      </c>
    </row>
    <row r="474" spans="1:3" x14ac:dyDescent="0.25">
      <c r="B474" s="60">
        <v>44408</v>
      </c>
    </row>
    <row r="475" spans="1:3" x14ac:dyDescent="0.25">
      <c r="B475" s="60">
        <v>44409</v>
      </c>
    </row>
    <row r="476" spans="1:3" x14ac:dyDescent="0.25">
      <c r="B476" s="60">
        <v>44410</v>
      </c>
    </row>
    <row r="477" spans="1:3" x14ac:dyDescent="0.25">
      <c r="B477" s="60">
        <v>44411</v>
      </c>
    </row>
    <row r="478" spans="1:3" x14ac:dyDescent="0.25">
      <c r="A478" s="40">
        <v>44412</v>
      </c>
      <c r="B478" s="60">
        <v>44412</v>
      </c>
      <c r="C478" s="43">
        <v>1404</v>
      </c>
    </row>
    <row r="479" spans="1:3" x14ac:dyDescent="0.25">
      <c r="B479" s="60">
        <v>44413</v>
      </c>
    </row>
    <row r="480" spans="1:3" x14ac:dyDescent="0.25">
      <c r="B480" s="60">
        <v>44414</v>
      </c>
    </row>
    <row r="481" spans="1:3" x14ac:dyDescent="0.25">
      <c r="B481" s="60">
        <v>44415</v>
      </c>
    </row>
    <row r="482" spans="1:3" x14ac:dyDescent="0.25">
      <c r="B482" s="60">
        <v>44416</v>
      </c>
    </row>
    <row r="483" spans="1:3" x14ac:dyDescent="0.25">
      <c r="B483" s="60">
        <v>44417</v>
      </c>
    </row>
    <row r="484" spans="1:3" x14ac:dyDescent="0.25">
      <c r="B484" s="60">
        <v>44418</v>
      </c>
    </row>
    <row r="485" spans="1:3" x14ac:dyDescent="0.25">
      <c r="A485" s="40">
        <v>44419</v>
      </c>
      <c r="B485" s="60">
        <v>44419</v>
      </c>
      <c r="C485" s="43">
        <v>1439</v>
      </c>
    </row>
    <row r="486" spans="1:3" x14ac:dyDescent="0.25">
      <c r="B486" s="60">
        <v>44420</v>
      </c>
    </row>
    <row r="487" spans="1:3" x14ac:dyDescent="0.25">
      <c r="B487" s="60">
        <v>44421</v>
      </c>
    </row>
    <row r="488" spans="1:3" x14ac:dyDescent="0.25">
      <c r="B488" s="60">
        <v>44422</v>
      </c>
    </row>
    <row r="489" spans="1:3" x14ac:dyDescent="0.25">
      <c r="B489" s="60">
        <v>44423</v>
      </c>
    </row>
    <row r="490" spans="1:3" x14ac:dyDescent="0.25">
      <c r="B490" s="60">
        <v>44424</v>
      </c>
    </row>
    <row r="491" spans="1:3" x14ac:dyDescent="0.25">
      <c r="B491" s="60">
        <v>44425</v>
      </c>
    </row>
    <row r="492" spans="1:3" x14ac:dyDescent="0.25">
      <c r="A492" s="40">
        <v>44426</v>
      </c>
      <c r="B492" s="60">
        <v>44426</v>
      </c>
      <c r="C492" s="43">
        <v>1408</v>
      </c>
    </row>
    <row r="493" spans="1:3" x14ac:dyDescent="0.25">
      <c r="B493" s="60">
        <v>44427</v>
      </c>
    </row>
    <row r="494" spans="1:3" x14ac:dyDescent="0.25">
      <c r="B494" s="60">
        <v>44428</v>
      </c>
    </row>
    <row r="495" spans="1:3" x14ac:dyDescent="0.25">
      <c r="B495" s="60">
        <v>44429</v>
      </c>
    </row>
    <row r="496" spans="1:3" x14ac:dyDescent="0.25">
      <c r="B496" s="60">
        <v>44430</v>
      </c>
    </row>
    <row r="497" spans="1:3" x14ac:dyDescent="0.25">
      <c r="B497" s="60">
        <v>44431</v>
      </c>
    </row>
    <row r="498" spans="1:3" x14ac:dyDescent="0.25">
      <c r="B498" s="60">
        <v>44432</v>
      </c>
    </row>
    <row r="499" spans="1:3" x14ac:dyDescent="0.25">
      <c r="A499" s="60">
        <v>44433</v>
      </c>
      <c r="B499" s="60">
        <v>44433</v>
      </c>
      <c r="C499" s="43">
        <v>1418</v>
      </c>
    </row>
    <row r="500" spans="1:3" x14ac:dyDescent="0.25">
      <c r="B500" s="60">
        <v>44434</v>
      </c>
    </row>
    <row r="501" spans="1:3" x14ac:dyDescent="0.25">
      <c r="B501" s="60">
        <v>44435</v>
      </c>
    </row>
    <row r="502" spans="1:3" x14ac:dyDescent="0.25">
      <c r="B502" s="60">
        <v>44436</v>
      </c>
    </row>
    <row r="503" spans="1:3" x14ac:dyDescent="0.25">
      <c r="B503" s="60">
        <v>44437</v>
      </c>
    </row>
    <row r="504" spans="1:3" x14ac:dyDescent="0.25">
      <c r="B504" s="60">
        <v>44438</v>
      </c>
    </row>
    <row r="505" spans="1:3" x14ac:dyDescent="0.25">
      <c r="B505" s="60">
        <v>44439</v>
      </c>
    </row>
    <row r="506" spans="1:3" x14ac:dyDescent="0.25">
      <c r="A506" s="60">
        <v>44440</v>
      </c>
      <c r="B506" s="60">
        <v>44440</v>
      </c>
      <c r="C506" s="43">
        <v>1482</v>
      </c>
    </row>
    <row r="507" spans="1:3" x14ac:dyDescent="0.25">
      <c r="B507" s="60">
        <v>44441</v>
      </c>
    </row>
    <row r="508" spans="1:3" x14ac:dyDescent="0.25">
      <c r="B508" s="60">
        <v>44442</v>
      </c>
    </row>
    <row r="509" spans="1:3" x14ac:dyDescent="0.25">
      <c r="B509" s="60">
        <v>44443</v>
      </c>
    </row>
    <row r="510" spans="1:3" x14ac:dyDescent="0.25">
      <c r="B510" s="60">
        <v>44444</v>
      </c>
    </row>
    <row r="511" spans="1:3" x14ac:dyDescent="0.25">
      <c r="B511" s="60">
        <v>44445</v>
      </c>
    </row>
    <row r="512" spans="1:3" x14ac:dyDescent="0.25">
      <c r="B512" s="60">
        <v>44446</v>
      </c>
    </row>
    <row r="513" spans="1:3" x14ac:dyDescent="0.25">
      <c r="A513" s="60">
        <v>44447</v>
      </c>
      <c r="B513" s="60">
        <v>44447</v>
      </c>
      <c r="C513" s="43">
        <v>1521</v>
      </c>
    </row>
    <row r="514" spans="1:3" x14ac:dyDescent="0.25">
      <c r="B514" s="60">
        <v>44448</v>
      </c>
    </row>
    <row r="515" spans="1:3" x14ac:dyDescent="0.25">
      <c r="B515" s="60">
        <v>44449</v>
      </c>
    </row>
    <row r="516" spans="1:3" x14ac:dyDescent="0.25">
      <c r="B516" s="60">
        <v>44450</v>
      </c>
    </row>
    <row r="517" spans="1:3" x14ac:dyDescent="0.25">
      <c r="B517" s="60">
        <v>44451</v>
      </c>
    </row>
    <row r="518" spans="1:3" x14ac:dyDescent="0.25">
      <c r="B518" s="60">
        <v>44452</v>
      </c>
    </row>
    <row r="519" spans="1:3" x14ac:dyDescent="0.25">
      <c r="B519" s="60">
        <v>44453</v>
      </c>
    </row>
    <row r="520" spans="1:3" x14ac:dyDescent="0.25">
      <c r="A520" s="60">
        <v>44454</v>
      </c>
      <c r="B520" s="60">
        <v>44454</v>
      </c>
      <c r="C520" s="43">
        <v>1507</v>
      </c>
    </row>
    <row r="521" spans="1:3" x14ac:dyDescent="0.25">
      <c r="B521" s="60">
        <v>44455</v>
      </c>
    </row>
    <row r="522" spans="1:3" x14ac:dyDescent="0.25">
      <c r="B522" s="60">
        <v>44456</v>
      </c>
    </row>
    <row r="523" spans="1:3" x14ac:dyDescent="0.25">
      <c r="B523" s="60">
        <v>44457</v>
      </c>
    </row>
    <row r="524" spans="1:3" x14ac:dyDescent="0.25">
      <c r="B524" s="60">
        <v>44458</v>
      </c>
    </row>
    <row r="525" spans="1:3" x14ac:dyDescent="0.25">
      <c r="B525" s="60">
        <v>44459</v>
      </c>
    </row>
    <row r="526" spans="1:3" x14ac:dyDescent="0.25">
      <c r="B526" s="60">
        <v>44460</v>
      </c>
    </row>
    <row r="527" spans="1:3" x14ac:dyDescent="0.25">
      <c r="A527" s="60">
        <v>44461</v>
      </c>
      <c r="B527" s="60">
        <v>44461</v>
      </c>
      <c r="C527" s="43">
        <v>1561</v>
      </c>
    </row>
    <row r="528" spans="1:3" x14ac:dyDescent="0.25">
      <c r="A528" s="60"/>
      <c r="B528" s="60">
        <v>44462</v>
      </c>
    </row>
    <row r="529" spans="1:3" x14ac:dyDescent="0.25">
      <c r="A529" s="60"/>
      <c r="B529" s="60">
        <v>44463</v>
      </c>
    </row>
    <row r="530" spans="1:3" x14ac:dyDescent="0.25">
      <c r="A530" s="60"/>
      <c r="B530" s="60">
        <v>44464</v>
      </c>
    </row>
    <row r="531" spans="1:3" x14ac:dyDescent="0.25">
      <c r="A531" s="60"/>
      <c r="B531" s="60">
        <v>44465</v>
      </c>
    </row>
    <row r="532" spans="1:3" x14ac:dyDescent="0.25">
      <c r="A532" s="60"/>
      <c r="B532" s="60">
        <v>44466</v>
      </c>
    </row>
    <row r="533" spans="1:3" x14ac:dyDescent="0.25">
      <c r="A533" s="60"/>
      <c r="B533" s="60">
        <v>44467</v>
      </c>
    </row>
    <row r="534" spans="1:3" x14ac:dyDescent="0.25">
      <c r="A534" s="60">
        <v>44468</v>
      </c>
      <c r="B534" s="60">
        <v>44468</v>
      </c>
      <c r="C534" s="43">
        <v>1590</v>
      </c>
    </row>
    <row r="535" spans="1:3" x14ac:dyDescent="0.25">
      <c r="B535" s="60">
        <v>44469</v>
      </c>
    </row>
    <row r="536" spans="1:3" x14ac:dyDescent="0.25">
      <c r="B536" s="60">
        <v>44470</v>
      </c>
    </row>
    <row r="537" spans="1:3" x14ac:dyDescent="0.25">
      <c r="B537" s="60">
        <v>44471</v>
      </c>
    </row>
    <row r="538" spans="1:3" x14ac:dyDescent="0.25">
      <c r="B538" s="60">
        <v>44472</v>
      </c>
    </row>
    <row r="539" spans="1:3" x14ac:dyDescent="0.25">
      <c r="B539" s="60">
        <v>44473</v>
      </c>
    </row>
    <row r="540" spans="1:3" x14ac:dyDescent="0.25">
      <c r="B540" s="60">
        <v>44474</v>
      </c>
    </row>
    <row r="541" spans="1:3" x14ac:dyDescent="0.25">
      <c r="A541" s="60">
        <v>44475</v>
      </c>
      <c r="B541" s="60">
        <v>44475</v>
      </c>
      <c r="C541" s="43">
        <v>1505</v>
      </c>
    </row>
    <row r="542" spans="1:3" x14ac:dyDescent="0.25">
      <c r="A542" s="60"/>
      <c r="B542" s="60">
        <v>44476</v>
      </c>
    </row>
    <row r="543" spans="1:3" x14ac:dyDescent="0.25">
      <c r="B543" s="60">
        <v>44477</v>
      </c>
    </row>
    <row r="544" spans="1:3" x14ac:dyDescent="0.25">
      <c r="B544" s="60">
        <v>44478</v>
      </c>
    </row>
    <row r="545" spans="1:3" x14ac:dyDescent="0.25">
      <c r="B545" s="60">
        <v>44479</v>
      </c>
    </row>
    <row r="546" spans="1:3" x14ac:dyDescent="0.25">
      <c r="B546" s="60">
        <v>44480</v>
      </c>
    </row>
    <row r="547" spans="1:3" x14ac:dyDescent="0.25">
      <c r="B547" s="60">
        <v>44481</v>
      </c>
    </row>
    <row r="548" spans="1:3" x14ac:dyDescent="0.25">
      <c r="A548" s="60">
        <v>44482</v>
      </c>
      <c r="B548" s="60">
        <v>44482</v>
      </c>
      <c r="C548" s="43">
        <v>1551</v>
      </c>
    </row>
    <row r="549" spans="1:3" x14ac:dyDescent="0.25">
      <c r="B549" s="60">
        <v>44483</v>
      </c>
    </row>
    <row r="550" spans="1:3" x14ac:dyDescent="0.25">
      <c r="B550" s="60">
        <v>44484</v>
      </c>
    </row>
    <row r="551" spans="1:3" x14ac:dyDescent="0.25">
      <c r="B551" s="60">
        <v>44485</v>
      </c>
    </row>
    <row r="552" spans="1:3" x14ac:dyDescent="0.25">
      <c r="B552" s="60">
        <v>44486</v>
      </c>
    </row>
    <row r="553" spans="1:3" x14ac:dyDescent="0.25">
      <c r="B553" s="60">
        <v>44487</v>
      </c>
    </row>
    <row r="554" spans="1:3" x14ac:dyDescent="0.25">
      <c r="B554" s="60">
        <v>44488</v>
      </c>
    </row>
    <row r="555" spans="1:3" x14ac:dyDescent="0.25">
      <c r="A555" s="60">
        <v>44489</v>
      </c>
      <c r="B555" s="60">
        <v>44489</v>
      </c>
      <c r="C555" s="43">
        <v>1569</v>
      </c>
    </row>
    <row r="556" spans="1:3" x14ac:dyDescent="0.25">
      <c r="B556" s="60">
        <v>44490</v>
      </c>
    </row>
    <row r="557" spans="1:3" x14ac:dyDescent="0.25">
      <c r="B557" s="60">
        <v>44491</v>
      </c>
    </row>
    <row r="558" spans="1:3" x14ac:dyDescent="0.25">
      <c r="B558" s="60">
        <v>44492</v>
      </c>
    </row>
    <row r="559" spans="1:3" x14ac:dyDescent="0.25">
      <c r="B559" s="60">
        <v>44493</v>
      </c>
    </row>
    <row r="560" spans="1:3" x14ac:dyDescent="0.25">
      <c r="B560" s="60">
        <v>44494</v>
      </c>
    </row>
    <row r="561" spans="1:3" x14ac:dyDescent="0.25">
      <c r="B561" s="60">
        <v>44495</v>
      </c>
    </row>
    <row r="562" spans="1:3" x14ac:dyDescent="0.25">
      <c r="A562" s="60">
        <v>44496</v>
      </c>
      <c r="B562" s="60">
        <v>44496</v>
      </c>
      <c r="C562" s="43">
        <v>1539</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616"/>
  <sheetViews>
    <sheetView showGridLines="0" zoomScaleNormal="100" workbookViewId="0">
      <pane xSplit="1" ySplit="4" topLeftCell="B602" activePane="bottomRight" state="frozen"/>
      <selection pane="topRight" activeCell="B1" sqref="B1"/>
      <selection pane="bottomLeft" activeCell="A5" sqref="A5"/>
      <selection pane="bottomRight"/>
    </sheetView>
  </sheetViews>
  <sheetFormatPr defaultColWidth="8.5703125" defaultRowHeight="14.25" x14ac:dyDescent="0.2"/>
  <cols>
    <col min="1" max="1" width="12.5703125" style="104" customWidth="1"/>
    <col min="2" max="2" width="13.5703125" style="2" bestFit="1" customWidth="1"/>
    <col min="3" max="3" width="12.42578125" style="2" customWidth="1"/>
    <col min="4" max="4" width="13.42578125" style="2" customWidth="1"/>
    <col min="5" max="5" width="12.5703125" style="2" bestFit="1" customWidth="1"/>
    <col min="6" max="6" width="14.42578125" style="355" customWidth="1"/>
    <col min="7" max="7" width="13.5703125" style="104" customWidth="1"/>
    <col min="8" max="8" width="13.42578125" style="104" customWidth="1"/>
    <col min="9" max="9" width="12.42578125" style="104" customWidth="1"/>
    <col min="10" max="10" width="13.5703125" style="508" customWidth="1"/>
    <col min="11" max="11" width="11.42578125" style="501" customWidth="1"/>
    <col min="12" max="13" width="11.42578125" style="502" customWidth="1"/>
    <col min="14" max="14" width="12.42578125" style="501" customWidth="1"/>
    <col min="15" max="15" width="11.42578125" style="501" customWidth="1"/>
    <col min="16" max="16" width="12.42578125" style="503" customWidth="1"/>
    <col min="17" max="18" width="12.42578125" style="498" customWidth="1"/>
    <col min="19" max="19" width="13.42578125" style="499" customWidth="1"/>
    <col min="20" max="20" width="6.42578125" style="104" customWidth="1"/>
    <col min="21" max="16384" width="8.5703125" style="104"/>
  </cols>
  <sheetData>
    <row r="1" spans="1:27" x14ac:dyDescent="0.2">
      <c r="A1" s="1" t="s">
        <v>181</v>
      </c>
      <c r="B1" s="1"/>
      <c r="C1" s="1"/>
      <c r="I1" s="496"/>
      <c r="J1" s="497"/>
      <c r="K1" s="612" t="s">
        <v>108</v>
      </c>
      <c r="L1" s="613"/>
      <c r="M1" s="613"/>
      <c r="N1" s="613"/>
      <c r="O1" s="613"/>
      <c r="P1" s="613"/>
      <c r="W1" s="500" t="s">
        <v>29</v>
      </c>
    </row>
    <row r="2" spans="1:27" x14ac:dyDescent="0.2">
      <c r="A2" s="2"/>
      <c r="I2" s="625" t="s">
        <v>178</v>
      </c>
      <c r="J2" s="626"/>
      <c r="Q2" s="361"/>
      <c r="R2" s="361"/>
    </row>
    <row r="3" spans="1:27" ht="48.75" customHeight="1" x14ac:dyDescent="0.2">
      <c r="A3" s="619" t="s">
        <v>30</v>
      </c>
      <c r="B3" s="621" t="s">
        <v>176</v>
      </c>
      <c r="C3" s="622"/>
      <c r="D3" s="622"/>
      <c r="E3" s="97" t="s">
        <v>175</v>
      </c>
      <c r="F3" s="616" t="s">
        <v>190</v>
      </c>
      <c r="G3" s="623" t="s">
        <v>177</v>
      </c>
      <c r="H3" s="623"/>
      <c r="I3" s="625"/>
      <c r="J3" s="626"/>
      <c r="K3" s="614" t="s">
        <v>179</v>
      </c>
      <c r="L3" s="617" t="s">
        <v>191</v>
      </c>
      <c r="M3" s="618" t="s">
        <v>192</v>
      </c>
      <c r="N3" s="624" t="s">
        <v>180</v>
      </c>
      <c r="O3" s="614" t="s">
        <v>174</v>
      </c>
      <c r="P3" s="615" t="s">
        <v>182</v>
      </c>
      <c r="Q3" s="618" t="s">
        <v>193</v>
      </c>
      <c r="R3" s="618" t="s">
        <v>194</v>
      </c>
      <c r="S3" s="624" t="s">
        <v>173</v>
      </c>
    </row>
    <row r="4" spans="1:27" ht="30.6" customHeight="1" x14ac:dyDescent="0.2">
      <c r="A4" s="620"/>
      <c r="B4" s="23" t="s">
        <v>18</v>
      </c>
      <c r="C4" s="24" t="s">
        <v>17</v>
      </c>
      <c r="D4" s="28" t="s">
        <v>3</v>
      </c>
      <c r="E4" s="92" t="s">
        <v>62</v>
      </c>
      <c r="F4" s="616"/>
      <c r="G4" s="91" t="s">
        <v>62</v>
      </c>
      <c r="H4" s="91" t="s">
        <v>63</v>
      </c>
      <c r="I4" s="75" t="s">
        <v>62</v>
      </c>
      <c r="J4" s="137" t="s">
        <v>63</v>
      </c>
      <c r="K4" s="614"/>
      <c r="L4" s="617"/>
      <c r="M4" s="618"/>
      <c r="N4" s="624"/>
      <c r="O4" s="614"/>
      <c r="P4" s="615"/>
      <c r="Q4" s="618"/>
      <c r="R4" s="618"/>
      <c r="S4" s="624"/>
    </row>
    <row r="5" spans="1:27" x14ac:dyDescent="0.2">
      <c r="A5" s="25">
        <v>43892</v>
      </c>
      <c r="B5" s="26">
        <v>814</v>
      </c>
      <c r="C5" s="27">
        <v>1</v>
      </c>
      <c r="D5" s="27">
        <v>815</v>
      </c>
      <c r="E5" s="54">
        <v>1</v>
      </c>
      <c r="F5" s="357"/>
      <c r="G5" s="504"/>
      <c r="H5" s="505"/>
      <c r="I5" s="506"/>
      <c r="J5" s="507"/>
      <c r="K5" s="138"/>
      <c r="L5" s="49"/>
      <c r="M5" s="84"/>
      <c r="N5" s="84"/>
      <c r="O5" s="84"/>
      <c r="P5" s="138"/>
      <c r="Q5" s="85"/>
      <c r="R5" s="85"/>
      <c r="S5" s="85"/>
      <c r="T5" s="505"/>
      <c r="U5" s="505"/>
      <c r="V5" s="372"/>
      <c r="W5" s="372"/>
      <c r="X5" s="372"/>
      <c r="Y5" s="372"/>
      <c r="Z5" s="372"/>
      <c r="AA5" s="372"/>
    </row>
    <row r="6" spans="1:27" x14ac:dyDescent="0.2">
      <c r="A6" s="25">
        <v>43893</v>
      </c>
      <c r="B6" s="26">
        <v>914</v>
      </c>
      <c r="C6" s="27">
        <v>1</v>
      </c>
      <c r="D6" s="27">
        <v>915</v>
      </c>
      <c r="E6" s="54">
        <v>0</v>
      </c>
      <c r="F6" s="356">
        <f>E6/(D6-D5)</f>
        <v>0</v>
      </c>
      <c r="G6" s="504"/>
      <c r="H6" s="505"/>
      <c r="I6" s="506"/>
      <c r="J6" s="507"/>
      <c r="K6" s="138"/>
      <c r="L6" s="49"/>
      <c r="M6" s="84"/>
      <c r="N6" s="84"/>
      <c r="O6" s="84"/>
      <c r="P6" s="138"/>
      <c r="Q6" s="85"/>
      <c r="R6" s="85"/>
      <c r="S6" s="85"/>
      <c r="T6" s="505"/>
      <c r="U6" s="372"/>
      <c r="V6" s="372"/>
      <c r="W6" s="372"/>
      <c r="X6" s="372"/>
      <c r="Y6" s="372"/>
      <c r="Z6" s="372"/>
      <c r="AA6" s="372"/>
    </row>
    <row r="7" spans="1:27" x14ac:dyDescent="0.2">
      <c r="A7" s="25">
        <v>43894</v>
      </c>
      <c r="B7" s="26">
        <v>1043</v>
      </c>
      <c r="C7" s="27">
        <v>3</v>
      </c>
      <c r="D7" s="27">
        <v>1046</v>
      </c>
      <c r="E7" s="54">
        <v>2</v>
      </c>
      <c r="F7" s="356">
        <f t="shared" ref="F7:F70" si="0">E7/(D7-D6)</f>
        <v>1.5267175572519083E-2</v>
      </c>
      <c r="G7" s="504"/>
      <c r="H7" s="505"/>
      <c r="I7" s="506"/>
      <c r="J7" s="507"/>
      <c r="K7" s="138"/>
      <c r="L7" s="49"/>
      <c r="M7" s="84"/>
      <c r="N7" s="84"/>
      <c r="O7" s="84"/>
      <c r="P7" s="138"/>
      <c r="Q7" s="85"/>
      <c r="R7" s="85"/>
      <c r="S7" s="85"/>
      <c r="T7" s="505"/>
      <c r="U7" s="372"/>
      <c r="V7" s="372"/>
      <c r="W7" s="372"/>
      <c r="X7" s="372"/>
      <c r="Y7" s="372"/>
      <c r="Z7" s="372"/>
      <c r="AA7" s="372"/>
    </row>
    <row r="8" spans="1:27" x14ac:dyDescent="0.2">
      <c r="A8" s="25">
        <v>43895</v>
      </c>
      <c r="B8" s="26">
        <v>1250</v>
      </c>
      <c r="C8" s="27">
        <v>6</v>
      </c>
      <c r="D8" s="27">
        <v>1256</v>
      </c>
      <c r="E8" s="54">
        <v>3</v>
      </c>
      <c r="F8" s="356">
        <f t="shared" si="0"/>
        <v>1.4285714285714285E-2</v>
      </c>
      <c r="G8" s="504"/>
      <c r="H8" s="505"/>
      <c r="I8" s="506"/>
      <c r="J8" s="507"/>
      <c r="K8" s="138"/>
      <c r="L8" s="49"/>
      <c r="M8" s="84"/>
      <c r="N8" s="84"/>
      <c r="O8" s="84"/>
      <c r="P8" s="138"/>
      <c r="Q8" s="85"/>
      <c r="R8" s="85"/>
      <c r="S8" s="85"/>
      <c r="T8" s="505"/>
      <c r="U8" s="372"/>
      <c r="V8" s="372"/>
      <c r="W8" s="372"/>
      <c r="X8" s="372"/>
      <c r="Y8" s="372"/>
      <c r="Z8" s="372"/>
      <c r="AA8" s="372"/>
    </row>
    <row r="9" spans="1:27" x14ac:dyDescent="0.2">
      <c r="A9" s="25">
        <v>43896</v>
      </c>
      <c r="B9" s="26">
        <v>1514</v>
      </c>
      <c r="C9" s="27">
        <v>11</v>
      </c>
      <c r="D9" s="27">
        <v>1525</v>
      </c>
      <c r="E9" s="54">
        <v>5</v>
      </c>
      <c r="F9" s="356">
        <f t="shared" si="0"/>
        <v>1.858736059479554E-2</v>
      </c>
      <c r="G9" s="504"/>
      <c r="H9" s="505"/>
      <c r="I9" s="506"/>
      <c r="J9" s="507"/>
      <c r="K9" s="138"/>
      <c r="L9" s="49"/>
      <c r="M9" s="84"/>
      <c r="N9" s="84"/>
      <c r="O9" s="84"/>
      <c r="P9" s="138"/>
      <c r="Q9" s="85"/>
      <c r="R9" s="85"/>
      <c r="S9" s="85"/>
      <c r="T9" s="505"/>
      <c r="U9" s="372"/>
      <c r="V9" s="372"/>
      <c r="W9" s="372"/>
      <c r="X9" s="372"/>
      <c r="Y9" s="372"/>
      <c r="Z9" s="372"/>
      <c r="AA9" s="372"/>
    </row>
    <row r="10" spans="1:27" x14ac:dyDescent="0.2">
      <c r="A10" s="25">
        <v>43897</v>
      </c>
      <c r="B10" s="26">
        <v>1664</v>
      </c>
      <c r="C10" s="27">
        <v>16</v>
      </c>
      <c r="D10" s="27">
        <v>1680</v>
      </c>
      <c r="E10" s="54">
        <v>5</v>
      </c>
      <c r="F10" s="356">
        <f t="shared" si="0"/>
        <v>3.2258064516129031E-2</v>
      </c>
      <c r="G10" s="504"/>
      <c r="H10" s="505"/>
      <c r="I10" s="506"/>
      <c r="J10" s="507"/>
      <c r="K10" s="138"/>
      <c r="L10" s="49"/>
      <c r="M10" s="84"/>
      <c r="N10" s="84"/>
      <c r="O10" s="84"/>
      <c r="P10" s="138"/>
      <c r="Q10" s="85"/>
      <c r="R10" s="85"/>
      <c r="S10" s="85"/>
      <c r="T10" s="505"/>
      <c r="U10" s="372"/>
      <c r="V10" s="372"/>
      <c r="W10" s="372"/>
      <c r="X10" s="372"/>
      <c r="Y10" s="372"/>
      <c r="Z10" s="372"/>
      <c r="AA10" s="372"/>
    </row>
    <row r="11" spans="1:27" x14ac:dyDescent="0.2">
      <c r="A11" s="25">
        <v>43898</v>
      </c>
      <c r="B11" s="26">
        <v>1939</v>
      </c>
      <c r="C11" s="27">
        <v>18</v>
      </c>
      <c r="D11" s="27">
        <v>1957</v>
      </c>
      <c r="E11" s="54">
        <v>2</v>
      </c>
      <c r="F11" s="356">
        <f t="shared" si="0"/>
        <v>7.2202166064981952E-3</v>
      </c>
      <c r="G11" s="504"/>
      <c r="H11" s="505"/>
      <c r="I11" s="506"/>
      <c r="J11" s="507"/>
      <c r="K11" s="138"/>
      <c r="L11" s="49"/>
      <c r="M11" s="84"/>
      <c r="N11" s="84"/>
      <c r="O11" s="84"/>
      <c r="P11" s="138"/>
      <c r="Q11" s="85"/>
      <c r="R11" s="85"/>
      <c r="S11" s="85"/>
      <c r="T11" s="505"/>
      <c r="U11" s="372"/>
      <c r="V11" s="372"/>
      <c r="W11" s="372"/>
      <c r="X11" s="372"/>
      <c r="Y11" s="372"/>
      <c r="Z11" s="372"/>
      <c r="AA11" s="372"/>
    </row>
    <row r="12" spans="1:27" x14ac:dyDescent="0.2">
      <c r="A12" s="25">
        <v>43899</v>
      </c>
      <c r="B12" s="26">
        <v>2078</v>
      </c>
      <c r="C12" s="27">
        <v>23</v>
      </c>
      <c r="D12" s="27">
        <v>2101</v>
      </c>
      <c r="E12" s="54">
        <v>5</v>
      </c>
      <c r="F12" s="356">
        <f t="shared" si="0"/>
        <v>3.4722222222222224E-2</v>
      </c>
      <c r="G12" s="504"/>
      <c r="H12" s="505"/>
      <c r="I12" s="506"/>
      <c r="J12" s="507"/>
      <c r="K12" s="138"/>
      <c r="L12" s="49"/>
      <c r="M12" s="84"/>
      <c r="N12" s="84"/>
      <c r="O12" s="84"/>
      <c r="P12" s="138"/>
      <c r="Q12" s="85"/>
      <c r="R12" s="85"/>
      <c r="S12" s="85"/>
      <c r="T12" s="505"/>
      <c r="U12" s="372"/>
      <c r="V12" s="372"/>
      <c r="W12" s="372"/>
      <c r="X12" s="372"/>
      <c r="Y12" s="372"/>
      <c r="Z12" s="372"/>
      <c r="AA12" s="372"/>
    </row>
    <row r="13" spans="1:27" x14ac:dyDescent="0.2">
      <c r="A13" s="25">
        <v>43900</v>
      </c>
      <c r="B13" s="26">
        <v>2207</v>
      </c>
      <c r="C13" s="27">
        <v>27</v>
      </c>
      <c r="D13" s="27">
        <v>2234</v>
      </c>
      <c r="E13" s="54">
        <v>4</v>
      </c>
      <c r="F13" s="356">
        <f t="shared" si="0"/>
        <v>3.007518796992481E-2</v>
      </c>
      <c r="G13" s="504"/>
      <c r="H13" s="505"/>
      <c r="I13" s="506"/>
      <c r="J13" s="507"/>
      <c r="K13" s="138"/>
      <c r="L13" s="49"/>
      <c r="M13" s="84"/>
      <c r="N13" s="84"/>
      <c r="O13" s="84"/>
      <c r="P13" s="138"/>
      <c r="Q13" s="85"/>
      <c r="R13" s="85"/>
      <c r="S13" s="85"/>
      <c r="T13" s="505"/>
      <c r="U13" s="372"/>
      <c r="V13" s="372"/>
      <c r="W13" s="372"/>
      <c r="X13" s="372"/>
      <c r="Y13" s="372"/>
      <c r="Z13" s="372"/>
      <c r="AA13" s="372"/>
    </row>
    <row r="14" spans="1:27" x14ac:dyDescent="0.2">
      <c r="A14" s="25">
        <v>43901</v>
      </c>
      <c r="B14" s="26">
        <v>2280</v>
      </c>
      <c r="C14" s="27">
        <v>36</v>
      </c>
      <c r="D14" s="27">
        <v>2316</v>
      </c>
      <c r="E14" s="54">
        <v>9</v>
      </c>
      <c r="F14" s="356">
        <f t="shared" si="0"/>
        <v>0.10975609756097561</v>
      </c>
      <c r="G14" s="504"/>
      <c r="H14" s="505"/>
      <c r="I14" s="506"/>
      <c r="J14" s="507"/>
      <c r="K14" s="138"/>
      <c r="L14" s="49"/>
      <c r="M14" s="84"/>
      <c r="N14" s="84"/>
      <c r="O14" s="84"/>
      <c r="P14" s="138"/>
      <c r="Q14" s="85"/>
      <c r="R14" s="85"/>
      <c r="S14" s="85"/>
      <c r="T14" s="505"/>
      <c r="U14" s="372"/>
      <c r="V14" s="372"/>
      <c r="W14" s="372"/>
      <c r="X14" s="372"/>
      <c r="Y14" s="372"/>
      <c r="Z14" s="372"/>
      <c r="AA14" s="372"/>
    </row>
    <row r="15" spans="1:27" x14ac:dyDescent="0.2">
      <c r="A15" s="25">
        <v>43902</v>
      </c>
      <c r="B15" s="26">
        <v>2832</v>
      </c>
      <c r="C15" s="27">
        <v>60</v>
      </c>
      <c r="D15" s="27">
        <v>2892</v>
      </c>
      <c r="E15" s="54">
        <v>24</v>
      </c>
      <c r="F15" s="356">
        <f t="shared" si="0"/>
        <v>4.1666666666666664E-2</v>
      </c>
      <c r="G15" s="504"/>
      <c r="H15" s="505"/>
      <c r="I15" s="506"/>
      <c r="J15" s="507"/>
      <c r="K15" s="138"/>
      <c r="L15" s="49"/>
      <c r="M15" s="84"/>
      <c r="N15" s="84"/>
      <c r="O15" s="84"/>
      <c r="P15" s="138"/>
      <c r="Q15" s="85"/>
      <c r="R15" s="85"/>
      <c r="S15" s="85"/>
      <c r="T15" s="505"/>
      <c r="U15" s="372"/>
      <c r="V15" s="372"/>
      <c r="W15" s="372"/>
      <c r="X15" s="372"/>
      <c r="Y15" s="372"/>
      <c r="Z15" s="372"/>
      <c r="AA15" s="372"/>
    </row>
    <row r="16" spans="1:27" x14ac:dyDescent="0.2">
      <c r="A16" s="25">
        <v>43903</v>
      </c>
      <c r="B16" s="26">
        <v>3229</v>
      </c>
      <c r="C16" s="27">
        <v>85</v>
      </c>
      <c r="D16" s="27">
        <v>3314</v>
      </c>
      <c r="E16" s="54">
        <v>25</v>
      </c>
      <c r="F16" s="356">
        <f t="shared" si="0"/>
        <v>5.9241706161137442E-2</v>
      </c>
      <c r="G16" s="504"/>
      <c r="H16" s="505"/>
      <c r="I16" s="506"/>
      <c r="J16" s="507"/>
      <c r="K16" s="138"/>
      <c r="L16" s="49"/>
      <c r="M16" s="84"/>
      <c r="N16" s="84"/>
      <c r="O16" s="84"/>
      <c r="P16" s="138"/>
      <c r="Q16" s="85"/>
      <c r="R16" s="85"/>
      <c r="S16" s="85"/>
      <c r="T16" s="505"/>
      <c r="U16" s="372"/>
      <c r="V16" s="372"/>
      <c r="W16" s="372"/>
      <c r="X16" s="372"/>
      <c r="Y16" s="372"/>
      <c r="Z16" s="372"/>
      <c r="AA16" s="372"/>
    </row>
    <row r="17" spans="1:27" x14ac:dyDescent="0.2">
      <c r="A17" s="25">
        <v>43904</v>
      </c>
      <c r="B17" s="26">
        <v>3594</v>
      </c>
      <c r="C17" s="27">
        <v>121</v>
      </c>
      <c r="D17" s="27">
        <v>3715</v>
      </c>
      <c r="E17" s="54">
        <v>36</v>
      </c>
      <c r="F17" s="356">
        <f t="shared" si="0"/>
        <v>8.9775561097256859E-2</v>
      </c>
      <c r="G17" s="504"/>
      <c r="H17" s="505"/>
      <c r="I17" s="506"/>
      <c r="J17" s="507"/>
      <c r="K17" s="138"/>
      <c r="L17" s="49"/>
      <c r="M17" s="84"/>
      <c r="N17" s="84"/>
      <c r="O17" s="84"/>
      <c r="P17" s="138"/>
      <c r="Q17" s="85"/>
      <c r="R17" s="85"/>
      <c r="S17" s="85"/>
      <c r="T17" s="505"/>
      <c r="U17" s="372"/>
      <c r="V17" s="372"/>
      <c r="W17" s="372"/>
      <c r="X17" s="372"/>
      <c r="Y17" s="372"/>
      <c r="Z17" s="372"/>
      <c r="AA17" s="372"/>
    </row>
    <row r="18" spans="1:27" x14ac:dyDescent="0.2">
      <c r="A18" s="25">
        <v>43905</v>
      </c>
      <c r="B18" s="26">
        <v>4087</v>
      </c>
      <c r="C18" s="27">
        <v>153</v>
      </c>
      <c r="D18" s="27">
        <v>4240</v>
      </c>
      <c r="E18" s="54">
        <v>32</v>
      </c>
      <c r="F18" s="356">
        <f t="shared" si="0"/>
        <v>6.0952380952380952E-2</v>
      </c>
      <c r="G18" s="504"/>
      <c r="H18" s="505"/>
      <c r="I18" s="506"/>
      <c r="J18" s="507"/>
      <c r="K18" s="138"/>
      <c r="L18" s="49"/>
      <c r="M18" s="84"/>
      <c r="N18" s="84"/>
      <c r="O18" s="84"/>
      <c r="P18" s="138"/>
      <c r="Q18" s="85"/>
      <c r="R18" s="85"/>
      <c r="S18" s="85"/>
      <c r="T18" s="505"/>
      <c r="U18" s="372"/>
      <c r="V18" s="372"/>
      <c r="W18" s="372"/>
      <c r="X18" s="372"/>
      <c r="Y18" s="372"/>
      <c r="Z18" s="372"/>
      <c r="AA18" s="372"/>
    </row>
    <row r="19" spans="1:27" x14ac:dyDescent="0.2">
      <c r="A19" s="25">
        <v>43906</v>
      </c>
      <c r="B19" s="26">
        <v>4724</v>
      </c>
      <c r="C19" s="27">
        <v>171</v>
      </c>
      <c r="D19" s="27">
        <v>4895</v>
      </c>
      <c r="E19" s="54">
        <v>18</v>
      </c>
      <c r="F19" s="356">
        <f t="shared" si="0"/>
        <v>2.748091603053435E-2</v>
      </c>
      <c r="G19" s="504"/>
      <c r="H19" s="2"/>
      <c r="I19" s="506"/>
      <c r="J19" s="507"/>
      <c r="K19" s="138"/>
      <c r="L19" s="49"/>
      <c r="M19" s="84"/>
      <c r="N19" s="84"/>
      <c r="O19" s="84"/>
      <c r="P19" s="138"/>
      <c r="Q19" s="85"/>
      <c r="R19" s="85"/>
      <c r="S19" s="85"/>
      <c r="T19" s="505"/>
      <c r="U19" s="372"/>
      <c r="V19" s="372"/>
      <c r="W19" s="372"/>
      <c r="X19" s="372"/>
      <c r="Y19" s="372"/>
      <c r="Z19" s="372"/>
      <c r="AA19" s="372"/>
    </row>
    <row r="20" spans="1:27" x14ac:dyDescent="0.2">
      <c r="A20" s="25">
        <v>43907</v>
      </c>
      <c r="B20" s="26">
        <v>5051</v>
      </c>
      <c r="C20" s="27">
        <v>195</v>
      </c>
      <c r="D20" s="27">
        <v>5246</v>
      </c>
      <c r="E20" s="54">
        <v>24</v>
      </c>
      <c r="F20" s="356">
        <f t="shared" si="0"/>
        <v>6.8376068376068383E-2</v>
      </c>
      <c r="G20" s="504"/>
      <c r="H20" s="505"/>
      <c r="I20" s="506"/>
      <c r="J20" s="507"/>
      <c r="K20" s="138"/>
      <c r="L20" s="49"/>
      <c r="M20" s="84"/>
      <c r="N20" s="84"/>
      <c r="O20" s="84"/>
      <c r="P20" s="138"/>
      <c r="Q20" s="85"/>
      <c r="R20" s="85"/>
      <c r="S20" s="85"/>
      <c r="T20" s="505"/>
      <c r="U20" s="372"/>
      <c r="V20" s="372"/>
      <c r="W20" s="372"/>
      <c r="X20" s="372"/>
      <c r="Y20" s="372"/>
      <c r="Z20" s="372"/>
      <c r="AA20" s="372"/>
    </row>
    <row r="21" spans="1:27" x14ac:dyDescent="0.2">
      <c r="A21" s="25">
        <v>43908</v>
      </c>
      <c r="B21" s="26">
        <v>5864</v>
      </c>
      <c r="C21" s="27">
        <v>227</v>
      </c>
      <c r="D21" s="27">
        <v>6091</v>
      </c>
      <c r="E21" s="54">
        <v>32</v>
      </c>
      <c r="F21" s="356">
        <f t="shared" si="0"/>
        <v>3.7869822485207101E-2</v>
      </c>
      <c r="G21" s="504"/>
      <c r="H21" s="505"/>
      <c r="I21" s="506"/>
      <c r="J21" s="507"/>
      <c r="K21" s="138"/>
      <c r="L21" s="49"/>
      <c r="M21" s="84"/>
      <c r="N21" s="84"/>
      <c r="O21" s="84"/>
      <c r="P21" s="138"/>
      <c r="Q21" s="85"/>
      <c r="R21" s="85"/>
      <c r="S21" s="85"/>
      <c r="T21" s="505"/>
      <c r="U21" s="372"/>
      <c r="V21" s="372"/>
      <c r="W21" s="372"/>
      <c r="X21" s="372"/>
      <c r="Y21" s="372"/>
      <c r="Z21" s="372"/>
      <c r="AA21" s="372"/>
    </row>
    <row r="22" spans="1:27" x14ac:dyDescent="0.2">
      <c r="A22" s="25">
        <v>43909</v>
      </c>
      <c r="B22" s="26">
        <v>6506</v>
      </c>
      <c r="C22" s="27">
        <v>266</v>
      </c>
      <c r="D22" s="27">
        <v>6772</v>
      </c>
      <c r="E22" s="54">
        <v>39</v>
      </c>
      <c r="F22" s="356">
        <f t="shared" si="0"/>
        <v>5.7268722466960353E-2</v>
      </c>
      <c r="G22" s="504"/>
      <c r="H22" s="505"/>
      <c r="I22" s="506"/>
      <c r="J22" s="507"/>
      <c r="K22" s="138"/>
      <c r="L22" s="49"/>
      <c r="M22" s="84"/>
      <c r="N22" s="84"/>
      <c r="O22" s="84"/>
      <c r="P22" s="138"/>
      <c r="Q22" s="85"/>
      <c r="R22" s="85"/>
      <c r="S22" s="85"/>
      <c r="T22" s="505"/>
      <c r="U22" s="372"/>
      <c r="V22" s="372"/>
      <c r="W22" s="372"/>
      <c r="X22" s="372"/>
      <c r="Y22" s="372"/>
      <c r="Z22" s="372"/>
      <c r="AA22" s="372"/>
    </row>
    <row r="23" spans="1:27" x14ac:dyDescent="0.2">
      <c r="A23" s="25">
        <v>43910</v>
      </c>
      <c r="B23" s="26">
        <v>7228</v>
      </c>
      <c r="C23" s="27">
        <v>322</v>
      </c>
      <c r="D23" s="27">
        <v>7550</v>
      </c>
      <c r="E23" s="54">
        <v>56</v>
      </c>
      <c r="F23" s="356">
        <f t="shared" si="0"/>
        <v>7.1979434447300775E-2</v>
      </c>
      <c r="G23" s="504"/>
      <c r="H23" s="505"/>
      <c r="I23" s="506"/>
      <c r="J23" s="507"/>
      <c r="K23" s="138"/>
      <c r="L23" s="49"/>
      <c r="M23" s="84"/>
      <c r="N23" s="84"/>
      <c r="O23" s="84"/>
      <c r="P23" s="138"/>
      <c r="Q23" s="85"/>
      <c r="R23" s="85"/>
      <c r="S23" s="85"/>
      <c r="T23" s="505"/>
      <c r="U23" s="372"/>
      <c r="V23" s="372"/>
      <c r="W23" s="372"/>
      <c r="X23" s="372"/>
      <c r="Y23" s="372"/>
      <c r="Z23" s="372"/>
      <c r="AA23" s="372"/>
    </row>
    <row r="24" spans="1:27" x14ac:dyDescent="0.2">
      <c r="A24" s="25">
        <v>43911</v>
      </c>
      <c r="B24" s="26">
        <v>7886</v>
      </c>
      <c r="C24" s="27">
        <v>373</v>
      </c>
      <c r="D24" s="27">
        <v>8259</v>
      </c>
      <c r="E24" s="54">
        <v>51</v>
      </c>
      <c r="F24" s="356">
        <f t="shared" si="0"/>
        <v>7.1932299012693934E-2</v>
      </c>
      <c r="G24" s="504"/>
      <c r="H24" s="505"/>
      <c r="I24" s="506"/>
      <c r="J24" s="507"/>
      <c r="K24" s="138"/>
      <c r="L24" s="49"/>
      <c r="M24" s="84"/>
      <c r="N24" s="84"/>
      <c r="O24" s="84"/>
      <c r="P24" s="138"/>
      <c r="Q24" s="85"/>
      <c r="R24" s="85"/>
      <c r="S24" s="85"/>
      <c r="T24" s="505"/>
      <c r="U24" s="372"/>
      <c r="V24" s="372"/>
      <c r="W24" s="372"/>
      <c r="X24" s="372"/>
      <c r="Y24" s="372"/>
      <c r="Z24" s="372"/>
      <c r="AA24" s="372"/>
    </row>
    <row r="25" spans="1:27" x14ac:dyDescent="0.2">
      <c r="A25" s="25">
        <v>43912</v>
      </c>
      <c r="B25" s="26">
        <v>8263</v>
      </c>
      <c r="C25" s="27">
        <v>416</v>
      </c>
      <c r="D25" s="27">
        <v>8679</v>
      </c>
      <c r="E25" s="54">
        <v>43</v>
      </c>
      <c r="F25" s="356">
        <f t="shared" si="0"/>
        <v>0.10238095238095238</v>
      </c>
      <c r="G25" s="504"/>
      <c r="H25" s="505"/>
      <c r="I25" s="506"/>
      <c r="J25" s="507"/>
      <c r="K25" s="138"/>
      <c r="L25" s="49"/>
      <c r="M25" s="84"/>
      <c r="N25" s="84"/>
      <c r="O25" s="84"/>
      <c r="P25" s="138"/>
      <c r="Q25" s="85"/>
      <c r="R25" s="85"/>
      <c r="S25" s="85"/>
      <c r="T25" s="505"/>
      <c r="U25" s="372"/>
      <c r="V25" s="372"/>
      <c r="W25" s="372"/>
      <c r="X25" s="372"/>
      <c r="Y25" s="372"/>
      <c r="Z25" s="372"/>
      <c r="AA25" s="372"/>
    </row>
    <row r="26" spans="1:27" x14ac:dyDescent="0.2">
      <c r="A26" s="25">
        <v>43913</v>
      </c>
      <c r="B26" s="26">
        <v>8865</v>
      </c>
      <c r="C26" s="27">
        <v>499</v>
      </c>
      <c r="D26" s="27">
        <v>9364</v>
      </c>
      <c r="E26" s="54">
        <v>83</v>
      </c>
      <c r="F26" s="356">
        <f t="shared" si="0"/>
        <v>0.12116788321167883</v>
      </c>
      <c r="G26" s="504"/>
      <c r="H26" s="505"/>
      <c r="I26" s="506"/>
      <c r="J26" s="507"/>
      <c r="K26" s="138"/>
      <c r="L26" s="49"/>
      <c r="M26" s="84"/>
      <c r="N26" s="84"/>
      <c r="O26" s="84"/>
      <c r="P26" s="138"/>
      <c r="Q26" s="85"/>
      <c r="R26" s="85"/>
      <c r="S26" s="85"/>
      <c r="T26" s="505"/>
      <c r="U26" s="372"/>
      <c r="V26" s="372"/>
      <c r="W26" s="372"/>
      <c r="X26" s="372"/>
      <c r="Y26" s="372"/>
      <c r="Z26" s="372"/>
      <c r="AA26" s="372"/>
    </row>
    <row r="27" spans="1:27" x14ac:dyDescent="0.2">
      <c r="A27" s="25">
        <v>43914</v>
      </c>
      <c r="B27" s="61">
        <v>9384</v>
      </c>
      <c r="C27" s="62">
        <v>584</v>
      </c>
      <c r="D27" s="62">
        <v>9968</v>
      </c>
      <c r="E27" s="93">
        <v>85</v>
      </c>
      <c r="F27" s="356">
        <f t="shared" si="0"/>
        <v>0.14072847682119205</v>
      </c>
      <c r="G27" s="504"/>
      <c r="H27" s="505"/>
      <c r="I27" s="506"/>
      <c r="J27" s="507"/>
      <c r="K27" s="138"/>
      <c r="L27" s="49"/>
      <c r="M27" s="84"/>
      <c r="N27" s="84"/>
      <c r="O27" s="84"/>
      <c r="P27" s="138"/>
      <c r="Q27" s="85"/>
      <c r="R27" s="85"/>
      <c r="S27" s="85"/>
      <c r="T27" s="505"/>
      <c r="U27" s="372"/>
      <c r="V27" s="372"/>
      <c r="W27" s="372"/>
      <c r="X27" s="372"/>
      <c r="Y27" s="372"/>
      <c r="Z27" s="372"/>
      <c r="AA27" s="372"/>
    </row>
    <row r="28" spans="1:27" x14ac:dyDescent="0.2">
      <c r="A28" s="25">
        <v>43915</v>
      </c>
      <c r="B28" s="62">
        <v>9957</v>
      </c>
      <c r="C28" s="62">
        <v>719</v>
      </c>
      <c r="D28" s="62">
        <v>10676</v>
      </c>
      <c r="E28" s="93">
        <v>135</v>
      </c>
      <c r="F28" s="356">
        <f t="shared" si="0"/>
        <v>0.19067796610169491</v>
      </c>
      <c r="G28" s="504"/>
      <c r="H28" s="505"/>
      <c r="I28" s="506"/>
      <c r="J28" s="507"/>
      <c r="K28" s="138"/>
      <c r="L28" s="49"/>
      <c r="M28" s="84"/>
      <c r="N28" s="84"/>
      <c r="O28" s="84"/>
      <c r="P28" s="138"/>
      <c r="Q28" s="85"/>
      <c r="R28" s="85"/>
      <c r="S28" s="85"/>
      <c r="T28" s="505"/>
      <c r="U28" s="372"/>
      <c r="V28" s="372"/>
      <c r="W28" s="372"/>
      <c r="X28" s="372"/>
      <c r="Y28" s="372"/>
      <c r="Z28" s="372"/>
      <c r="AA28" s="372"/>
    </row>
    <row r="29" spans="1:27" x14ac:dyDescent="0.2">
      <c r="A29" s="25">
        <v>43916</v>
      </c>
      <c r="B29" s="27">
        <v>10593</v>
      </c>
      <c r="C29" s="27">
        <v>894</v>
      </c>
      <c r="D29" s="27">
        <v>11487</v>
      </c>
      <c r="E29" s="54">
        <v>175</v>
      </c>
      <c r="F29" s="356">
        <f t="shared" si="0"/>
        <v>0.21578298397040691</v>
      </c>
      <c r="G29" s="504"/>
      <c r="H29" s="505"/>
      <c r="I29" s="506"/>
      <c r="J29" s="507"/>
      <c r="K29" s="138"/>
      <c r="L29" s="49"/>
      <c r="M29" s="84"/>
      <c r="N29" s="84"/>
      <c r="O29" s="84"/>
      <c r="P29" s="138"/>
      <c r="Q29" s="85"/>
      <c r="R29" s="85"/>
      <c r="S29" s="85"/>
      <c r="T29" s="505"/>
      <c r="U29" s="372"/>
      <c r="V29" s="372"/>
      <c r="W29" s="372"/>
      <c r="X29" s="372"/>
      <c r="Y29" s="372"/>
      <c r="Z29" s="372"/>
      <c r="AA29" s="372"/>
    </row>
    <row r="30" spans="1:27" x14ac:dyDescent="0.2">
      <c r="A30" s="25">
        <v>43917</v>
      </c>
      <c r="B30" s="27">
        <v>11214</v>
      </c>
      <c r="C30" s="27">
        <v>1059</v>
      </c>
      <c r="D30" s="27">
        <v>12273</v>
      </c>
      <c r="E30" s="54">
        <v>165</v>
      </c>
      <c r="F30" s="356">
        <f t="shared" si="0"/>
        <v>0.20992366412213739</v>
      </c>
      <c r="G30" s="508"/>
      <c r="I30" s="496"/>
      <c r="J30" s="497"/>
      <c r="K30" s="138"/>
      <c r="L30" s="49"/>
      <c r="M30" s="84"/>
      <c r="N30" s="84"/>
      <c r="O30" s="84"/>
      <c r="P30" s="138"/>
      <c r="Q30" s="85"/>
      <c r="R30" s="85"/>
      <c r="S30" s="85"/>
      <c r="U30" s="372"/>
    </row>
    <row r="31" spans="1:27" x14ac:dyDescent="0.2">
      <c r="A31" s="25">
        <v>43918</v>
      </c>
      <c r="B31" s="61">
        <v>11888</v>
      </c>
      <c r="C31" s="62">
        <v>1245</v>
      </c>
      <c r="D31" s="62">
        <v>13133</v>
      </c>
      <c r="E31" s="93">
        <v>186</v>
      </c>
      <c r="F31" s="356">
        <f t="shared" si="0"/>
        <v>0.21627906976744185</v>
      </c>
      <c r="G31" s="508"/>
      <c r="I31" s="496"/>
      <c r="J31" s="497"/>
      <c r="K31" s="138"/>
      <c r="L31" s="49"/>
      <c r="M31" s="84"/>
      <c r="N31" s="84"/>
      <c r="O31" s="84"/>
      <c r="P31" s="138"/>
      <c r="Q31" s="85"/>
      <c r="R31" s="85"/>
      <c r="S31" s="85"/>
      <c r="U31" s="372"/>
    </row>
    <row r="32" spans="1:27" x14ac:dyDescent="0.2">
      <c r="A32" s="25">
        <v>43919</v>
      </c>
      <c r="B32" s="61">
        <v>12505</v>
      </c>
      <c r="C32" s="62">
        <v>1384</v>
      </c>
      <c r="D32" s="62">
        <v>13889</v>
      </c>
      <c r="E32" s="93">
        <v>139</v>
      </c>
      <c r="F32" s="356">
        <f t="shared" si="0"/>
        <v>0.18386243386243387</v>
      </c>
      <c r="G32" s="508"/>
      <c r="I32" s="496"/>
      <c r="J32" s="497"/>
      <c r="K32" s="138"/>
      <c r="L32" s="49"/>
      <c r="M32" s="84"/>
      <c r="N32" s="84"/>
      <c r="O32" s="84"/>
      <c r="P32" s="138"/>
      <c r="Q32" s="85"/>
      <c r="R32" s="85"/>
      <c r="S32" s="85"/>
      <c r="U32" s="372"/>
    </row>
    <row r="33" spans="1:21" x14ac:dyDescent="0.2">
      <c r="A33" s="25">
        <v>43920</v>
      </c>
      <c r="B33" s="61">
        <v>13061</v>
      </c>
      <c r="C33" s="62">
        <v>1563</v>
      </c>
      <c r="D33" s="62">
        <v>14624</v>
      </c>
      <c r="E33" s="93">
        <v>179</v>
      </c>
      <c r="F33" s="356">
        <f t="shared" si="0"/>
        <v>0.24353741496598638</v>
      </c>
      <c r="G33" s="508"/>
      <c r="I33" s="496"/>
      <c r="J33" s="497"/>
      <c r="K33" s="138"/>
      <c r="L33" s="49"/>
      <c r="M33" s="84"/>
      <c r="N33" s="84"/>
      <c r="O33" s="84"/>
      <c r="P33" s="138"/>
      <c r="Q33" s="85"/>
      <c r="R33" s="85"/>
      <c r="S33" s="85"/>
      <c r="U33" s="372"/>
    </row>
    <row r="34" spans="1:21" x14ac:dyDescent="0.2">
      <c r="A34" s="25">
        <v>43921</v>
      </c>
      <c r="B34" s="61">
        <v>13902</v>
      </c>
      <c r="C34" s="62">
        <v>1993</v>
      </c>
      <c r="D34" s="62">
        <v>15895</v>
      </c>
      <c r="E34" s="93">
        <v>430</v>
      </c>
      <c r="F34" s="356">
        <f t="shared" si="0"/>
        <v>0.33831628638867034</v>
      </c>
      <c r="G34" s="508"/>
      <c r="I34" s="496"/>
      <c r="J34" s="497"/>
      <c r="K34" s="138"/>
      <c r="L34" s="49"/>
      <c r="M34" s="84"/>
      <c r="N34" s="84"/>
      <c r="O34" s="84"/>
      <c r="P34" s="138"/>
      <c r="Q34" s="85"/>
      <c r="R34" s="85"/>
      <c r="S34" s="85"/>
      <c r="U34" s="372"/>
    </row>
    <row r="35" spans="1:21" x14ac:dyDescent="0.2">
      <c r="A35" s="25">
        <v>43922</v>
      </c>
      <c r="B35" s="61">
        <v>14697</v>
      </c>
      <c r="C35" s="62">
        <v>2310</v>
      </c>
      <c r="D35" s="62">
        <v>17007</v>
      </c>
      <c r="E35" s="93">
        <v>317</v>
      </c>
      <c r="F35" s="356">
        <f t="shared" si="0"/>
        <v>0.28507194244604317</v>
      </c>
      <c r="G35" s="62">
        <v>1710</v>
      </c>
      <c r="H35" s="62">
        <v>23324</v>
      </c>
      <c r="I35" s="496"/>
      <c r="J35" s="497"/>
      <c r="K35" s="138">
        <f>G35+I35</f>
        <v>1710</v>
      </c>
      <c r="L35" s="49"/>
      <c r="M35" s="84"/>
      <c r="N35" s="84">
        <f>D35-D28</f>
        <v>6331</v>
      </c>
      <c r="O35" s="84">
        <f t="shared" ref="O35:O98" si="1">SUM(E29:E35)</f>
        <v>1591</v>
      </c>
      <c r="P35" s="138"/>
      <c r="Q35" s="85"/>
      <c r="R35" s="85"/>
      <c r="S35" s="85"/>
      <c r="U35" s="372"/>
    </row>
    <row r="36" spans="1:21" x14ac:dyDescent="0.2">
      <c r="A36" s="25">
        <v>43923</v>
      </c>
      <c r="B36" s="61">
        <v>15526</v>
      </c>
      <c r="C36" s="62">
        <v>2602</v>
      </c>
      <c r="D36" s="62">
        <v>18128</v>
      </c>
      <c r="E36" s="93">
        <v>292</v>
      </c>
      <c r="F36" s="356">
        <f t="shared" si="0"/>
        <v>0.26048171275646742</v>
      </c>
      <c r="G36" s="62">
        <v>1118</v>
      </c>
      <c r="H36" s="62">
        <v>24442</v>
      </c>
      <c r="I36" s="496"/>
      <c r="J36" s="497"/>
      <c r="K36" s="138">
        <f t="shared" ref="K36:K99" si="2">G36+I36</f>
        <v>1118</v>
      </c>
      <c r="L36" s="49"/>
      <c r="M36" s="84"/>
      <c r="N36" s="84">
        <f t="shared" ref="N36:N99" si="3">D36-D29</f>
        <v>6641</v>
      </c>
      <c r="O36" s="84">
        <f t="shared" si="1"/>
        <v>1708</v>
      </c>
      <c r="P36" s="138"/>
      <c r="Q36" s="85"/>
      <c r="R36" s="85"/>
      <c r="S36" s="85"/>
      <c r="U36" s="372"/>
    </row>
    <row r="37" spans="1:21" x14ac:dyDescent="0.2">
      <c r="A37" s="25">
        <v>43924</v>
      </c>
      <c r="B37" s="61">
        <v>16534</v>
      </c>
      <c r="C37" s="62">
        <v>3001</v>
      </c>
      <c r="D37" s="62">
        <v>19535</v>
      </c>
      <c r="E37" s="93">
        <v>399</v>
      </c>
      <c r="F37" s="356">
        <f t="shared" si="0"/>
        <v>0.28358208955223879</v>
      </c>
      <c r="G37" s="62">
        <v>1526</v>
      </c>
      <c r="H37" s="62">
        <v>25968</v>
      </c>
      <c r="I37" s="496"/>
      <c r="J37" s="497"/>
      <c r="K37" s="138">
        <f t="shared" si="2"/>
        <v>1526</v>
      </c>
      <c r="L37" s="49"/>
      <c r="M37" s="84"/>
      <c r="N37" s="84">
        <f t="shared" si="3"/>
        <v>7262</v>
      </c>
      <c r="O37" s="84">
        <f t="shared" si="1"/>
        <v>1942</v>
      </c>
      <c r="P37" s="138"/>
      <c r="Q37" s="85"/>
      <c r="R37" s="85"/>
      <c r="S37" s="85"/>
      <c r="U37" s="372"/>
    </row>
    <row r="38" spans="1:21" x14ac:dyDescent="0.2">
      <c r="A38" s="25">
        <v>43925</v>
      </c>
      <c r="B38" s="61">
        <v>17453</v>
      </c>
      <c r="C38" s="62">
        <v>3345</v>
      </c>
      <c r="D38" s="62">
        <v>20798</v>
      </c>
      <c r="E38" s="93">
        <v>344</v>
      </c>
      <c r="F38" s="356">
        <f t="shared" si="0"/>
        <v>0.27236737925574028</v>
      </c>
      <c r="G38" s="62">
        <v>1522</v>
      </c>
      <c r="H38" s="62">
        <v>27490</v>
      </c>
      <c r="I38" s="496"/>
      <c r="J38" s="497"/>
      <c r="K38" s="138">
        <f t="shared" si="2"/>
        <v>1522</v>
      </c>
      <c r="L38" s="49"/>
      <c r="M38" s="84"/>
      <c r="N38" s="84">
        <f t="shared" si="3"/>
        <v>7665</v>
      </c>
      <c r="O38" s="84">
        <f t="shared" si="1"/>
        <v>2100</v>
      </c>
      <c r="P38" s="138"/>
      <c r="Q38" s="85"/>
      <c r="R38" s="85"/>
      <c r="S38" s="85"/>
      <c r="U38" s="372"/>
    </row>
    <row r="39" spans="1:21" x14ac:dyDescent="0.2">
      <c r="A39" s="25">
        <v>43926</v>
      </c>
      <c r="B39" s="61">
        <v>19437</v>
      </c>
      <c r="C39" s="62">
        <v>3706</v>
      </c>
      <c r="D39" s="62">
        <v>23143</v>
      </c>
      <c r="E39" s="93">
        <v>361</v>
      </c>
      <c r="F39" s="356">
        <f t="shared" si="0"/>
        <v>0.15394456289978678</v>
      </c>
      <c r="G39" s="62">
        <v>3018</v>
      </c>
      <c r="H39" s="62">
        <v>30508</v>
      </c>
      <c r="I39" s="496"/>
      <c r="J39" s="497"/>
      <c r="K39" s="138">
        <f t="shared" si="2"/>
        <v>3018</v>
      </c>
      <c r="L39" s="49"/>
      <c r="M39" s="84"/>
      <c r="N39" s="84">
        <f t="shared" si="3"/>
        <v>9254</v>
      </c>
      <c r="O39" s="84">
        <f t="shared" si="1"/>
        <v>2322</v>
      </c>
      <c r="P39" s="138"/>
      <c r="Q39" s="85"/>
      <c r="R39" s="85"/>
      <c r="S39" s="85"/>
      <c r="U39" s="372"/>
    </row>
    <row r="40" spans="1:21" x14ac:dyDescent="0.2">
      <c r="A40" s="25">
        <v>43927</v>
      </c>
      <c r="B40" s="61">
        <v>20075</v>
      </c>
      <c r="C40" s="62">
        <v>3961</v>
      </c>
      <c r="D40" s="62">
        <v>24036</v>
      </c>
      <c r="E40" s="93">
        <v>255</v>
      </c>
      <c r="F40" s="356">
        <f t="shared" si="0"/>
        <v>0.28555431131019038</v>
      </c>
      <c r="G40" s="62">
        <v>1006</v>
      </c>
      <c r="H40" s="62">
        <v>31514</v>
      </c>
      <c r="I40" s="82">
        <v>42</v>
      </c>
      <c r="J40" s="83">
        <v>42</v>
      </c>
      <c r="K40" s="138">
        <f t="shared" si="2"/>
        <v>1048</v>
      </c>
      <c r="L40" s="49"/>
      <c r="M40" s="84"/>
      <c r="N40" s="84">
        <f t="shared" si="3"/>
        <v>9412</v>
      </c>
      <c r="O40" s="84">
        <f t="shared" si="1"/>
        <v>2398</v>
      </c>
      <c r="P40" s="138"/>
      <c r="Q40" s="85"/>
      <c r="R40" s="85"/>
      <c r="S40" s="85"/>
      <c r="U40" s="372"/>
    </row>
    <row r="41" spans="1:21" x14ac:dyDescent="0.2">
      <c r="A41" s="25">
        <v>43928</v>
      </c>
      <c r="B41" s="61">
        <v>20793</v>
      </c>
      <c r="C41" s="62">
        <v>4229</v>
      </c>
      <c r="D41" s="62">
        <v>25022</v>
      </c>
      <c r="E41" s="93">
        <v>268</v>
      </c>
      <c r="F41" s="356">
        <f t="shared" si="0"/>
        <v>0.27180527383367142</v>
      </c>
      <c r="G41" s="62">
        <v>1097</v>
      </c>
      <c r="H41" s="62">
        <v>32611</v>
      </c>
      <c r="I41" s="82">
        <v>124</v>
      </c>
      <c r="J41" s="83">
        <v>166</v>
      </c>
      <c r="K41" s="138">
        <f t="shared" si="2"/>
        <v>1221</v>
      </c>
      <c r="L41" s="49"/>
      <c r="M41" s="84"/>
      <c r="N41" s="84">
        <f t="shared" si="3"/>
        <v>9127</v>
      </c>
      <c r="O41" s="84">
        <f t="shared" si="1"/>
        <v>2236</v>
      </c>
      <c r="P41" s="138">
        <f t="shared" ref="P41:P72" si="4">SUM(K35:K41)</f>
        <v>11163</v>
      </c>
      <c r="Q41" s="85"/>
      <c r="R41" s="85"/>
      <c r="S41" s="85">
        <f t="shared" ref="S41:S104" si="5">P41/5463.3</f>
        <v>2.0432705507660205</v>
      </c>
      <c r="U41" s="372"/>
    </row>
    <row r="42" spans="1:21" x14ac:dyDescent="0.2">
      <c r="A42" s="25">
        <v>43929</v>
      </c>
      <c r="B42" s="61">
        <v>21661</v>
      </c>
      <c r="C42" s="62">
        <v>4565</v>
      </c>
      <c r="D42" s="62">
        <v>26226</v>
      </c>
      <c r="E42" s="93">
        <v>336</v>
      </c>
      <c r="F42" s="356">
        <f t="shared" si="0"/>
        <v>0.27906976744186046</v>
      </c>
      <c r="G42" s="62">
        <v>1555</v>
      </c>
      <c r="H42" s="62">
        <v>34166</v>
      </c>
      <c r="I42" s="82">
        <v>154</v>
      </c>
      <c r="J42" s="83">
        <v>320</v>
      </c>
      <c r="K42" s="138">
        <f t="shared" si="2"/>
        <v>1709</v>
      </c>
      <c r="L42" s="49"/>
      <c r="M42" s="84"/>
      <c r="N42" s="84">
        <f t="shared" si="3"/>
        <v>9219</v>
      </c>
      <c r="O42" s="84">
        <f t="shared" si="1"/>
        <v>2255</v>
      </c>
      <c r="P42" s="138">
        <f t="shared" si="4"/>
        <v>11162</v>
      </c>
      <c r="Q42" s="85"/>
      <c r="R42" s="85"/>
      <c r="S42" s="85">
        <f t="shared" si="5"/>
        <v>2.0430875112111728</v>
      </c>
      <c r="U42" s="372"/>
    </row>
    <row r="43" spans="1:21" x14ac:dyDescent="0.2">
      <c r="A43" s="25">
        <v>43930</v>
      </c>
      <c r="B43" s="61">
        <v>22561</v>
      </c>
      <c r="C43" s="62">
        <v>4957</v>
      </c>
      <c r="D43" s="62">
        <v>27518</v>
      </c>
      <c r="E43" s="93">
        <v>392</v>
      </c>
      <c r="F43" s="356">
        <f t="shared" si="0"/>
        <v>0.30340557275541796</v>
      </c>
      <c r="G43" s="62">
        <v>1644</v>
      </c>
      <c r="H43" s="62">
        <v>35810</v>
      </c>
      <c r="I43" s="82">
        <v>130</v>
      </c>
      <c r="J43" s="83">
        <v>450</v>
      </c>
      <c r="K43" s="138">
        <f t="shared" si="2"/>
        <v>1774</v>
      </c>
      <c r="L43" s="49"/>
      <c r="M43" s="84"/>
      <c r="N43" s="84">
        <f t="shared" si="3"/>
        <v>9390</v>
      </c>
      <c r="O43" s="84">
        <f t="shared" si="1"/>
        <v>2355</v>
      </c>
      <c r="P43" s="138">
        <f t="shared" si="4"/>
        <v>11818</v>
      </c>
      <c r="Q43" s="85"/>
      <c r="R43" s="85"/>
      <c r="S43" s="85">
        <f t="shared" si="5"/>
        <v>2.1631614591913313</v>
      </c>
      <c r="U43" s="372"/>
    </row>
    <row r="44" spans="1:21" x14ac:dyDescent="0.2">
      <c r="A44" s="25">
        <v>43931</v>
      </c>
      <c r="B44" s="61">
        <v>23377</v>
      </c>
      <c r="C44" s="62">
        <v>5275</v>
      </c>
      <c r="D44" s="62">
        <v>28652</v>
      </c>
      <c r="E44" s="93">
        <v>318</v>
      </c>
      <c r="F44" s="356">
        <f t="shared" si="0"/>
        <v>0.28042328042328041</v>
      </c>
      <c r="G44" s="62">
        <v>1391</v>
      </c>
      <c r="H44" s="62">
        <v>37201</v>
      </c>
      <c r="I44" s="82">
        <v>176</v>
      </c>
      <c r="J44" s="83">
        <v>626</v>
      </c>
      <c r="K44" s="138">
        <f t="shared" si="2"/>
        <v>1567</v>
      </c>
      <c r="L44" s="49"/>
      <c r="M44" s="84"/>
      <c r="N44" s="84">
        <f t="shared" si="3"/>
        <v>9117</v>
      </c>
      <c r="O44" s="84">
        <f t="shared" si="1"/>
        <v>2274</v>
      </c>
      <c r="P44" s="138">
        <f t="shared" si="4"/>
        <v>11859</v>
      </c>
      <c r="Q44" s="85"/>
      <c r="R44" s="85"/>
      <c r="S44" s="85">
        <f t="shared" si="5"/>
        <v>2.1706660809400913</v>
      </c>
      <c r="U44" s="372"/>
    </row>
    <row r="45" spans="1:21" x14ac:dyDescent="0.2">
      <c r="A45" s="25">
        <v>43932</v>
      </c>
      <c r="B45" s="61">
        <v>24313</v>
      </c>
      <c r="C45" s="62">
        <v>5590</v>
      </c>
      <c r="D45" s="62">
        <v>29903</v>
      </c>
      <c r="E45" s="93">
        <v>315</v>
      </c>
      <c r="F45" s="356">
        <f t="shared" si="0"/>
        <v>0.25179856115107913</v>
      </c>
      <c r="G45" s="62">
        <v>1580</v>
      </c>
      <c r="H45" s="62">
        <v>38781</v>
      </c>
      <c r="I45" s="82">
        <v>207</v>
      </c>
      <c r="J45" s="83">
        <v>833</v>
      </c>
      <c r="K45" s="138">
        <f t="shared" si="2"/>
        <v>1787</v>
      </c>
      <c r="L45" s="49"/>
      <c r="M45" s="84"/>
      <c r="N45" s="84">
        <f t="shared" si="3"/>
        <v>9105</v>
      </c>
      <c r="O45" s="84">
        <f t="shared" si="1"/>
        <v>2245</v>
      </c>
      <c r="P45" s="138">
        <f t="shared" si="4"/>
        <v>12124</v>
      </c>
      <c r="Q45" s="85"/>
      <c r="R45" s="85"/>
      <c r="S45" s="85">
        <f t="shared" si="5"/>
        <v>2.2191715629747586</v>
      </c>
      <c r="U45" s="372"/>
    </row>
    <row r="46" spans="1:21" x14ac:dyDescent="0.2">
      <c r="A46" s="25">
        <v>43933</v>
      </c>
      <c r="B46" s="62">
        <v>25202</v>
      </c>
      <c r="C46" s="62">
        <v>5912</v>
      </c>
      <c r="D46" s="62">
        <v>31114</v>
      </c>
      <c r="E46" s="93">
        <v>322</v>
      </c>
      <c r="F46" s="356">
        <f t="shared" si="0"/>
        <v>0.26589595375722541</v>
      </c>
      <c r="G46" s="62">
        <v>1475</v>
      </c>
      <c r="H46" s="62">
        <v>40256</v>
      </c>
      <c r="I46" s="82">
        <v>142</v>
      </c>
      <c r="J46" s="83">
        <v>975</v>
      </c>
      <c r="K46" s="138">
        <f t="shared" si="2"/>
        <v>1617</v>
      </c>
      <c r="L46" s="49"/>
      <c r="M46" s="84"/>
      <c r="N46" s="84">
        <f t="shared" si="3"/>
        <v>7971</v>
      </c>
      <c r="O46" s="84">
        <f t="shared" si="1"/>
        <v>2206</v>
      </c>
      <c r="P46" s="138">
        <f t="shared" si="4"/>
        <v>10723</v>
      </c>
      <c r="Q46" s="85"/>
      <c r="R46" s="85"/>
      <c r="S46" s="85">
        <f t="shared" si="5"/>
        <v>1.9627331466329874</v>
      </c>
      <c r="U46" s="372"/>
    </row>
    <row r="47" spans="1:21" x14ac:dyDescent="0.2">
      <c r="A47" s="25">
        <v>43934</v>
      </c>
      <c r="B47" s="62">
        <v>25746</v>
      </c>
      <c r="C47" s="62">
        <v>6067</v>
      </c>
      <c r="D47" s="62">
        <v>31813</v>
      </c>
      <c r="E47" s="93">
        <v>155</v>
      </c>
      <c r="F47" s="356">
        <f t="shared" si="0"/>
        <v>0.22174535050071531</v>
      </c>
      <c r="G47" s="62">
        <v>873</v>
      </c>
      <c r="H47" s="62">
        <v>41129</v>
      </c>
      <c r="I47" s="82">
        <v>84</v>
      </c>
      <c r="J47" s="83">
        <v>1059</v>
      </c>
      <c r="K47" s="138">
        <f t="shared" si="2"/>
        <v>957</v>
      </c>
      <c r="L47" s="49"/>
      <c r="M47" s="84"/>
      <c r="N47" s="84">
        <f t="shared" si="3"/>
        <v>7777</v>
      </c>
      <c r="O47" s="84">
        <f t="shared" si="1"/>
        <v>2106</v>
      </c>
      <c r="P47" s="138">
        <f t="shared" si="4"/>
        <v>10632</v>
      </c>
      <c r="Q47" s="85"/>
      <c r="R47" s="85"/>
      <c r="S47" s="85">
        <f t="shared" si="5"/>
        <v>1.9460765471418373</v>
      </c>
      <c r="U47" s="372"/>
    </row>
    <row r="48" spans="1:21" x14ac:dyDescent="0.2">
      <c r="A48" s="40">
        <v>43935</v>
      </c>
      <c r="B48" s="63">
        <v>26497</v>
      </c>
      <c r="C48" s="64">
        <v>6358</v>
      </c>
      <c r="D48" s="64">
        <v>32855</v>
      </c>
      <c r="E48" s="94">
        <v>291</v>
      </c>
      <c r="F48" s="356">
        <f t="shared" si="0"/>
        <v>0.27927063339731284</v>
      </c>
      <c r="G48" s="62">
        <v>1370</v>
      </c>
      <c r="H48" s="62">
        <v>42499</v>
      </c>
      <c r="I48" s="82">
        <v>59</v>
      </c>
      <c r="J48" s="83">
        <v>1118</v>
      </c>
      <c r="K48" s="138">
        <f t="shared" si="2"/>
        <v>1429</v>
      </c>
      <c r="L48" s="49"/>
      <c r="M48" s="84"/>
      <c r="N48" s="84">
        <f t="shared" si="3"/>
        <v>7833</v>
      </c>
      <c r="O48" s="84">
        <f t="shared" si="1"/>
        <v>2129</v>
      </c>
      <c r="P48" s="138">
        <f t="shared" si="4"/>
        <v>10840</v>
      </c>
      <c r="Q48" s="85"/>
      <c r="R48" s="85"/>
      <c r="S48" s="85">
        <f t="shared" si="5"/>
        <v>1.9841487745501802</v>
      </c>
      <c r="U48" s="372"/>
    </row>
    <row r="49" spans="1:28" x14ac:dyDescent="0.2">
      <c r="A49" s="13">
        <v>43936</v>
      </c>
      <c r="B49" s="64">
        <v>27316</v>
      </c>
      <c r="C49" s="64">
        <v>6748</v>
      </c>
      <c r="D49" s="64">
        <v>34064</v>
      </c>
      <c r="E49" s="94">
        <v>390</v>
      </c>
      <c r="F49" s="356">
        <f t="shared" si="0"/>
        <v>0.32258064516129031</v>
      </c>
      <c r="G49" s="62">
        <v>1610</v>
      </c>
      <c r="H49" s="62">
        <v>44109</v>
      </c>
      <c r="I49" s="82">
        <v>124</v>
      </c>
      <c r="J49" s="83">
        <v>1242</v>
      </c>
      <c r="K49" s="138">
        <f t="shared" si="2"/>
        <v>1734</v>
      </c>
      <c r="L49" s="49"/>
      <c r="M49" s="84"/>
      <c r="N49" s="84">
        <f t="shared" si="3"/>
        <v>7838</v>
      </c>
      <c r="O49" s="84">
        <f t="shared" si="1"/>
        <v>2183</v>
      </c>
      <c r="P49" s="138">
        <f t="shared" si="4"/>
        <v>10865</v>
      </c>
      <c r="Q49" s="85"/>
      <c r="R49" s="85"/>
      <c r="S49" s="85">
        <f t="shared" si="5"/>
        <v>1.9887247634213754</v>
      </c>
      <c r="U49" s="372"/>
    </row>
    <row r="50" spans="1:28" x14ac:dyDescent="0.2">
      <c r="A50" s="13">
        <v>43937</v>
      </c>
      <c r="B50" s="62">
        <v>28290</v>
      </c>
      <c r="C50" s="64">
        <v>7102</v>
      </c>
      <c r="D50" s="64">
        <v>35392</v>
      </c>
      <c r="E50" s="94">
        <v>354</v>
      </c>
      <c r="F50" s="356">
        <f t="shared" si="0"/>
        <v>0.26656626506024095</v>
      </c>
      <c r="G50" s="62">
        <v>1707</v>
      </c>
      <c r="H50" s="62">
        <v>45816</v>
      </c>
      <c r="I50" s="82">
        <v>129</v>
      </c>
      <c r="J50" s="83">
        <v>1371</v>
      </c>
      <c r="K50" s="138">
        <f t="shared" si="2"/>
        <v>1836</v>
      </c>
      <c r="L50" s="49"/>
      <c r="M50" s="84"/>
      <c r="N50" s="84">
        <f t="shared" si="3"/>
        <v>7874</v>
      </c>
      <c r="O50" s="84">
        <f t="shared" si="1"/>
        <v>2145</v>
      </c>
      <c r="P50" s="138">
        <f t="shared" si="4"/>
        <v>10927</v>
      </c>
      <c r="Q50" s="85"/>
      <c r="R50" s="85"/>
      <c r="S50" s="85">
        <f t="shared" si="5"/>
        <v>2.000073215821939</v>
      </c>
      <c r="U50" s="372"/>
    </row>
    <row r="51" spans="1:28" x14ac:dyDescent="0.2">
      <c r="A51" s="13">
        <v>43938</v>
      </c>
      <c r="B51" s="65">
        <v>29228</v>
      </c>
      <c r="C51" s="65">
        <v>7409</v>
      </c>
      <c r="D51" s="65">
        <v>36637</v>
      </c>
      <c r="E51" s="94">
        <v>307</v>
      </c>
      <c r="F51" s="356">
        <f t="shared" si="0"/>
        <v>0.2465863453815261</v>
      </c>
      <c r="G51" s="62">
        <v>1541</v>
      </c>
      <c r="H51" s="62">
        <v>47357</v>
      </c>
      <c r="I51" s="82">
        <v>141</v>
      </c>
      <c r="J51" s="83">
        <v>1512</v>
      </c>
      <c r="K51" s="138">
        <f t="shared" si="2"/>
        <v>1682</v>
      </c>
      <c r="L51" s="49"/>
      <c r="M51" s="84"/>
      <c r="N51" s="84">
        <f t="shared" si="3"/>
        <v>7985</v>
      </c>
      <c r="O51" s="84">
        <f t="shared" si="1"/>
        <v>2134</v>
      </c>
      <c r="P51" s="138">
        <f t="shared" si="4"/>
        <v>11042</v>
      </c>
      <c r="Q51" s="85"/>
      <c r="R51" s="85"/>
      <c r="S51" s="85">
        <f t="shared" si="5"/>
        <v>2.0211227646294363</v>
      </c>
      <c r="U51" s="372"/>
    </row>
    <row r="52" spans="1:28" x14ac:dyDescent="0.2">
      <c r="A52" s="13">
        <v>43939</v>
      </c>
      <c r="B52" s="65">
        <v>30413</v>
      </c>
      <c r="C52" s="65">
        <v>7820</v>
      </c>
      <c r="D52" s="65">
        <v>38233</v>
      </c>
      <c r="E52" s="94">
        <v>411</v>
      </c>
      <c r="F52" s="356">
        <f t="shared" si="0"/>
        <v>0.2575187969924812</v>
      </c>
      <c r="G52" s="62">
        <v>1907</v>
      </c>
      <c r="H52" s="62">
        <v>49264</v>
      </c>
      <c r="I52" s="82">
        <v>108</v>
      </c>
      <c r="J52" s="83">
        <v>1620</v>
      </c>
      <c r="K52" s="138">
        <f t="shared" si="2"/>
        <v>2015</v>
      </c>
      <c r="L52" s="49"/>
      <c r="M52" s="84"/>
      <c r="N52" s="84">
        <f t="shared" si="3"/>
        <v>8330</v>
      </c>
      <c r="O52" s="84">
        <f t="shared" si="1"/>
        <v>2230</v>
      </c>
      <c r="P52" s="138">
        <f t="shared" si="4"/>
        <v>11270</v>
      </c>
      <c r="Q52" s="85"/>
      <c r="R52" s="85"/>
      <c r="S52" s="85">
        <f t="shared" si="5"/>
        <v>2.0628557831347352</v>
      </c>
      <c r="U52" s="372"/>
    </row>
    <row r="53" spans="1:28" x14ac:dyDescent="0.2">
      <c r="A53" s="13">
        <v>43940</v>
      </c>
      <c r="B53" s="65">
        <v>31425</v>
      </c>
      <c r="C53" s="65">
        <v>8187</v>
      </c>
      <c r="D53" s="65">
        <v>39612</v>
      </c>
      <c r="E53" s="94">
        <v>367</v>
      </c>
      <c r="F53" s="356">
        <f t="shared" si="0"/>
        <v>0.26613488034807831</v>
      </c>
      <c r="G53" s="62">
        <v>1555</v>
      </c>
      <c r="H53" s="62">
        <v>50819</v>
      </c>
      <c r="I53" s="82">
        <v>154</v>
      </c>
      <c r="J53" s="83">
        <v>1774</v>
      </c>
      <c r="K53" s="138">
        <f t="shared" si="2"/>
        <v>1709</v>
      </c>
      <c r="L53" s="49"/>
      <c r="M53" s="84"/>
      <c r="N53" s="84">
        <f t="shared" si="3"/>
        <v>8498</v>
      </c>
      <c r="O53" s="84">
        <f t="shared" si="1"/>
        <v>2275</v>
      </c>
      <c r="P53" s="138">
        <f t="shared" si="4"/>
        <v>11362</v>
      </c>
      <c r="Q53" s="85"/>
      <c r="R53" s="85"/>
      <c r="S53" s="85">
        <f t="shared" si="5"/>
        <v>2.0796954221807331</v>
      </c>
      <c r="U53" s="372"/>
    </row>
    <row r="54" spans="1:28" x14ac:dyDescent="0.2">
      <c r="A54" s="13">
        <v>43941</v>
      </c>
      <c r="B54" s="65">
        <v>32250</v>
      </c>
      <c r="C54" s="65">
        <v>8450</v>
      </c>
      <c r="D54" s="65">
        <v>40700</v>
      </c>
      <c r="E54" s="94">
        <v>263</v>
      </c>
      <c r="F54" s="356">
        <f t="shared" si="0"/>
        <v>0.24172794117647059</v>
      </c>
      <c r="G54" s="62">
        <v>1255</v>
      </c>
      <c r="H54" s="62">
        <v>52074</v>
      </c>
      <c r="I54" s="82">
        <v>77</v>
      </c>
      <c r="J54" s="83">
        <v>1851</v>
      </c>
      <c r="K54" s="138">
        <f t="shared" si="2"/>
        <v>1332</v>
      </c>
      <c r="L54" s="49"/>
      <c r="M54" s="84"/>
      <c r="N54" s="84">
        <f t="shared" si="3"/>
        <v>8887</v>
      </c>
      <c r="O54" s="84">
        <f t="shared" si="1"/>
        <v>2383</v>
      </c>
      <c r="P54" s="138">
        <f t="shared" si="4"/>
        <v>11737</v>
      </c>
      <c r="Q54" s="85"/>
      <c r="R54" s="85"/>
      <c r="S54" s="85">
        <f t="shared" si="5"/>
        <v>2.148335255248659</v>
      </c>
      <c r="U54" s="372"/>
    </row>
    <row r="55" spans="1:28" x14ac:dyDescent="0.2">
      <c r="A55" s="13">
        <v>43942</v>
      </c>
      <c r="B55" s="66">
        <v>33027</v>
      </c>
      <c r="C55" s="66">
        <v>8672</v>
      </c>
      <c r="D55" s="66">
        <v>41699</v>
      </c>
      <c r="E55" s="95">
        <v>222</v>
      </c>
      <c r="F55" s="356">
        <f t="shared" si="0"/>
        <v>0.22222222222222221</v>
      </c>
      <c r="G55" s="62">
        <v>1333</v>
      </c>
      <c r="H55" s="62">
        <v>53407</v>
      </c>
      <c r="I55" s="82">
        <v>68</v>
      </c>
      <c r="J55" s="83">
        <v>1919</v>
      </c>
      <c r="K55" s="138">
        <f t="shared" si="2"/>
        <v>1401</v>
      </c>
      <c r="L55" s="49"/>
      <c r="M55" s="84"/>
      <c r="N55" s="84">
        <f t="shared" si="3"/>
        <v>8844</v>
      </c>
      <c r="O55" s="84">
        <f t="shared" si="1"/>
        <v>2314</v>
      </c>
      <c r="P55" s="138">
        <f t="shared" si="4"/>
        <v>11709</v>
      </c>
      <c r="Q55" s="85"/>
      <c r="R55" s="85"/>
      <c r="S55" s="85">
        <f t="shared" si="5"/>
        <v>2.1432101477129208</v>
      </c>
      <c r="U55" s="372"/>
    </row>
    <row r="56" spans="1:28" x14ac:dyDescent="0.2">
      <c r="A56" s="13">
        <v>43943</v>
      </c>
      <c r="B56" s="66">
        <v>34271</v>
      </c>
      <c r="C56" s="66">
        <v>9038</v>
      </c>
      <c r="D56" s="64">
        <v>43309</v>
      </c>
      <c r="E56" s="94">
        <v>366</v>
      </c>
      <c r="F56" s="356">
        <f t="shared" si="0"/>
        <v>0.22732919254658385</v>
      </c>
      <c r="G56" s="62">
        <v>2099</v>
      </c>
      <c r="H56" s="62">
        <v>55506</v>
      </c>
      <c r="I56" s="82">
        <v>125</v>
      </c>
      <c r="J56" s="83">
        <v>2044</v>
      </c>
      <c r="K56" s="138">
        <f t="shared" si="2"/>
        <v>2224</v>
      </c>
      <c r="L56" s="49"/>
      <c r="M56" s="84"/>
      <c r="N56" s="84">
        <f t="shared" si="3"/>
        <v>9245</v>
      </c>
      <c r="O56" s="84">
        <f t="shared" si="1"/>
        <v>2290</v>
      </c>
      <c r="P56" s="138">
        <f t="shared" si="4"/>
        <v>12199</v>
      </c>
      <c r="Q56" s="85"/>
      <c r="R56" s="85"/>
      <c r="S56" s="85">
        <f t="shared" si="5"/>
        <v>2.232899529588344</v>
      </c>
      <c r="U56" s="372"/>
    </row>
    <row r="57" spans="1:28" x14ac:dyDescent="0.2">
      <c r="A57" s="13">
        <v>43944</v>
      </c>
      <c r="B57" s="66">
        <v>35390</v>
      </c>
      <c r="C57" s="66">
        <v>9409</v>
      </c>
      <c r="D57" s="64">
        <v>44799</v>
      </c>
      <c r="E57" s="94">
        <v>371</v>
      </c>
      <c r="F57" s="356">
        <f t="shared" si="0"/>
        <v>0.24899328859060402</v>
      </c>
      <c r="G57" s="62">
        <v>2033</v>
      </c>
      <c r="H57" s="62">
        <v>57539</v>
      </c>
      <c r="I57" s="82">
        <v>151</v>
      </c>
      <c r="J57" s="83">
        <v>2195</v>
      </c>
      <c r="K57" s="138">
        <f t="shared" si="2"/>
        <v>2184</v>
      </c>
      <c r="L57" s="49"/>
      <c r="M57" s="84"/>
      <c r="N57" s="84">
        <f t="shared" si="3"/>
        <v>9407</v>
      </c>
      <c r="O57" s="84">
        <f t="shared" si="1"/>
        <v>2307</v>
      </c>
      <c r="P57" s="138">
        <f t="shared" si="4"/>
        <v>12547</v>
      </c>
      <c r="Q57" s="85"/>
      <c r="R57" s="85"/>
      <c r="S57" s="85">
        <f t="shared" si="5"/>
        <v>2.2965972946753794</v>
      </c>
      <c r="U57" s="372"/>
    </row>
    <row r="58" spans="1:28" x14ac:dyDescent="0.2">
      <c r="A58" s="13">
        <v>43945</v>
      </c>
      <c r="B58" s="66">
        <v>36392</v>
      </c>
      <c r="C58" s="66">
        <v>9697</v>
      </c>
      <c r="D58" s="64">
        <v>46089</v>
      </c>
      <c r="E58" s="94">
        <v>288</v>
      </c>
      <c r="F58" s="356">
        <f t="shared" si="0"/>
        <v>0.22325581395348837</v>
      </c>
      <c r="G58" s="62">
        <v>1624</v>
      </c>
      <c r="H58" s="62">
        <v>59163</v>
      </c>
      <c r="I58" s="82">
        <v>148</v>
      </c>
      <c r="J58" s="83">
        <v>2343</v>
      </c>
      <c r="K58" s="138">
        <f t="shared" si="2"/>
        <v>1772</v>
      </c>
      <c r="L58" s="49"/>
      <c r="M58" s="84"/>
      <c r="N58" s="84">
        <f t="shared" si="3"/>
        <v>9452</v>
      </c>
      <c r="O58" s="84">
        <f t="shared" si="1"/>
        <v>2288</v>
      </c>
      <c r="P58" s="138">
        <f t="shared" si="4"/>
        <v>12637</v>
      </c>
      <c r="Q58" s="85"/>
      <c r="R58" s="85"/>
      <c r="S58" s="85">
        <f t="shared" si="5"/>
        <v>2.3130708546116816</v>
      </c>
      <c r="U58" s="372"/>
    </row>
    <row r="59" spans="1:28" x14ac:dyDescent="0.2">
      <c r="A59" s="13">
        <v>43946</v>
      </c>
      <c r="B59" s="66">
        <v>37698</v>
      </c>
      <c r="C59" s="66">
        <v>10051</v>
      </c>
      <c r="D59" s="66">
        <v>47749</v>
      </c>
      <c r="E59" s="95">
        <v>354</v>
      </c>
      <c r="F59" s="356">
        <f t="shared" si="0"/>
        <v>0.21325301204819277</v>
      </c>
      <c r="G59" s="62">
        <v>2059</v>
      </c>
      <c r="H59" s="62">
        <v>61222</v>
      </c>
      <c r="I59" s="82">
        <v>163</v>
      </c>
      <c r="J59" s="83">
        <v>2506</v>
      </c>
      <c r="K59" s="138">
        <f t="shared" si="2"/>
        <v>2222</v>
      </c>
      <c r="L59" s="49"/>
      <c r="M59" s="84"/>
      <c r="N59" s="84">
        <f t="shared" si="3"/>
        <v>9516</v>
      </c>
      <c r="O59" s="84">
        <f t="shared" si="1"/>
        <v>2231</v>
      </c>
      <c r="P59" s="138">
        <f t="shared" si="4"/>
        <v>12844</v>
      </c>
      <c r="Q59" s="85"/>
      <c r="R59" s="85"/>
      <c r="S59" s="85">
        <f t="shared" si="5"/>
        <v>2.3509600424651764</v>
      </c>
      <c r="U59" s="372"/>
    </row>
    <row r="60" spans="1:28" x14ac:dyDescent="0.2">
      <c r="A60" s="13">
        <v>43947</v>
      </c>
      <c r="B60" s="66">
        <v>38833</v>
      </c>
      <c r="C60" s="66">
        <v>10324</v>
      </c>
      <c r="D60" s="66">
        <v>49157</v>
      </c>
      <c r="E60" s="95">
        <v>273</v>
      </c>
      <c r="F60" s="356">
        <f t="shared" si="0"/>
        <v>0.19389204545454544</v>
      </c>
      <c r="G60" s="62">
        <v>1455</v>
      </c>
      <c r="H60" s="62">
        <v>62677</v>
      </c>
      <c r="I60" s="82">
        <v>643</v>
      </c>
      <c r="J60" s="83">
        <v>3149</v>
      </c>
      <c r="K60" s="138">
        <f t="shared" si="2"/>
        <v>2098</v>
      </c>
      <c r="L60" s="49"/>
      <c r="M60" s="84"/>
      <c r="N60" s="84">
        <f t="shared" si="3"/>
        <v>9545</v>
      </c>
      <c r="O60" s="84">
        <f t="shared" si="1"/>
        <v>2137</v>
      </c>
      <c r="P60" s="138">
        <f t="shared" si="4"/>
        <v>13233</v>
      </c>
      <c r="Q60" s="85"/>
      <c r="R60" s="85"/>
      <c r="S60" s="85">
        <f t="shared" si="5"/>
        <v>2.4221624293009718</v>
      </c>
      <c r="U60" s="372"/>
    </row>
    <row r="61" spans="1:28" x14ac:dyDescent="0.2">
      <c r="A61" s="13">
        <v>43948</v>
      </c>
      <c r="B61" s="66">
        <v>39773</v>
      </c>
      <c r="C61" s="66">
        <v>10521</v>
      </c>
      <c r="D61" s="66">
        <v>50294</v>
      </c>
      <c r="E61" s="95">
        <v>197</v>
      </c>
      <c r="F61" s="356">
        <f t="shared" si="0"/>
        <v>0.17326297273526825</v>
      </c>
      <c r="G61" s="62">
        <v>1265</v>
      </c>
      <c r="H61" s="62">
        <v>63942</v>
      </c>
      <c r="I61" s="82">
        <v>1343</v>
      </c>
      <c r="J61" s="83">
        <v>4492</v>
      </c>
      <c r="K61" s="138">
        <f t="shared" si="2"/>
        <v>2608</v>
      </c>
      <c r="L61" s="49"/>
      <c r="M61" s="84"/>
      <c r="N61" s="84">
        <f t="shared" si="3"/>
        <v>9594</v>
      </c>
      <c r="O61" s="84">
        <f t="shared" si="1"/>
        <v>2071</v>
      </c>
      <c r="P61" s="138">
        <f t="shared" si="4"/>
        <v>14509</v>
      </c>
      <c r="Q61" s="85"/>
      <c r="R61" s="85"/>
      <c r="S61" s="85">
        <f t="shared" si="5"/>
        <v>2.655720901286768</v>
      </c>
      <c r="U61" s="372" t="s">
        <v>426</v>
      </c>
    </row>
    <row r="62" spans="1:28" x14ac:dyDescent="0.2">
      <c r="A62" s="13">
        <v>43949</v>
      </c>
      <c r="B62" s="66">
        <v>40728</v>
      </c>
      <c r="C62" s="66">
        <v>10721</v>
      </c>
      <c r="D62" s="66">
        <v>51449</v>
      </c>
      <c r="E62" s="95">
        <v>200</v>
      </c>
      <c r="F62" s="356">
        <f t="shared" si="0"/>
        <v>0.17316017316017315</v>
      </c>
      <c r="G62" s="62">
        <v>1557</v>
      </c>
      <c r="H62" s="62">
        <v>65499</v>
      </c>
      <c r="I62" s="82">
        <v>1070</v>
      </c>
      <c r="J62" s="83">
        <v>5562</v>
      </c>
      <c r="K62" s="138">
        <f t="shared" si="2"/>
        <v>2627</v>
      </c>
      <c r="L62" s="49"/>
      <c r="M62" s="84"/>
      <c r="N62" s="84">
        <f t="shared" si="3"/>
        <v>9750</v>
      </c>
      <c r="O62" s="84">
        <f t="shared" si="1"/>
        <v>2049</v>
      </c>
      <c r="P62" s="138">
        <f t="shared" si="4"/>
        <v>15735</v>
      </c>
      <c r="Q62" s="85"/>
      <c r="R62" s="85"/>
      <c r="S62" s="85">
        <f t="shared" si="5"/>
        <v>2.8801273955301738</v>
      </c>
      <c r="U62" s="372" t="s">
        <v>427</v>
      </c>
    </row>
    <row r="63" spans="1:28" x14ac:dyDescent="0.2">
      <c r="A63" s="13">
        <v>43950</v>
      </c>
      <c r="B63" s="66">
        <v>42048</v>
      </c>
      <c r="C63" s="66">
        <v>11034</v>
      </c>
      <c r="D63" s="66">
        <v>53082</v>
      </c>
      <c r="E63" s="95">
        <v>313</v>
      </c>
      <c r="F63" s="356">
        <f t="shared" si="0"/>
        <v>0.19167176974892836</v>
      </c>
      <c r="G63" s="62">
        <v>2405</v>
      </c>
      <c r="H63" s="62">
        <v>67904</v>
      </c>
      <c r="I63" s="82">
        <v>1066</v>
      </c>
      <c r="J63" s="83">
        <v>6628</v>
      </c>
      <c r="K63" s="138">
        <f t="shared" si="2"/>
        <v>3471</v>
      </c>
      <c r="L63" s="49"/>
      <c r="M63" s="84"/>
      <c r="N63" s="84">
        <f t="shared" si="3"/>
        <v>9773</v>
      </c>
      <c r="O63" s="84">
        <f t="shared" si="1"/>
        <v>1996</v>
      </c>
      <c r="P63" s="138">
        <f t="shared" si="4"/>
        <v>16982</v>
      </c>
      <c r="Q63" s="85"/>
      <c r="R63" s="85"/>
      <c r="S63" s="85">
        <f t="shared" si="5"/>
        <v>3.1083777204253837</v>
      </c>
      <c r="U63" s="372"/>
    </row>
    <row r="64" spans="1:28" ht="15" customHeight="1" x14ac:dyDescent="0.2">
      <c r="A64" s="13">
        <v>43951</v>
      </c>
      <c r="B64" s="43">
        <v>43286</v>
      </c>
      <c r="C64" s="43">
        <v>11353</v>
      </c>
      <c r="D64" s="43">
        <v>54639</v>
      </c>
      <c r="E64" s="96">
        <v>319</v>
      </c>
      <c r="F64" s="356">
        <f t="shared" si="0"/>
        <v>0.20488118175979447</v>
      </c>
      <c r="G64" s="62">
        <v>2406</v>
      </c>
      <c r="H64" s="62">
        <v>72447</v>
      </c>
      <c r="I64" s="82">
        <v>2016</v>
      </c>
      <c r="J64" s="83">
        <v>8644</v>
      </c>
      <c r="K64" s="138">
        <f t="shared" si="2"/>
        <v>4422</v>
      </c>
      <c r="L64" s="49"/>
      <c r="M64" s="84"/>
      <c r="N64" s="84">
        <f t="shared" si="3"/>
        <v>9840</v>
      </c>
      <c r="O64" s="84">
        <f t="shared" si="1"/>
        <v>1944</v>
      </c>
      <c r="P64" s="138">
        <f t="shared" si="4"/>
        <v>19220</v>
      </c>
      <c r="Q64" s="85"/>
      <c r="R64" s="85"/>
      <c r="S64" s="85">
        <f t="shared" si="5"/>
        <v>3.5180202441747661</v>
      </c>
      <c r="U64" s="633" t="s">
        <v>431</v>
      </c>
      <c r="V64" s="633"/>
      <c r="W64" s="633"/>
      <c r="X64" s="633"/>
      <c r="Y64" s="633"/>
      <c r="Z64" s="633"/>
      <c r="AA64" s="633"/>
      <c r="AB64" s="633"/>
    </row>
    <row r="65" spans="1:28" x14ac:dyDescent="0.2">
      <c r="A65" s="13">
        <v>43952</v>
      </c>
      <c r="B65" s="66">
        <v>45048</v>
      </c>
      <c r="C65" s="66">
        <v>11654</v>
      </c>
      <c r="D65" s="66">
        <v>56702</v>
      </c>
      <c r="E65" s="95">
        <v>301</v>
      </c>
      <c r="F65" s="356">
        <f t="shared" si="0"/>
        <v>0.14590402326708676</v>
      </c>
      <c r="G65" s="62">
        <v>2537</v>
      </c>
      <c r="H65" s="62">
        <v>74984</v>
      </c>
      <c r="I65" s="82">
        <v>2124</v>
      </c>
      <c r="J65" s="83">
        <v>10768</v>
      </c>
      <c r="K65" s="138">
        <f t="shared" si="2"/>
        <v>4661</v>
      </c>
      <c r="L65" s="49"/>
      <c r="M65" s="84"/>
      <c r="N65" s="84">
        <f t="shared" si="3"/>
        <v>10613</v>
      </c>
      <c r="O65" s="84">
        <f t="shared" si="1"/>
        <v>1957</v>
      </c>
      <c r="P65" s="138">
        <f t="shared" si="4"/>
        <v>22109</v>
      </c>
      <c r="Q65" s="85"/>
      <c r="R65" s="85"/>
      <c r="S65" s="85">
        <f t="shared" si="5"/>
        <v>4.0468215181300682</v>
      </c>
      <c r="U65" s="633"/>
      <c r="V65" s="633"/>
      <c r="W65" s="633"/>
      <c r="X65" s="633"/>
      <c r="Y65" s="633"/>
      <c r="Z65" s="633"/>
      <c r="AA65" s="633"/>
      <c r="AB65" s="633"/>
    </row>
    <row r="66" spans="1:28" x14ac:dyDescent="0.2">
      <c r="A66" s="13">
        <v>43953</v>
      </c>
      <c r="B66" s="66">
        <v>46906</v>
      </c>
      <c r="C66" s="66">
        <v>11927</v>
      </c>
      <c r="D66" s="66">
        <v>58833</v>
      </c>
      <c r="E66" s="95">
        <v>273</v>
      </c>
      <c r="F66" s="356">
        <f t="shared" si="0"/>
        <v>0.12810886907555138</v>
      </c>
      <c r="G66" s="62">
        <v>2921</v>
      </c>
      <c r="H66" s="62">
        <v>77905</v>
      </c>
      <c r="I66" s="82">
        <v>2392</v>
      </c>
      <c r="J66" s="83">
        <v>13160</v>
      </c>
      <c r="K66" s="138">
        <f t="shared" si="2"/>
        <v>5313</v>
      </c>
      <c r="L66" s="49"/>
      <c r="M66" s="84"/>
      <c r="N66" s="84">
        <f t="shared" si="3"/>
        <v>11084</v>
      </c>
      <c r="O66" s="84">
        <f t="shared" si="1"/>
        <v>1876</v>
      </c>
      <c r="P66" s="138">
        <f t="shared" si="4"/>
        <v>25200</v>
      </c>
      <c r="Q66" s="85"/>
      <c r="R66" s="85"/>
      <c r="S66" s="85">
        <f t="shared" si="5"/>
        <v>4.6125967821646254</v>
      </c>
      <c r="U66" s="633"/>
      <c r="V66" s="633"/>
      <c r="W66" s="633"/>
      <c r="X66" s="633"/>
      <c r="Y66" s="633"/>
      <c r="Z66" s="633"/>
      <c r="AA66" s="633"/>
      <c r="AB66" s="633"/>
    </row>
    <row r="67" spans="1:28" x14ac:dyDescent="0.2">
      <c r="A67" s="13">
        <v>43954</v>
      </c>
      <c r="B67" s="43">
        <v>48198</v>
      </c>
      <c r="C67" s="43">
        <v>12097</v>
      </c>
      <c r="D67" s="43">
        <v>60295</v>
      </c>
      <c r="E67" s="96">
        <v>170</v>
      </c>
      <c r="F67" s="356">
        <f t="shared" si="0"/>
        <v>0.11627906976744186</v>
      </c>
      <c r="G67" s="62">
        <v>1986</v>
      </c>
      <c r="H67" s="62">
        <v>79891</v>
      </c>
      <c r="I67" s="82">
        <v>1734</v>
      </c>
      <c r="J67" s="83">
        <v>14894</v>
      </c>
      <c r="K67" s="138">
        <f t="shared" si="2"/>
        <v>3720</v>
      </c>
      <c r="L67" s="49"/>
      <c r="M67" s="84"/>
      <c r="N67" s="84">
        <f t="shared" si="3"/>
        <v>11138</v>
      </c>
      <c r="O67" s="84">
        <f t="shared" si="1"/>
        <v>1773</v>
      </c>
      <c r="P67" s="138">
        <f t="shared" si="4"/>
        <v>26822</v>
      </c>
      <c r="Q67" s="85"/>
      <c r="R67" s="85"/>
      <c r="S67" s="85">
        <f t="shared" si="5"/>
        <v>4.9094869401277617</v>
      </c>
      <c r="U67" s="372"/>
    </row>
    <row r="68" spans="1:28" x14ac:dyDescent="0.2">
      <c r="A68" s="13">
        <v>43955</v>
      </c>
      <c r="B68" s="43">
        <v>49430</v>
      </c>
      <c r="C68" s="43">
        <v>12266</v>
      </c>
      <c r="D68" s="43">
        <v>61696</v>
      </c>
      <c r="E68" s="96">
        <v>169</v>
      </c>
      <c r="F68" s="356">
        <f t="shared" si="0"/>
        <v>0.1206281227694504</v>
      </c>
      <c r="G68" s="62">
        <v>1949</v>
      </c>
      <c r="H68" s="62">
        <v>81840</v>
      </c>
      <c r="I68" s="82">
        <v>1845</v>
      </c>
      <c r="J68" s="83">
        <v>16739</v>
      </c>
      <c r="K68" s="138">
        <f t="shared" si="2"/>
        <v>3794</v>
      </c>
      <c r="L68" s="49"/>
      <c r="M68" s="84"/>
      <c r="N68" s="84">
        <f t="shared" si="3"/>
        <v>11402</v>
      </c>
      <c r="O68" s="84">
        <f t="shared" si="1"/>
        <v>1745</v>
      </c>
      <c r="P68" s="138">
        <f t="shared" si="4"/>
        <v>28008</v>
      </c>
      <c r="Q68" s="85"/>
      <c r="R68" s="85"/>
      <c r="S68" s="85">
        <f t="shared" si="5"/>
        <v>5.1265718521772552</v>
      </c>
      <c r="U68" s="372"/>
    </row>
    <row r="69" spans="1:28" x14ac:dyDescent="0.2">
      <c r="A69" s="13">
        <v>43956</v>
      </c>
      <c r="B69" s="43">
        <v>50874</v>
      </c>
      <c r="C69" s="43">
        <v>12437</v>
      </c>
      <c r="D69" s="43">
        <v>63311</v>
      </c>
      <c r="E69" s="96">
        <v>171</v>
      </c>
      <c r="F69" s="356">
        <f t="shared" si="0"/>
        <v>0.10588235294117647</v>
      </c>
      <c r="G69" s="62">
        <v>2445</v>
      </c>
      <c r="H69" s="62">
        <v>84285</v>
      </c>
      <c r="I69" s="82">
        <v>1478</v>
      </c>
      <c r="J69" s="83">
        <v>18217</v>
      </c>
      <c r="K69" s="138">
        <f t="shared" si="2"/>
        <v>3923</v>
      </c>
      <c r="L69" s="49"/>
      <c r="M69" s="84"/>
      <c r="N69" s="84">
        <f t="shared" si="3"/>
        <v>11862</v>
      </c>
      <c r="O69" s="84">
        <f t="shared" si="1"/>
        <v>1716</v>
      </c>
      <c r="P69" s="138">
        <f t="shared" si="4"/>
        <v>29304</v>
      </c>
      <c r="Q69" s="85"/>
      <c r="R69" s="85"/>
      <c r="S69" s="85">
        <f t="shared" si="5"/>
        <v>5.3637911152600077</v>
      </c>
      <c r="U69" s="372"/>
    </row>
    <row r="70" spans="1:28" x14ac:dyDescent="0.2">
      <c r="A70" s="13">
        <v>43957</v>
      </c>
      <c r="B70" s="43">
        <v>52416</v>
      </c>
      <c r="C70" s="43">
        <v>12709</v>
      </c>
      <c r="D70" s="43">
        <v>65125</v>
      </c>
      <c r="E70" s="96">
        <v>272</v>
      </c>
      <c r="F70" s="356">
        <f t="shared" si="0"/>
        <v>0.14994487320837926</v>
      </c>
      <c r="G70" s="62">
        <v>3036</v>
      </c>
      <c r="H70" s="62">
        <v>87321</v>
      </c>
      <c r="I70" s="82">
        <v>1647</v>
      </c>
      <c r="J70" s="83">
        <v>19864</v>
      </c>
      <c r="K70" s="138">
        <f t="shared" si="2"/>
        <v>4683</v>
      </c>
      <c r="L70" s="49"/>
      <c r="M70" s="84"/>
      <c r="N70" s="84">
        <f t="shared" si="3"/>
        <v>12043</v>
      </c>
      <c r="O70" s="84">
        <f t="shared" si="1"/>
        <v>1675</v>
      </c>
      <c r="P70" s="138">
        <f t="shared" si="4"/>
        <v>30516</v>
      </c>
      <c r="Q70" s="85"/>
      <c r="R70" s="85"/>
      <c r="S70" s="85">
        <f t="shared" si="5"/>
        <v>5.5856350557355441</v>
      </c>
      <c r="U70" s="372"/>
    </row>
    <row r="71" spans="1:28" x14ac:dyDescent="0.2">
      <c r="A71" s="13">
        <v>43958</v>
      </c>
      <c r="B71" s="43">
        <v>54173</v>
      </c>
      <c r="C71" s="43">
        <v>12924</v>
      </c>
      <c r="D71" s="43">
        <v>67097</v>
      </c>
      <c r="E71" s="96">
        <v>215</v>
      </c>
      <c r="F71" s="356">
        <f t="shared" ref="F71:F134" si="6">E71/(D71-D70)</f>
        <v>0.10902636916835699</v>
      </c>
      <c r="G71" s="62">
        <v>3174</v>
      </c>
      <c r="H71" s="62">
        <v>90495</v>
      </c>
      <c r="I71" s="82">
        <v>1905</v>
      </c>
      <c r="J71" s="83">
        <v>21769</v>
      </c>
      <c r="K71" s="138">
        <f t="shared" si="2"/>
        <v>5079</v>
      </c>
      <c r="L71" s="49"/>
      <c r="M71" s="84"/>
      <c r="N71" s="84">
        <f t="shared" si="3"/>
        <v>12458</v>
      </c>
      <c r="O71" s="84">
        <f t="shared" si="1"/>
        <v>1571</v>
      </c>
      <c r="P71" s="138">
        <f t="shared" si="4"/>
        <v>31173</v>
      </c>
      <c r="Q71" s="85"/>
      <c r="R71" s="85"/>
      <c r="S71" s="85">
        <f t="shared" si="5"/>
        <v>5.7058920432705502</v>
      </c>
      <c r="U71" s="372"/>
    </row>
    <row r="72" spans="1:28" x14ac:dyDescent="0.2">
      <c r="A72" s="13">
        <v>43959</v>
      </c>
      <c r="B72" s="43">
        <v>56042</v>
      </c>
      <c r="C72" s="43">
        <v>13149</v>
      </c>
      <c r="D72" s="43">
        <v>69191</v>
      </c>
      <c r="E72" s="96">
        <v>225</v>
      </c>
      <c r="F72" s="356">
        <f t="shared" si="6"/>
        <v>0.10744985673352435</v>
      </c>
      <c r="G72" s="62">
        <v>3075</v>
      </c>
      <c r="H72" s="62">
        <v>93570</v>
      </c>
      <c r="I72" s="82">
        <v>1657</v>
      </c>
      <c r="J72" s="83">
        <v>23426</v>
      </c>
      <c r="K72" s="138">
        <f t="shared" si="2"/>
        <v>4732</v>
      </c>
      <c r="L72" s="49"/>
      <c r="M72" s="84"/>
      <c r="N72" s="84">
        <f t="shared" si="3"/>
        <v>12489</v>
      </c>
      <c r="O72" s="84">
        <f t="shared" si="1"/>
        <v>1495</v>
      </c>
      <c r="P72" s="138">
        <f t="shared" si="4"/>
        <v>31244</v>
      </c>
      <c r="Q72" s="85"/>
      <c r="R72" s="85"/>
      <c r="S72" s="85">
        <f t="shared" si="5"/>
        <v>5.7188878516647446</v>
      </c>
      <c r="U72" s="372"/>
    </row>
    <row r="73" spans="1:28" x14ac:dyDescent="0.2">
      <c r="A73" s="13">
        <v>43960</v>
      </c>
      <c r="B73" s="43">
        <v>57787</v>
      </c>
      <c r="C73" s="43">
        <v>13305</v>
      </c>
      <c r="D73" s="43">
        <v>71092</v>
      </c>
      <c r="E73" s="96">
        <v>156</v>
      </c>
      <c r="F73" s="356">
        <f t="shared" si="6"/>
        <v>8.2062072593371907E-2</v>
      </c>
      <c r="G73" s="62">
        <v>2769</v>
      </c>
      <c r="H73" s="62">
        <v>96339</v>
      </c>
      <c r="I73" s="82">
        <v>1628</v>
      </c>
      <c r="J73" s="83">
        <v>25054</v>
      </c>
      <c r="K73" s="138">
        <f t="shared" si="2"/>
        <v>4397</v>
      </c>
      <c r="L73" s="49"/>
      <c r="M73" s="84"/>
      <c r="N73" s="84">
        <f t="shared" si="3"/>
        <v>12259</v>
      </c>
      <c r="O73" s="84">
        <f t="shared" si="1"/>
        <v>1378</v>
      </c>
      <c r="P73" s="138">
        <f t="shared" ref="P73:P104" si="7">SUM(K67:K73)</f>
        <v>30328</v>
      </c>
      <c r="Q73" s="85"/>
      <c r="R73" s="85"/>
      <c r="S73" s="85">
        <f t="shared" si="5"/>
        <v>5.5512236194241575</v>
      </c>
      <c r="U73" s="372"/>
    </row>
    <row r="74" spans="1:28" x14ac:dyDescent="0.2">
      <c r="A74" s="13">
        <v>43961</v>
      </c>
      <c r="B74" s="43">
        <v>59197</v>
      </c>
      <c r="C74" s="43">
        <v>13486</v>
      </c>
      <c r="D74" s="43">
        <v>72683</v>
      </c>
      <c r="E74" s="96">
        <v>181</v>
      </c>
      <c r="F74" s="356">
        <f t="shared" si="6"/>
        <v>0.11376492771841609</v>
      </c>
      <c r="G74" s="62">
        <v>2437</v>
      </c>
      <c r="H74" s="62">
        <v>98776</v>
      </c>
      <c r="I74" s="82">
        <v>1355</v>
      </c>
      <c r="J74" s="83">
        <v>26409</v>
      </c>
      <c r="K74" s="138">
        <f t="shared" si="2"/>
        <v>3792</v>
      </c>
      <c r="L74" s="49"/>
      <c r="M74" s="84"/>
      <c r="N74" s="84">
        <f t="shared" si="3"/>
        <v>12388</v>
      </c>
      <c r="O74" s="84">
        <f t="shared" si="1"/>
        <v>1389</v>
      </c>
      <c r="P74" s="138">
        <f t="shared" si="7"/>
        <v>30400</v>
      </c>
      <c r="Q74" s="85"/>
      <c r="R74" s="85"/>
      <c r="S74" s="85">
        <f t="shared" si="5"/>
        <v>5.5644024673731991</v>
      </c>
      <c r="U74" s="372"/>
    </row>
    <row r="75" spans="1:28" x14ac:dyDescent="0.2">
      <c r="A75" s="13">
        <v>43962</v>
      </c>
      <c r="B75" s="43">
        <v>60436</v>
      </c>
      <c r="C75" s="43">
        <v>13627</v>
      </c>
      <c r="D75" s="43">
        <v>74063</v>
      </c>
      <c r="E75" s="96">
        <v>141</v>
      </c>
      <c r="F75" s="356">
        <f t="shared" si="6"/>
        <v>0.10217391304347827</v>
      </c>
      <c r="G75" s="62">
        <v>2346</v>
      </c>
      <c r="H75" s="62">
        <v>101122</v>
      </c>
      <c r="I75" s="82">
        <v>1238</v>
      </c>
      <c r="J75" s="83">
        <v>27647</v>
      </c>
      <c r="K75" s="138">
        <f t="shared" si="2"/>
        <v>3584</v>
      </c>
      <c r="L75" s="49"/>
      <c r="M75" s="84"/>
      <c r="N75" s="84">
        <f t="shared" si="3"/>
        <v>12367</v>
      </c>
      <c r="O75" s="84">
        <f t="shared" si="1"/>
        <v>1361</v>
      </c>
      <c r="P75" s="138">
        <f t="shared" si="7"/>
        <v>30190</v>
      </c>
      <c r="Q75" s="85"/>
      <c r="R75" s="85"/>
      <c r="S75" s="85">
        <f t="shared" si="5"/>
        <v>5.5259641608551604</v>
      </c>
      <c r="U75" s="372"/>
    </row>
    <row r="76" spans="1:28" x14ac:dyDescent="0.2">
      <c r="A76" s="13">
        <v>43963</v>
      </c>
      <c r="B76" s="43">
        <v>61807</v>
      </c>
      <c r="C76" s="43">
        <v>13763</v>
      </c>
      <c r="D76" s="43">
        <v>75570</v>
      </c>
      <c r="E76" s="96">
        <v>136</v>
      </c>
      <c r="F76" s="356">
        <f t="shared" si="6"/>
        <v>9.0245520902455204E-2</v>
      </c>
      <c r="G76" s="62">
        <v>2539</v>
      </c>
      <c r="H76" s="62">
        <v>103661</v>
      </c>
      <c r="I76" s="82">
        <v>1544</v>
      </c>
      <c r="J76" s="83">
        <v>29191</v>
      </c>
      <c r="K76" s="138">
        <f t="shared" si="2"/>
        <v>4083</v>
      </c>
      <c r="L76" s="49"/>
      <c r="M76" s="84"/>
      <c r="N76" s="84">
        <f t="shared" si="3"/>
        <v>12259</v>
      </c>
      <c r="O76" s="84">
        <f t="shared" si="1"/>
        <v>1326</v>
      </c>
      <c r="P76" s="138">
        <f t="shared" si="7"/>
        <v>30350</v>
      </c>
      <c r="Q76" s="85"/>
      <c r="R76" s="85"/>
      <c r="S76" s="85">
        <f t="shared" si="5"/>
        <v>5.5552504896308088</v>
      </c>
      <c r="U76" s="372"/>
    </row>
    <row r="77" spans="1:28" x14ac:dyDescent="0.2">
      <c r="A77" s="13">
        <v>43964</v>
      </c>
      <c r="B77" s="43">
        <v>63821</v>
      </c>
      <c r="C77" s="43">
        <v>13929</v>
      </c>
      <c r="D77" s="43">
        <v>77750</v>
      </c>
      <c r="E77" s="96">
        <v>166</v>
      </c>
      <c r="F77" s="356">
        <f t="shared" si="6"/>
        <v>7.6146788990825692E-2</v>
      </c>
      <c r="G77" s="62">
        <v>3591</v>
      </c>
      <c r="H77" s="62">
        <v>107252</v>
      </c>
      <c r="I77" s="82">
        <v>1517</v>
      </c>
      <c r="J77" s="83">
        <v>30708</v>
      </c>
      <c r="K77" s="138">
        <f t="shared" si="2"/>
        <v>5108</v>
      </c>
      <c r="L77" s="49"/>
      <c r="M77" s="84"/>
      <c r="N77" s="84">
        <f t="shared" si="3"/>
        <v>12625</v>
      </c>
      <c r="O77" s="84">
        <f t="shared" si="1"/>
        <v>1220</v>
      </c>
      <c r="P77" s="138">
        <f t="shared" si="7"/>
        <v>30775</v>
      </c>
      <c r="Q77" s="85"/>
      <c r="R77" s="85"/>
      <c r="S77" s="85">
        <f t="shared" si="5"/>
        <v>5.633042300441125</v>
      </c>
      <c r="U77" s="372"/>
    </row>
    <row r="78" spans="1:28" x14ac:dyDescent="0.2">
      <c r="A78" s="13">
        <v>43965</v>
      </c>
      <c r="B78" s="43">
        <v>66158</v>
      </c>
      <c r="C78" s="43">
        <v>14117</v>
      </c>
      <c r="D78" s="43">
        <v>80275</v>
      </c>
      <c r="E78" s="96">
        <v>188</v>
      </c>
      <c r="F78" s="356">
        <f t="shared" si="6"/>
        <v>7.4455445544554452E-2</v>
      </c>
      <c r="G78" s="62">
        <v>4009</v>
      </c>
      <c r="H78" s="62">
        <v>111261</v>
      </c>
      <c r="I78" s="82">
        <v>1820</v>
      </c>
      <c r="J78" s="83">
        <v>32528</v>
      </c>
      <c r="K78" s="138">
        <f t="shared" si="2"/>
        <v>5829</v>
      </c>
      <c r="L78" s="49"/>
      <c r="M78" s="84"/>
      <c r="N78" s="84">
        <f t="shared" si="3"/>
        <v>13178</v>
      </c>
      <c r="O78" s="84">
        <f t="shared" si="1"/>
        <v>1193</v>
      </c>
      <c r="P78" s="138">
        <f t="shared" si="7"/>
        <v>31525</v>
      </c>
      <c r="Q78" s="85"/>
      <c r="R78" s="85"/>
      <c r="S78" s="85">
        <f t="shared" si="5"/>
        <v>5.7703219665769767</v>
      </c>
      <c r="U78" s="372"/>
    </row>
    <row r="79" spans="1:28" x14ac:dyDescent="0.2">
      <c r="A79" s="13">
        <v>43966</v>
      </c>
      <c r="B79" s="43">
        <v>68006</v>
      </c>
      <c r="C79" s="43">
        <v>14260</v>
      </c>
      <c r="D79" s="43">
        <v>82266</v>
      </c>
      <c r="E79" s="96">
        <v>143</v>
      </c>
      <c r="F79" s="356">
        <f t="shared" si="6"/>
        <v>7.18232044198895E-2</v>
      </c>
      <c r="G79" s="62">
        <v>3221</v>
      </c>
      <c r="H79" s="62">
        <v>114482</v>
      </c>
      <c r="I79" s="82">
        <v>1992</v>
      </c>
      <c r="J79" s="83">
        <v>34520</v>
      </c>
      <c r="K79" s="138">
        <f t="shared" si="2"/>
        <v>5213</v>
      </c>
      <c r="L79" s="49"/>
      <c r="M79" s="84"/>
      <c r="N79" s="84">
        <f t="shared" si="3"/>
        <v>13075</v>
      </c>
      <c r="O79" s="84">
        <f t="shared" si="1"/>
        <v>1111</v>
      </c>
      <c r="P79" s="138">
        <f t="shared" si="7"/>
        <v>32006</v>
      </c>
      <c r="Q79" s="85"/>
      <c r="R79" s="85"/>
      <c r="S79" s="85">
        <f t="shared" si="5"/>
        <v>5.85836399245877</v>
      </c>
      <c r="U79" s="372"/>
    </row>
    <row r="80" spans="1:28" x14ac:dyDescent="0.2">
      <c r="A80" s="13">
        <v>43967</v>
      </c>
      <c r="B80" s="43">
        <v>71157</v>
      </c>
      <c r="C80" s="43">
        <v>14447</v>
      </c>
      <c r="D80" s="43">
        <v>85604</v>
      </c>
      <c r="E80" s="96">
        <v>187</v>
      </c>
      <c r="F80" s="356">
        <f t="shared" si="6"/>
        <v>5.6021569802276815E-2</v>
      </c>
      <c r="G80" s="62">
        <v>4840</v>
      </c>
      <c r="H80" s="62">
        <v>119322</v>
      </c>
      <c r="I80" s="82">
        <v>1679</v>
      </c>
      <c r="J80" s="83">
        <v>36199</v>
      </c>
      <c r="K80" s="138">
        <f t="shared" si="2"/>
        <v>6519</v>
      </c>
      <c r="L80" s="49"/>
      <c r="M80" s="84"/>
      <c r="N80" s="84">
        <f t="shared" si="3"/>
        <v>14512</v>
      </c>
      <c r="O80" s="84">
        <f t="shared" si="1"/>
        <v>1142</v>
      </c>
      <c r="P80" s="138">
        <f t="shared" si="7"/>
        <v>34128</v>
      </c>
      <c r="Q80" s="85"/>
      <c r="R80" s="85"/>
      <c r="S80" s="85">
        <f t="shared" si="5"/>
        <v>6.2467739278458074</v>
      </c>
      <c r="U80" s="372"/>
    </row>
    <row r="81" spans="1:21" x14ac:dyDescent="0.2">
      <c r="A81" s="13">
        <v>43968</v>
      </c>
      <c r="B81" s="43">
        <v>73123</v>
      </c>
      <c r="C81" s="43">
        <v>14537</v>
      </c>
      <c r="D81" s="43">
        <v>87660</v>
      </c>
      <c r="E81" s="96">
        <v>90</v>
      </c>
      <c r="F81" s="356">
        <f t="shared" si="6"/>
        <v>4.3774319066147857E-2</v>
      </c>
      <c r="G81" s="62">
        <v>3043</v>
      </c>
      <c r="H81" s="62">
        <v>122365</v>
      </c>
      <c r="I81" s="82">
        <v>1678</v>
      </c>
      <c r="J81" s="83">
        <v>37877</v>
      </c>
      <c r="K81" s="138">
        <f t="shared" si="2"/>
        <v>4721</v>
      </c>
      <c r="L81" s="49"/>
      <c r="M81" s="84"/>
      <c r="N81" s="84">
        <f t="shared" si="3"/>
        <v>14977</v>
      </c>
      <c r="O81" s="84">
        <f t="shared" si="1"/>
        <v>1051</v>
      </c>
      <c r="P81" s="138">
        <f t="shared" si="7"/>
        <v>35057</v>
      </c>
      <c r="Q81" s="85"/>
      <c r="R81" s="85"/>
      <c r="S81" s="85">
        <f t="shared" si="5"/>
        <v>6.4168176742994163</v>
      </c>
      <c r="U81" s="372"/>
    </row>
    <row r="82" spans="1:21" x14ac:dyDescent="0.2">
      <c r="A82" s="13">
        <v>43969</v>
      </c>
      <c r="B82" s="43">
        <v>74346</v>
      </c>
      <c r="C82" s="43">
        <v>14594</v>
      </c>
      <c r="D82" s="43">
        <v>88940</v>
      </c>
      <c r="E82" s="96">
        <v>57</v>
      </c>
      <c r="F82" s="356">
        <f t="shared" si="6"/>
        <v>4.4531250000000001E-2</v>
      </c>
      <c r="G82" s="62">
        <v>2317</v>
      </c>
      <c r="H82" s="86">
        <v>124682</v>
      </c>
      <c r="I82" s="82">
        <v>1158</v>
      </c>
      <c r="J82" s="83">
        <v>39035</v>
      </c>
      <c r="K82" s="138">
        <f t="shared" si="2"/>
        <v>3475</v>
      </c>
      <c r="L82" s="49"/>
      <c r="M82" s="84"/>
      <c r="N82" s="84">
        <f t="shared" si="3"/>
        <v>14877</v>
      </c>
      <c r="O82" s="84">
        <f t="shared" si="1"/>
        <v>967</v>
      </c>
      <c r="P82" s="138">
        <f t="shared" si="7"/>
        <v>34948</v>
      </c>
      <c r="Q82" s="85"/>
      <c r="R82" s="85"/>
      <c r="S82" s="85">
        <f t="shared" si="5"/>
        <v>6.3968663628210054</v>
      </c>
      <c r="U82" s="372"/>
    </row>
    <row r="83" spans="1:21" x14ac:dyDescent="0.2">
      <c r="A83" s="13">
        <v>43970</v>
      </c>
      <c r="B83" s="43">
        <v>75766</v>
      </c>
      <c r="C83" s="43">
        <v>14655</v>
      </c>
      <c r="D83" s="43">
        <v>90421</v>
      </c>
      <c r="E83" s="96">
        <v>61</v>
      </c>
      <c r="F83" s="356">
        <f t="shared" si="6"/>
        <v>4.1188386225523295E-2</v>
      </c>
      <c r="G83" s="62">
        <v>2854</v>
      </c>
      <c r="H83" s="62">
        <v>127536</v>
      </c>
      <c r="I83" s="82">
        <v>1705</v>
      </c>
      <c r="J83" s="83">
        <v>40740</v>
      </c>
      <c r="K83" s="138">
        <f t="shared" si="2"/>
        <v>4559</v>
      </c>
      <c r="L83" s="49"/>
      <c r="M83" s="84"/>
      <c r="N83" s="84">
        <f t="shared" si="3"/>
        <v>14851</v>
      </c>
      <c r="O83" s="84">
        <f t="shared" si="1"/>
        <v>892</v>
      </c>
      <c r="P83" s="138">
        <f t="shared" si="7"/>
        <v>35424</v>
      </c>
      <c r="Q83" s="85"/>
      <c r="R83" s="85"/>
      <c r="S83" s="85">
        <f t="shared" si="5"/>
        <v>6.4839931909285591</v>
      </c>
      <c r="U83" s="372"/>
    </row>
    <row r="84" spans="1:21" x14ac:dyDescent="0.2">
      <c r="A84" s="13">
        <v>43971</v>
      </c>
      <c r="B84" s="43">
        <v>77843</v>
      </c>
      <c r="C84" s="43">
        <v>14751</v>
      </c>
      <c r="D84" s="43">
        <v>92594</v>
      </c>
      <c r="E84" s="96">
        <v>96</v>
      </c>
      <c r="F84" s="356">
        <f t="shared" si="6"/>
        <v>4.4178554993097099E-2</v>
      </c>
      <c r="G84" s="62">
        <v>3699</v>
      </c>
      <c r="H84" s="62">
        <v>131235</v>
      </c>
      <c r="I84" s="82">
        <v>2653</v>
      </c>
      <c r="J84" s="83">
        <v>43393</v>
      </c>
      <c r="K84" s="138">
        <f t="shared" si="2"/>
        <v>6352</v>
      </c>
      <c r="L84" s="49"/>
      <c r="M84" s="84"/>
      <c r="N84" s="84">
        <f t="shared" si="3"/>
        <v>14844</v>
      </c>
      <c r="O84" s="84">
        <f t="shared" si="1"/>
        <v>822</v>
      </c>
      <c r="P84" s="138">
        <f t="shared" si="7"/>
        <v>36668</v>
      </c>
      <c r="Q84" s="85"/>
      <c r="R84" s="85"/>
      <c r="S84" s="85">
        <f t="shared" si="5"/>
        <v>6.711694397159226</v>
      </c>
      <c r="U84" s="372"/>
    </row>
    <row r="85" spans="1:21" x14ac:dyDescent="0.2">
      <c r="A85" s="13">
        <v>43972</v>
      </c>
      <c r="B85" s="43">
        <v>80317</v>
      </c>
      <c r="C85" s="43">
        <v>14856</v>
      </c>
      <c r="D85" s="9">
        <v>95173</v>
      </c>
      <c r="E85" s="96">
        <v>105</v>
      </c>
      <c r="F85" s="356">
        <f t="shared" si="6"/>
        <v>4.0713454827452498E-2</v>
      </c>
      <c r="G85" s="43">
        <v>4090</v>
      </c>
      <c r="H85" s="43">
        <v>135325</v>
      </c>
      <c r="I85" s="82">
        <v>2428</v>
      </c>
      <c r="J85" s="83">
        <v>45767</v>
      </c>
      <c r="K85" s="138">
        <f t="shared" si="2"/>
        <v>6518</v>
      </c>
      <c r="L85" s="49"/>
      <c r="M85" s="84"/>
      <c r="N85" s="84">
        <f t="shared" si="3"/>
        <v>14898</v>
      </c>
      <c r="O85" s="84">
        <f t="shared" si="1"/>
        <v>739</v>
      </c>
      <c r="P85" s="138">
        <f t="shared" si="7"/>
        <v>37357</v>
      </c>
      <c r="Q85" s="85"/>
      <c r="R85" s="85"/>
      <c r="S85" s="85">
        <f t="shared" si="5"/>
        <v>6.8378086504493618</v>
      </c>
      <c r="U85" s="372"/>
    </row>
    <row r="86" spans="1:21" x14ac:dyDescent="0.2">
      <c r="A86" s="13">
        <v>43973</v>
      </c>
      <c r="B86" s="43">
        <v>82638</v>
      </c>
      <c r="C86" s="43">
        <v>14969</v>
      </c>
      <c r="D86" s="9">
        <v>97607</v>
      </c>
      <c r="E86" s="96">
        <v>113</v>
      </c>
      <c r="F86" s="356">
        <f t="shared" si="6"/>
        <v>4.6425636811832371E-2</v>
      </c>
      <c r="G86" s="62">
        <v>3858</v>
      </c>
      <c r="H86" s="62">
        <v>139183</v>
      </c>
      <c r="I86" s="82">
        <v>1884</v>
      </c>
      <c r="J86" s="83">
        <v>47651</v>
      </c>
      <c r="K86" s="138">
        <f t="shared" si="2"/>
        <v>5742</v>
      </c>
      <c r="L86" s="49"/>
      <c r="M86" s="84"/>
      <c r="N86" s="84">
        <f t="shared" si="3"/>
        <v>15341</v>
      </c>
      <c r="O86" s="84">
        <f t="shared" si="1"/>
        <v>709</v>
      </c>
      <c r="P86" s="138">
        <f t="shared" si="7"/>
        <v>37886</v>
      </c>
      <c r="Q86" s="85"/>
      <c r="R86" s="85"/>
      <c r="S86" s="85">
        <f t="shared" si="5"/>
        <v>6.9346365749638492</v>
      </c>
      <c r="U86" s="372"/>
    </row>
    <row r="87" spans="1:21" x14ac:dyDescent="0.2">
      <c r="A87" s="13">
        <v>43974</v>
      </c>
      <c r="B87" s="43">
        <v>84891</v>
      </c>
      <c r="C87" s="43">
        <v>15041</v>
      </c>
      <c r="D87" s="9">
        <v>99932</v>
      </c>
      <c r="E87" s="96">
        <v>72</v>
      </c>
      <c r="F87" s="356">
        <f t="shared" si="6"/>
        <v>3.0967741935483871E-2</v>
      </c>
      <c r="G87" s="62">
        <v>3755</v>
      </c>
      <c r="H87" s="62">
        <v>142938</v>
      </c>
      <c r="I87" s="82">
        <v>1651</v>
      </c>
      <c r="J87" s="83">
        <v>49245</v>
      </c>
      <c r="K87" s="138">
        <f t="shared" si="2"/>
        <v>5406</v>
      </c>
      <c r="L87" s="49"/>
      <c r="M87" s="84"/>
      <c r="N87" s="84">
        <f t="shared" si="3"/>
        <v>14328</v>
      </c>
      <c r="O87" s="84">
        <f t="shared" si="1"/>
        <v>594</v>
      </c>
      <c r="P87" s="138">
        <f t="shared" si="7"/>
        <v>36773</v>
      </c>
      <c r="Q87" s="85"/>
      <c r="R87" s="85"/>
      <c r="S87" s="85">
        <f t="shared" si="5"/>
        <v>6.7309135504182454</v>
      </c>
      <c r="U87" s="372"/>
    </row>
    <row r="88" spans="1:21" x14ac:dyDescent="0.2">
      <c r="A88" s="13">
        <v>43975</v>
      </c>
      <c r="B88" s="43">
        <v>86612</v>
      </c>
      <c r="C88" s="43">
        <v>15101</v>
      </c>
      <c r="D88" s="9">
        <v>101713</v>
      </c>
      <c r="E88" s="96">
        <v>60</v>
      </c>
      <c r="F88" s="356">
        <f t="shared" si="6"/>
        <v>3.3688938798427846E-2</v>
      </c>
      <c r="G88" s="62">
        <v>2886</v>
      </c>
      <c r="H88" s="62">
        <v>145824</v>
      </c>
      <c r="I88" s="84">
        <v>1225</v>
      </c>
      <c r="J88" s="85">
        <v>50470</v>
      </c>
      <c r="K88" s="138">
        <f t="shared" si="2"/>
        <v>4111</v>
      </c>
      <c r="L88" s="49"/>
      <c r="M88" s="84"/>
      <c r="N88" s="84">
        <f t="shared" si="3"/>
        <v>14053</v>
      </c>
      <c r="O88" s="84">
        <f t="shared" si="1"/>
        <v>564</v>
      </c>
      <c r="P88" s="138">
        <f t="shared" si="7"/>
        <v>36163</v>
      </c>
      <c r="Q88" s="85"/>
      <c r="R88" s="85"/>
      <c r="S88" s="85">
        <f t="shared" si="5"/>
        <v>6.6192594219610852</v>
      </c>
      <c r="U88" s="372"/>
    </row>
    <row r="89" spans="1:21" x14ac:dyDescent="0.2">
      <c r="A89" s="13">
        <v>43976</v>
      </c>
      <c r="B89" s="43">
        <v>88352</v>
      </c>
      <c r="C89" s="43">
        <v>15156</v>
      </c>
      <c r="D89" s="9">
        <v>103508</v>
      </c>
      <c r="E89" s="96">
        <v>55</v>
      </c>
      <c r="F89" s="356">
        <f t="shared" si="6"/>
        <v>3.0640668523676879E-2</v>
      </c>
      <c r="G89" s="62">
        <v>3401</v>
      </c>
      <c r="H89" s="62">
        <v>149225</v>
      </c>
      <c r="I89" s="84">
        <v>1341</v>
      </c>
      <c r="J89" s="85">
        <v>51811</v>
      </c>
      <c r="K89" s="138">
        <f t="shared" si="2"/>
        <v>4742</v>
      </c>
      <c r="L89" s="49"/>
      <c r="M89" s="84"/>
      <c r="N89" s="84">
        <f t="shared" si="3"/>
        <v>14568</v>
      </c>
      <c r="O89" s="84">
        <f t="shared" si="1"/>
        <v>562</v>
      </c>
      <c r="P89" s="138">
        <f t="shared" si="7"/>
        <v>37430</v>
      </c>
      <c r="Q89" s="85"/>
      <c r="R89" s="85"/>
      <c r="S89" s="85">
        <f t="shared" si="5"/>
        <v>6.8511705379532515</v>
      </c>
      <c r="T89" s="509"/>
      <c r="U89" s="372"/>
    </row>
    <row r="90" spans="1:21" x14ac:dyDescent="0.2">
      <c r="A90" s="13">
        <v>43977</v>
      </c>
      <c r="B90" s="43">
        <v>89695</v>
      </c>
      <c r="C90" s="43">
        <v>15185</v>
      </c>
      <c r="D90" s="9">
        <v>104880</v>
      </c>
      <c r="E90" s="96">
        <v>29</v>
      </c>
      <c r="F90" s="356">
        <f t="shared" si="6"/>
        <v>2.1137026239067054E-2</v>
      </c>
      <c r="G90" s="62">
        <v>2977</v>
      </c>
      <c r="H90" s="62">
        <v>152202</v>
      </c>
      <c r="I90" s="84">
        <v>1448</v>
      </c>
      <c r="J90" s="85">
        <v>53259</v>
      </c>
      <c r="K90" s="138">
        <f t="shared" si="2"/>
        <v>4425</v>
      </c>
      <c r="L90" s="49"/>
      <c r="M90" s="84"/>
      <c r="N90" s="84">
        <f t="shared" si="3"/>
        <v>14459</v>
      </c>
      <c r="O90" s="84">
        <f t="shared" si="1"/>
        <v>530</v>
      </c>
      <c r="P90" s="138">
        <f t="shared" si="7"/>
        <v>37296</v>
      </c>
      <c r="Q90" s="85"/>
      <c r="R90" s="85"/>
      <c r="S90" s="85">
        <f t="shared" si="5"/>
        <v>6.8266432376036459</v>
      </c>
      <c r="T90" s="509"/>
      <c r="U90" s="372"/>
    </row>
    <row r="91" spans="1:21" x14ac:dyDescent="0.2">
      <c r="A91" s="13">
        <v>43978</v>
      </c>
      <c r="B91" s="43">
        <v>91744</v>
      </c>
      <c r="C91" s="43">
        <v>15240</v>
      </c>
      <c r="D91" s="9">
        <v>106984</v>
      </c>
      <c r="E91" s="96">
        <v>55</v>
      </c>
      <c r="F91" s="356">
        <f t="shared" si="6"/>
        <v>2.6140684410646389E-2</v>
      </c>
      <c r="G91" s="62">
        <v>3750</v>
      </c>
      <c r="H91" s="62">
        <v>155952</v>
      </c>
      <c r="I91" s="84">
        <v>1428</v>
      </c>
      <c r="J91" s="85">
        <v>54687</v>
      </c>
      <c r="K91" s="138">
        <f t="shared" si="2"/>
        <v>5178</v>
      </c>
      <c r="L91" s="49"/>
      <c r="M91" s="84"/>
      <c r="N91" s="84">
        <f t="shared" si="3"/>
        <v>14390</v>
      </c>
      <c r="O91" s="84">
        <f t="shared" si="1"/>
        <v>489</v>
      </c>
      <c r="P91" s="138">
        <f t="shared" si="7"/>
        <v>36122</v>
      </c>
      <c r="Q91" s="85"/>
      <c r="R91" s="85"/>
      <c r="S91" s="85">
        <f t="shared" si="5"/>
        <v>6.6117548002123261</v>
      </c>
      <c r="T91" s="509"/>
      <c r="U91" s="372"/>
    </row>
    <row r="92" spans="1:21" x14ac:dyDescent="0.2">
      <c r="A92" s="13">
        <v>43979</v>
      </c>
      <c r="B92" s="43">
        <v>93743</v>
      </c>
      <c r="C92" s="43">
        <v>15288</v>
      </c>
      <c r="D92" s="43">
        <v>109031</v>
      </c>
      <c r="E92" s="96">
        <v>48</v>
      </c>
      <c r="F92" s="356">
        <f t="shared" si="6"/>
        <v>2.3448949682462139E-2</v>
      </c>
      <c r="G92" s="62">
        <v>3575</v>
      </c>
      <c r="H92" s="62">
        <v>159527</v>
      </c>
      <c r="I92" s="84">
        <v>1425</v>
      </c>
      <c r="J92" s="85">
        <v>56112</v>
      </c>
      <c r="K92" s="138">
        <f t="shared" si="2"/>
        <v>5000</v>
      </c>
      <c r="L92" s="49"/>
      <c r="M92" s="84"/>
      <c r="N92" s="84">
        <f t="shared" si="3"/>
        <v>13858</v>
      </c>
      <c r="O92" s="84">
        <f t="shared" si="1"/>
        <v>432</v>
      </c>
      <c r="P92" s="138">
        <f t="shared" si="7"/>
        <v>34604</v>
      </c>
      <c r="Q92" s="85"/>
      <c r="R92" s="85"/>
      <c r="S92" s="85">
        <f t="shared" si="5"/>
        <v>6.3339007559533611</v>
      </c>
      <c r="T92" s="509"/>
      <c r="U92" s="372"/>
    </row>
    <row r="93" spans="1:21" x14ac:dyDescent="0.2">
      <c r="A93" s="13">
        <v>43980</v>
      </c>
      <c r="B93" s="43">
        <v>95758</v>
      </c>
      <c r="C93" s="43">
        <v>15327</v>
      </c>
      <c r="D93" s="98">
        <v>111085</v>
      </c>
      <c r="E93" s="96">
        <v>39</v>
      </c>
      <c r="F93" s="356">
        <f t="shared" si="6"/>
        <v>1.8987341772151899E-2</v>
      </c>
      <c r="G93" s="62">
        <v>4235</v>
      </c>
      <c r="H93" s="86">
        <v>163762</v>
      </c>
      <c r="I93" s="84">
        <v>1237</v>
      </c>
      <c r="J93" s="85">
        <v>57349</v>
      </c>
      <c r="K93" s="138">
        <f t="shared" si="2"/>
        <v>5472</v>
      </c>
      <c r="L93" s="49"/>
      <c r="M93" s="84"/>
      <c r="N93" s="84">
        <f t="shared" si="3"/>
        <v>13478</v>
      </c>
      <c r="O93" s="84">
        <f t="shared" si="1"/>
        <v>358</v>
      </c>
      <c r="P93" s="138">
        <f t="shared" si="7"/>
        <v>34334</v>
      </c>
      <c r="Q93" s="85"/>
      <c r="R93" s="85"/>
      <c r="S93" s="85">
        <f t="shared" si="5"/>
        <v>6.2844800761444546</v>
      </c>
      <c r="T93" s="509"/>
      <c r="U93" s="372"/>
    </row>
    <row r="94" spans="1:21" x14ac:dyDescent="0.2">
      <c r="A94" s="13">
        <v>43981</v>
      </c>
      <c r="B94" s="43">
        <v>97602</v>
      </c>
      <c r="C94" s="43">
        <v>15382</v>
      </c>
      <c r="D94" s="98">
        <v>112984</v>
      </c>
      <c r="E94" s="96">
        <v>55</v>
      </c>
      <c r="F94" s="356">
        <f t="shared" si="6"/>
        <v>2.8962611901000527E-2</v>
      </c>
      <c r="G94" s="62">
        <v>3299</v>
      </c>
      <c r="H94" s="86">
        <v>167061</v>
      </c>
      <c r="I94" s="84">
        <v>1026</v>
      </c>
      <c r="J94" s="100">
        <v>58375</v>
      </c>
      <c r="K94" s="138">
        <f t="shared" si="2"/>
        <v>4325</v>
      </c>
      <c r="L94" s="49"/>
      <c r="M94" s="84"/>
      <c r="N94" s="84">
        <f t="shared" si="3"/>
        <v>13052</v>
      </c>
      <c r="O94" s="84">
        <f t="shared" si="1"/>
        <v>341</v>
      </c>
      <c r="P94" s="138">
        <f t="shared" si="7"/>
        <v>33253</v>
      </c>
      <c r="Q94" s="85"/>
      <c r="R94" s="85"/>
      <c r="S94" s="85">
        <f t="shared" si="5"/>
        <v>6.0866143173539804</v>
      </c>
      <c r="U94" s="372"/>
    </row>
    <row r="95" spans="1:21" x14ac:dyDescent="0.2">
      <c r="A95" s="13">
        <v>43982</v>
      </c>
      <c r="B95" s="43">
        <v>98922</v>
      </c>
      <c r="C95" s="43">
        <v>15400</v>
      </c>
      <c r="D95" s="98">
        <v>114322</v>
      </c>
      <c r="E95" s="96">
        <v>18</v>
      </c>
      <c r="F95" s="356">
        <f t="shared" si="6"/>
        <v>1.3452914798206279E-2</v>
      </c>
      <c r="G95" s="62">
        <v>2588</v>
      </c>
      <c r="H95" s="98">
        <v>169649</v>
      </c>
      <c r="I95" s="73">
        <v>641</v>
      </c>
      <c r="J95" s="48">
        <v>59016</v>
      </c>
      <c r="K95" s="138">
        <f t="shared" si="2"/>
        <v>3229</v>
      </c>
      <c r="L95" s="49"/>
      <c r="M95" s="84"/>
      <c r="N95" s="84">
        <f t="shared" si="3"/>
        <v>12609</v>
      </c>
      <c r="O95" s="84">
        <f t="shared" si="1"/>
        <v>299</v>
      </c>
      <c r="P95" s="138">
        <f t="shared" si="7"/>
        <v>32371</v>
      </c>
      <c r="Q95" s="85"/>
      <c r="R95" s="85"/>
      <c r="S95" s="85">
        <f t="shared" si="5"/>
        <v>5.9251734299782184</v>
      </c>
      <c r="U95" s="372"/>
    </row>
    <row r="96" spans="1:21" x14ac:dyDescent="0.2">
      <c r="A96" s="13">
        <v>43983</v>
      </c>
      <c r="B96" s="43">
        <v>99841</v>
      </c>
      <c r="C96" s="43">
        <v>15418</v>
      </c>
      <c r="D96" s="98">
        <v>115259</v>
      </c>
      <c r="E96" s="98">
        <v>18</v>
      </c>
      <c r="F96" s="356">
        <f t="shared" si="6"/>
        <v>1.9210245464247599E-2</v>
      </c>
      <c r="G96" s="43">
        <v>2096</v>
      </c>
      <c r="H96" s="98">
        <v>171745</v>
      </c>
      <c r="I96" s="73">
        <v>633</v>
      </c>
      <c r="J96" s="48">
        <v>59649</v>
      </c>
      <c r="K96" s="138">
        <f t="shared" si="2"/>
        <v>2729</v>
      </c>
      <c r="L96" s="49"/>
      <c r="M96" s="84"/>
      <c r="N96" s="84">
        <f t="shared" si="3"/>
        <v>11751</v>
      </c>
      <c r="O96" s="84">
        <f t="shared" si="1"/>
        <v>262</v>
      </c>
      <c r="P96" s="138">
        <f t="shared" si="7"/>
        <v>30358</v>
      </c>
      <c r="Q96" s="85"/>
      <c r="R96" s="85"/>
      <c r="S96" s="85">
        <f t="shared" si="5"/>
        <v>5.5567148060695919</v>
      </c>
      <c r="U96" s="372"/>
    </row>
    <row r="97" spans="1:21" x14ac:dyDescent="0.2">
      <c r="A97" s="13">
        <v>43984</v>
      </c>
      <c r="B97" s="43">
        <v>101377</v>
      </c>
      <c r="C97" s="43">
        <v>15471</v>
      </c>
      <c r="D97" s="98">
        <v>116848</v>
      </c>
      <c r="E97" s="98">
        <v>53</v>
      </c>
      <c r="F97" s="356">
        <f t="shared" si="6"/>
        <v>3.3354310887350538E-2</v>
      </c>
      <c r="G97" s="43">
        <v>3435</v>
      </c>
      <c r="H97" s="98">
        <v>175180</v>
      </c>
      <c r="I97" s="73">
        <v>971</v>
      </c>
      <c r="J97" s="48">
        <v>60583</v>
      </c>
      <c r="K97" s="138">
        <f t="shared" si="2"/>
        <v>4406</v>
      </c>
      <c r="L97" s="49"/>
      <c r="M97" s="84"/>
      <c r="N97" s="84">
        <f t="shared" si="3"/>
        <v>11968</v>
      </c>
      <c r="O97" s="84">
        <f t="shared" si="1"/>
        <v>286</v>
      </c>
      <c r="P97" s="138">
        <f t="shared" si="7"/>
        <v>30339</v>
      </c>
      <c r="Q97" s="85"/>
      <c r="R97" s="85"/>
      <c r="S97" s="85">
        <f t="shared" si="5"/>
        <v>5.5532370545274832</v>
      </c>
      <c r="U97" s="373" t="s">
        <v>428</v>
      </c>
    </row>
    <row r="98" spans="1:21" x14ac:dyDescent="0.2">
      <c r="A98" s="13">
        <v>43985</v>
      </c>
      <c r="B98" s="43">
        <v>103069</v>
      </c>
      <c r="C98" s="43">
        <v>15504</v>
      </c>
      <c r="D98" s="98">
        <v>118573</v>
      </c>
      <c r="E98" s="98">
        <v>33</v>
      </c>
      <c r="F98" s="356">
        <f t="shared" si="6"/>
        <v>1.9130434782608695E-2</v>
      </c>
      <c r="G98" s="43">
        <v>3641</v>
      </c>
      <c r="H98" s="98">
        <v>178821</v>
      </c>
      <c r="I98" s="73">
        <v>1150</v>
      </c>
      <c r="J98" s="48">
        <v>61770</v>
      </c>
      <c r="K98" s="138">
        <f t="shared" si="2"/>
        <v>4791</v>
      </c>
      <c r="L98" s="49"/>
      <c r="M98" s="84"/>
      <c r="N98" s="84">
        <f t="shared" si="3"/>
        <v>11589</v>
      </c>
      <c r="O98" s="84">
        <f t="shared" si="1"/>
        <v>264</v>
      </c>
      <c r="P98" s="138">
        <f t="shared" si="7"/>
        <v>29952</v>
      </c>
      <c r="Q98" s="85"/>
      <c r="R98" s="85"/>
      <c r="S98" s="85">
        <f t="shared" si="5"/>
        <v>5.4824007468013836</v>
      </c>
      <c r="U98" s="373" t="s">
        <v>430</v>
      </c>
    </row>
    <row r="99" spans="1:21" x14ac:dyDescent="0.2">
      <c r="A99" s="13">
        <v>43986</v>
      </c>
      <c r="B99" s="43">
        <v>105048</v>
      </c>
      <c r="C99" s="43">
        <v>15553</v>
      </c>
      <c r="D99" s="98">
        <v>120601</v>
      </c>
      <c r="E99" s="98">
        <v>49</v>
      </c>
      <c r="F99" s="356">
        <f t="shared" si="6"/>
        <v>2.4161735700197237E-2</v>
      </c>
      <c r="G99" s="43">
        <v>3834</v>
      </c>
      <c r="H99" s="98">
        <v>182655</v>
      </c>
      <c r="I99" s="73">
        <v>1368</v>
      </c>
      <c r="J99" s="48">
        <v>63138</v>
      </c>
      <c r="K99" s="138">
        <f t="shared" si="2"/>
        <v>5202</v>
      </c>
      <c r="L99" s="49"/>
      <c r="M99" s="84"/>
      <c r="N99" s="84">
        <f t="shared" si="3"/>
        <v>11570</v>
      </c>
      <c r="O99" s="84">
        <f t="shared" ref="O99:O117" si="8">SUM(E93:E99)</f>
        <v>265</v>
      </c>
      <c r="P99" s="138">
        <f t="shared" si="7"/>
        <v>30154</v>
      </c>
      <c r="Q99" s="85"/>
      <c r="R99" s="85"/>
      <c r="S99" s="85">
        <f t="shared" si="5"/>
        <v>5.5193747368806401</v>
      </c>
      <c r="U99" s="372"/>
    </row>
    <row r="100" spans="1:21" x14ac:dyDescent="0.2">
      <c r="A100" s="13">
        <v>43987</v>
      </c>
      <c r="B100" s="43">
        <v>107180</v>
      </c>
      <c r="C100" s="43">
        <v>15582</v>
      </c>
      <c r="D100" s="98">
        <v>122762</v>
      </c>
      <c r="E100" s="98">
        <v>29</v>
      </c>
      <c r="F100" s="356">
        <f t="shared" si="6"/>
        <v>1.3419713095788986E-2</v>
      </c>
      <c r="G100" s="43">
        <v>4180</v>
      </c>
      <c r="H100" s="98">
        <v>186835</v>
      </c>
      <c r="I100" s="46">
        <v>1346</v>
      </c>
      <c r="J100" s="48">
        <v>64484</v>
      </c>
      <c r="K100" s="138">
        <f t="shared" ref="K100:K147" si="9">G100+I100</f>
        <v>5526</v>
      </c>
      <c r="L100" s="49"/>
      <c r="M100" s="84"/>
      <c r="N100" s="84">
        <f t="shared" ref="N100:N147" si="10">D100-D93</f>
        <v>11677</v>
      </c>
      <c r="O100" s="84">
        <f t="shared" si="8"/>
        <v>255</v>
      </c>
      <c r="P100" s="138">
        <f t="shared" si="7"/>
        <v>30208</v>
      </c>
      <c r="Q100" s="85"/>
      <c r="R100" s="85"/>
      <c r="S100" s="85">
        <f t="shared" si="5"/>
        <v>5.529258872842421</v>
      </c>
      <c r="U100" s="372"/>
    </row>
    <row r="101" spans="1:21" x14ac:dyDescent="0.2">
      <c r="A101" s="13">
        <v>43988</v>
      </c>
      <c r="B101" s="43">
        <v>108940</v>
      </c>
      <c r="C101" s="43">
        <v>15603</v>
      </c>
      <c r="D101" s="98">
        <v>124543</v>
      </c>
      <c r="E101" s="98">
        <v>21</v>
      </c>
      <c r="F101" s="356">
        <f t="shared" si="6"/>
        <v>1.1791128579449747E-2</v>
      </c>
      <c r="G101" s="43">
        <v>3552</v>
      </c>
      <c r="H101" s="98">
        <v>190387</v>
      </c>
      <c r="I101" s="46">
        <v>1422</v>
      </c>
      <c r="J101" s="48">
        <v>65906</v>
      </c>
      <c r="K101" s="138">
        <f t="shared" si="9"/>
        <v>4974</v>
      </c>
      <c r="L101" s="49"/>
      <c r="M101" s="84"/>
      <c r="N101" s="84">
        <f t="shared" si="10"/>
        <v>11559</v>
      </c>
      <c r="O101" s="84">
        <f t="shared" si="8"/>
        <v>221</v>
      </c>
      <c r="P101" s="138">
        <f t="shared" si="7"/>
        <v>30857</v>
      </c>
      <c r="Q101" s="85"/>
      <c r="R101" s="85"/>
      <c r="S101" s="85">
        <f t="shared" si="5"/>
        <v>5.6480515439386449</v>
      </c>
      <c r="U101" s="372"/>
    </row>
    <row r="102" spans="1:21" x14ac:dyDescent="0.2">
      <c r="A102" s="13">
        <v>43989</v>
      </c>
      <c r="B102" s="43">
        <v>110391</v>
      </c>
      <c r="C102" s="43">
        <v>15621</v>
      </c>
      <c r="D102" s="98">
        <v>126012</v>
      </c>
      <c r="E102" s="98">
        <v>18</v>
      </c>
      <c r="F102" s="356">
        <f t="shared" si="6"/>
        <v>1.2253233492171545E-2</v>
      </c>
      <c r="G102" s="43">
        <v>2908</v>
      </c>
      <c r="H102" s="98">
        <v>193295</v>
      </c>
      <c r="I102" s="46">
        <v>1036</v>
      </c>
      <c r="J102" s="48">
        <v>66942</v>
      </c>
      <c r="K102" s="138">
        <f t="shared" si="9"/>
        <v>3944</v>
      </c>
      <c r="L102" s="49"/>
      <c r="M102" s="84"/>
      <c r="N102" s="84">
        <f t="shared" si="10"/>
        <v>11690</v>
      </c>
      <c r="O102" s="84">
        <f t="shared" si="8"/>
        <v>221</v>
      </c>
      <c r="P102" s="138">
        <f t="shared" si="7"/>
        <v>31572</v>
      </c>
      <c r="Q102" s="85"/>
      <c r="R102" s="85"/>
      <c r="S102" s="85">
        <f t="shared" si="5"/>
        <v>5.7789248256548236</v>
      </c>
      <c r="U102" s="372"/>
    </row>
    <row r="103" spans="1:21" x14ac:dyDescent="0.2">
      <c r="A103" s="13">
        <v>43990</v>
      </c>
      <c r="B103" s="43">
        <v>111565</v>
      </c>
      <c r="C103" s="43">
        <v>15639</v>
      </c>
      <c r="D103" s="98">
        <v>127204</v>
      </c>
      <c r="E103" s="98">
        <v>18</v>
      </c>
      <c r="F103" s="356">
        <f t="shared" si="6"/>
        <v>1.5100671140939598E-2</v>
      </c>
      <c r="G103" s="43">
        <v>2651</v>
      </c>
      <c r="H103" s="98">
        <v>195946</v>
      </c>
      <c r="I103" s="46">
        <v>774</v>
      </c>
      <c r="J103" s="48">
        <v>67716</v>
      </c>
      <c r="K103" s="138">
        <f t="shared" si="9"/>
        <v>3425</v>
      </c>
      <c r="L103" s="49"/>
      <c r="M103" s="84"/>
      <c r="N103" s="84">
        <f t="shared" si="10"/>
        <v>11945</v>
      </c>
      <c r="O103" s="84">
        <f t="shared" si="8"/>
        <v>221</v>
      </c>
      <c r="P103" s="138">
        <f t="shared" si="7"/>
        <v>32268</v>
      </c>
      <c r="Q103" s="85"/>
      <c r="R103" s="85"/>
      <c r="S103" s="85">
        <f t="shared" si="5"/>
        <v>5.9063203558288944</v>
      </c>
      <c r="U103" s="372"/>
    </row>
    <row r="104" spans="1:21" x14ac:dyDescent="0.2">
      <c r="A104" s="13">
        <v>43991</v>
      </c>
      <c r="B104" s="43">
        <v>112842</v>
      </c>
      <c r="C104" s="43">
        <v>15653</v>
      </c>
      <c r="D104" s="98">
        <v>128495</v>
      </c>
      <c r="E104" s="98">
        <v>14</v>
      </c>
      <c r="F104" s="356">
        <f t="shared" si="6"/>
        <v>1.0844306738962044E-2</v>
      </c>
      <c r="G104" s="43">
        <v>3059</v>
      </c>
      <c r="H104" s="98">
        <v>199005</v>
      </c>
      <c r="I104" s="46">
        <v>1503</v>
      </c>
      <c r="J104" s="48">
        <v>69219</v>
      </c>
      <c r="K104" s="138">
        <f t="shared" si="9"/>
        <v>4562</v>
      </c>
      <c r="L104" s="49"/>
      <c r="M104" s="84"/>
      <c r="N104" s="84">
        <f t="shared" si="10"/>
        <v>11647</v>
      </c>
      <c r="O104" s="84">
        <f t="shared" si="8"/>
        <v>182</v>
      </c>
      <c r="P104" s="138">
        <f t="shared" si="7"/>
        <v>32424</v>
      </c>
      <c r="Q104" s="85"/>
      <c r="R104" s="85"/>
      <c r="S104" s="85">
        <f t="shared" si="5"/>
        <v>5.9348745263851512</v>
      </c>
      <c r="U104" s="372"/>
    </row>
    <row r="105" spans="1:21" x14ac:dyDescent="0.2">
      <c r="A105" s="13">
        <v>43992</v>
      </c>
      <c r="B105" s="43">
        <v>114439</v>
      </c>
      <c r="C105" s="43">
        <v>15665</v>
      </c>
      <c r="D105" s="98">
        <v>130104</v>
      </c>
      <c r="E105" s="98">
        <v>12</v>
      </c>
      <c r="F105" s="356">
        <f t="shared" si="6"/>
        <v>7.4580484773151025E-3</v>
      </c>
      <c r="G105" s="43">
        <v>3335</v>
      </c>
      <c r="H105" s="98">
        <v>202340</v>
      </c>
      <c r="I105" s="46">
        <v>1412</v>
      </c>
      <c r="J105" s="48">
        <v>70631</v>
      </c>
      <c r="K105" s="138">
        <f t="shared" si="9"/>
        <v>4747</v>
      </c>
      <c r="L105" s="49"/>
      <c r="M105" s="84"/>
      <c r="N105" s="84">
        <f t="shared" si="10"/>
        <v>11531</v>
      </c>
      <c r="O105" s="84">
        <f t="shared" si="8"/>
        <v>161</v>
      </c>
      <c r="P105" s="138">
        <f t="shared" ref="P105:P136" si="11">SUM(K99:K105)</f>
        <v>32380</v>
      </c>
      <c r="Q105" s="85"/>
      <c r="R105" s="85"/>
      <c r="S105" s="85">
        <f t="shared" ref="S105:S168" si="12">P105/5463.3</f>
        <v>5.9268207859718487</v>
      </c>
      <c r="U105" s="372"/>
    </row>
    <row r="106" spans="1:21" x14ac:dyDescent="0.2">
      <c r="A106" s="13">
        <v>43993</v>
      </c>
      <c r="B106" s="43">
        <v>116319</v>
      </c>
      <c r="C106" s="43">
        <v>15682</v>
      </c>
      <c r="D106" s="98">
        <v>132001</v>
      </c>
      <c r="E106" s="98">
        <v>17</v>
      </c>
      <c r="F106" s="356">
        <f t="shared" si="6"/>
        <v>8.9615181866104371E-3</v>
      </c>
      <c r="G106" s="43">
        <v>3896</v>
      </c>
      <c r="H106" s="98">
        <v>206236</v>
      </c>
      <c r="I106" s="46">
        <v>1777</v>
      </c>
      <c r="J106" s="48">
        <v>72408</v>
      </c>
      <c r="K106" s="138">
        <f t="shared" si="9"/>
        <v>5673</v>
      </c>
      <c r="L106" s="49"/>
      <c r="M106" s="84"/>
      <c r="N106" s="84">
        <f t="shared" si="10"/>
        <v>11400</v>
      </c>
      <c r="O106" s="84">
        <f t="shared" si="8"/>
        <v>129</v>
      </c>
      <c r="P106" s="138">
        <f t="shared" si="11"/>
        <v>32851</v>
      </c>
      <c r="Q106" s="85"/>
      <c r="R106" s="85"/>
      <c r="S106" s="85">
        <f t="shared" si="12"/>
        <v>6.0130324163051636</v>
      </c>
      <c r="U106" s="372"/>
    </row>
    <row r="107" spans="1:21" x14ac:dyDescent="0.2">
      <c r="A107" s="13">
        <v>43994</v>
      </c>
      <c r="B107" s="43">
        <v>118185</v>
      </c>
      <c r="C107" s="43">
        <v>15709</v>
      </c>
      <c r="D107" s="98">
        <v>133894</v>
      </c>
      <c r="E107" s="98">
        <v>27</v>
      </c>
      <c r="F107" s="356">
        <f t="shared" si="6"/>
        <v>1.4263074484944533E-2</v>
      </c>
      <c r="G107" s="43">
        <v>3917</v>
      </c>
      <c r="H107" s="98">
        <v>210153</v>
      </c>
      <c r="I107" s="46">
        <v>1460</v>
      </c>
      <c r="J107" s="48">
        <v>73868</v>
      </c>
      <c r="K107" s="138">
        <f t="shared" si="9"/>
        <v>5377</v>
      </c>
      <c r="L107" s="49"/>
      <c r="M107" s="84"/>
      <c r="N107" s="84">
        <f t="shared" si="10"/>
        <v>11132</v>
      </c>
      <c r="O107" s="84">
        <f t="shared" si="8"/>
        <v>127</v>
      </c>
      <c r="P107" s="138">
        <f t="shared" si="11"/>
        <v>32702</v>
      </c>
      <c r="Q107" s="85"/>
      <c r="R107" s="85"/>
      <c r="S107" s="85">
        <f t="shared" si="12"/>
        <v>5.9857595226328408</v>
      </c>
      <c r="U107" s="372"/>
    </row>
    <row r="108" spans="1:21" x14ac:dyDescent="0.2">
      <c r="A108" s="13">
        <v>43995</v>
      </c>
      <c r="B108" s="43">
        <v>120416</v>
      </c>
      <c r="C108" s="43">
        <v>15730</v>
      </c>
      <c r="D108" s="98">
        <v>136146</v>
      </c>
      <c r="E108" s="98">
        <v>21</v>
      </c>
      <c r="F108" s="356">
        <f t="shared" si="6"/>
        <v>9.3250444049733563E-3</v>
      </c>
      <c r="G108" s="43">
        <v>4323</v>
      </c>
      <c r="H108" s="98">
        <v>214476</v>
      </c>
      <c r="I108" s="46">
        <v>1413</v>
      </c>
      <c r="J108" s="48">
        <v>75281</v>
      </c>
      <c r="K108" s="138">
        <f t="shared" si="9"/>
        <v>5736</v>
      </c>
      <c r="L108" s="49"/>
      <c r="M108" s="84"/>
      <c r="N108" s="84">
        <f t="shared" si="10"/>
        <v>11603</v>
      </c>
      <c r="O108" s="84">
        <f t="shared" si="8"/>
        <v>127</v>
      </c>
      <c r="P108" s="138">
        <f t="shared" si="11"/>
        <v>33464</v>
      </c>
      <c r="Q108" s="85"/>
      <c r="R108" s="85"/>
      <c r="S108" s="85">
        <f t="shared" si="12"/>
        <v>6.1252356634268663</v>
      </c>
      <c r="U108" s="372"/>
    </row>
    <row r="109" spans="1:21" x14ac:dyDescent="0.2">
      <c r="A109" s="106">
        <v>43996</v>
      </c>
      <c r="B109" s="107">
        <v>121883</v>
      </c>
      <c r="C109" s="107">
        <v>15755</v>
      </c>
      <c r="D109" s="108">
        <v>137638</v>
      </c>
      <c r="E109" s="108">
        <v>25</v>
      </c>
      <c r="F109" s="356">
        <f t="shared" si="6"/>
        <v>1.675603217158177E-2</v>
      </c>
      <c r="G109" s="107">
        <v>3138</v>
      </c>
      <c r="H109" s="109">
        <v>217614</v>
      </c>
      <c r="I109" s="116">
        <v>1279</v>
      </c>
      <c r="J109" s="139">
        <v>76560</v>
      </c>
      <c r="K109" s="141">
        <f t="shared" si="9"/>
        <v>4417</v>
      </c>
      <c r="L109" s="358"/>
      <c r="M109" s="140"/>
      <c r="N109" s="140">
        <f t="shared" si="10"/>
        <v>11626</v>
      </c>
      <c r="O109" s="140">
        <f t="shared" si="8"/>
        <v>134</v>
      </c>
      <c r="P109" s="141">
        <f t="shared" si="11"/>
        <v>33937</v>
      </c>
      <c r="Q109" s="352"/>
      <c r="R109" s="352"/>
      <c r="S109" s="352">
        <f t="shared" si="12"/>
        <v>6.2118133728698766</v>
      </c>
      <c r="U109" s="372"/>
    </row>
    <row r="110" spans="1:21" x14ac:dyDescent="0.2">
      <c r="A110" s="13">
        <v>43997</v>
      </c>
      <c r="B110" s="43">
        <v>192929</v>
      </c>
      <c r="C110" s="43">
        <v>18030</v>
      </c>
      <c r="D110" s="98">
        <v>210959</v>
      </c>
      <c r="E110" s="98">
        <v>29</v>
      </c>
      <c r="F110" s="356">
        <f t="shared" si="6"/>
        <v>3.9552106490637061E-4</v>
      </c>
      <c r="G110" s="43">
        <v>2963</v>
      </c>
      <c r="H110" s="103">
        <v>220577</v>
      </c>
      <c r="I110" s="46">
        <v>1013</v>
      </c>
      <c r="J110" s="48">
        <v>77573</v>
      </c>
      <c r="K110" s="138">
        <f t="shared" si="9"/>
        <v>3976</v>
      </c>
      <c r="L110" s="49"/>
      <c r="M110" s="84"/>
      <c r="N110" s="84">
        <f t="shared" si="10"/>
        <v>83755</v>
      </c>
      <c r="O110" s="84">
        <f t="shared" si="8"/>
        <v>145</v>
      </c>
      <c r="P110" s="138">
        <f t="shared" si="11"/>
        <v>34488</v>
      </c>
      <c r="Q110" s="85"/>
      <c r="R110" s="85"/>
      <c r="S110" s="85">
        <f t="shared" si="12"/>
        <v>6.3126681675910161</v>
      </c>
      <c r="U110" s="372"/>
    </row>
    <row r="111" spans="1:21" x14ac:dyDescent="0.2">
      <c r="A111" s="13">
        <v>43998</v>
      </c>
      <c r="B111" s="43">
        <v>195482</v>
      </c>
      <c r="C111" s="43">
        <v>18045</v>
      </c>
      <c r="D111" s="98">
        <v>213527</v>
      </c>
      <c r="E111" s="98">
        <v>15</v>
      </c>
      <c r="F111" s="356">
        <f t="shared" si="6"/>
        <v>5.8411214953271026E-3</v>
      </c>
      <c r="G111" s="43">
        <v>3598</v>
      </c>
      <c r="H111" s="103">
        <v>224175</v>
      </c>
      <c r="I111" s="46">
        <v>1137</v>
      </c>
      <c r="J111" s="48">
        <v>78710</v>
      </c>
      <c r="K111" s="138">
        <f t="shared" si="9"/>
        <v>4735</v>
      </c>
      <c r="L111" s="49"/>
      <c r="M111" s="84"/>
      <c r="N111" s="84">
        <f t="shared" si="10"/>
        <v>85032</v>
      </c>
      <c r="O111" s="84">
        <f t="shared" si="8"/>
        <v>146</v>
      </c>
      <c r="P111" s="138">
        <f t="shared" si="11"/>
        <v>34661</v>
      </c>
      <c r="Q111" s="85"/>
      <c r="R111" s="85"/>
      <c r="S111" s="85">
        <f t="shared" si="12"/>
        <v>6.3443340105796864</v>
      </c>
      <c r="U111" s="372"/>
    </row>
    <row r="112" spans="1:21" x14ac:dyDescent="0.2">
      <c r="A112" s="13">
        <v>43999</v>
      </c>
      <c r="B112" s="43">
        <v>198677</v>
      </c>
      <c r="C112" s="43">
        <v>18066</v>
      </c>
      <c r="D112" s="98">
        <v>216743</v>
      </c>
      <c r="E112" s="98">
        <v>21</v>
      </c>
      <c r="F112" s="356">
        <f t="shared" si="6"/>
        <v>6.5298507462686565E-3</v>
      </c>
      <c r="G112" s="43">
        <v>3885</v>
      </c>
      <c r="H112" s="103">
        <v>228060</v>
      </c>
      <c r="I112" s="46">
        <v>1148</v>
      </c>
      <c r="J112" s="48">
        <v>79858</v>
      </c>
      <c r="K112" s="138">
        <f t="shared" si="9"/>
        <v>5033</v>
      </c>
      <c r="L112" s="49"/>
      <c r="M112" s="84"/>
      <c r="N112" s="84">
        <f t="shared" si="10"/>
        <v>86639</v>
      </c>
      <c r="O112" s="84">
        <f t="shared" si="8"/>
        <v>155</v>
      </c>
      <c r="P112" s="138">
        <f t="shared" si="11"/>
        <v>34947</v>
      </c>
      <c r="Q112" s="85"/>
      <c r="R112" s="85"/>
      <c r="S112" s="85">
        <f t="shared" si="12"/>
        <v>6.3966833232661573</v>
      </c>
      <c r="U112" s="372"/>
    </row>
    <row r="113" spans="1:21" x14ac:dyDescent="0.2">
      <c r="A113" s="13">
        <v>44000</v>
      </c>
      <c r="B113" s="43">
        <v>202121</v>
      </c>
      <c r="C113" s="43">
        <v>18077</v>
      </c>
      <c r="D113" s="98">
        <v>220198</v>
      </c>
      <c r="E113" s="98">
        <v>11</v>
      </c>
      <c r="F113" s="356">
        <f t="shared" si="6"/>
        <v>3.1837916063675834E-3</v>
      </c>
      <c r="G113" s="43">
        <v>4200</v>
      </c>
      <c r="H113" s="103">
        <v>232260</v>
      </c>
      <c r="I113" s="46">
        <v>1053</v>
      </c>
      <c r="J113" s="48">
        <v>80911</v>
      </c>
      <c r="K113" s="138">
        <f t="shared" si="9"/>
        <v>5253</v>
      </c>
      <c r="L113" s="49"/>
      <c r="M113" s="84"/>
      <c r="N113" s="84">
        <f t="shared" si="10"/>
        <v>88197</v>
      </c>
      <c r="O113" s="84">
        <f t="shared" si="8"/>
        <v>149</v>
      </c>
      <c r="P113" s="138">
        <f t="shared" si="11"/>
        <v>34527</v>
      </c>
      <c r="Q113" s="85"/>
      <c r="R113" s="85"/>
      <c r="S113" s="85">
        <f t="shared" si="12"/>
        <v>6.3198067102300808</v>
      </c>
      <c r="U113" s="372"/>
    </row>
    <row r="114" spans="1:21" x14ac:dyDescent="0.2">
      <c r="A114" s="13">
        <v>44001</v>
      </c>
      <c r="B114" s="43">
        <v>204412</v>
      </c>
      <c r="C114" s="43">
        <v>18104</v>
      </c>
      <c r="D114" s="98">
        <v>222516</v>
      </c>
      <c r="E114" s="98">
        <v>27</v>
      </c>
      <c r="F114" s="356">
        <f t="shared" si="6"/>
        <v>1.1647972389991372E-2</v>
      </c>
      <c r="G114" s="43">
        <v>3794</v>
      </c>
      <c r="H114" s="103">
        <v>236054</v>
      </c>
      <c r="I114" s="46">
        <v>859</v>
      </c>
      <c r="J114" s="48">
        <v>81770</v>
      </c>
      <c r="K114" s="138">
        <f t="shared" si="9"/>
        <v>4653</v>
      </c>
      <c r="L114" s="49"/>
      <c r="M114" s="84"/>
      <c r="N114" s="84">
        <f t="shared" si="10"/>
        <v>88622</v>
      </c>
      <c r="O114" s="84">
        <f t="shared" si="8"/>
        <v>149</v>
      </c>
      <c r="P114" s="138">
        <f t="shared" si="11"/>
        <v>33803</v>
      </c>
      <c r="Q114" s="85"/>
      <c r="R114" s="85"/>
      <c r="S114" s="85">
        <f t="shared" si="12"/>
        <v>6.1872860725202719</v>
      </c>
      <c r="U114" s="372"/>
    </row>
    <row r="115" spans="1:21" x14ac:dyDescent="0.2">
      <c r="A115" s="13">
        <v>44002</v>
      </c>
      <c r="B115" s="43">
        <v>209953</v>
      </c>
      <c r="C115" s="43">
        <v>18130</v>
      </c>
      <c r="D115" s="98">
        <v>228083</v>
      </c>
      <c r="E115" s="98">
        <v>26</v>
      </c>
      <c r="F115" s="356">
        <f t="shared" si="6"/>
        <v>4.6703790192204062E-3</v>
      </c>
      <c r="G115" s="43">
        <v>3695</v>
      </c>
      <c r="H115" s="103">
        <v>239749</v>
      </c>
      <c r="I115" s="46">
        <v>863</v>
      </c>
      <c r="J115" s="48">
        <v>82633</v>
      </c>
      <c r="K115" s="138">
        <f t="shared" si="9"/>
        <v>4558</v>
      </c>
      <c r="L115" s="49"/>
      <c r="M115" s="84"/>
      <c r="N115" s="84">
        <f t="shared" si="10"/>
        <v>91937</v>
      </c>
      <c r="O115" s="84">
        <f t="shared" si="8"/>
        <v>154</v>
      </c>
      <c r="P115" s="138">
        <f t="shared" si="11"/>
        <v>32625</v>
      </c>
      <c r="Q115" s="85"/>
      <c r="R115" s="85"/>
      <c r="S115" s="85">
        <f t="shared" si="12"/>
        <v>5.9716654769095596</v>
      </c>
      <c r="U115" s="372"/>
    </row>
    <row r="116" spans="1:21" x14ac:dyDescent="0.2">
      <c r="A116" s="13">
        <v>44003</v>
      </c>
      <c r="B116" s="9">
        <v>213369</v>
      </c>
      <c r="C116" s="9">
        <v>18156</v>
      </c>
      <c r="D116" s="98">
        <v>231525</v>
      </c>
      <c r="E116" s="96">
        <v>26</v>
      </c>
      <c r="F116" s="356">
        <f t="shared" si="6"/>
        <v>7.5537478210342826E-3</v>
      </c>
      <c r="G116" s="43">
        <v>3187</v>
      </c>
      <c r="H116" s="103">
        <v>242936</v>
      </c>
      <c r="I116" s="46">
        <v>626</v>
      </c>
      <c r="J116" s="71">
        <v>83259</v>
      </c>
      <c r="K116" s="138">
        <f t="shared" si="9"/>
        <v>3813</v>
      </c>
      <c r="L116" s="49"/>
      <c r="M116" s="84"/>
      <c r="N116" s="84">
        <f t="shared" si="10"/>
        <v>93887</v>
      </c>
      <c r="O116" s="84">
        <f t="shared" si="8"/>
        <v>155</v>
      </c>
      <c r="P116" s="138">
        <f t="shared" si="11"/>
        <v>32021</v>
      </c>
      <c r="Q116" s="85"/>
      <c r="R116" s="85"/>
      <c r="S116" s="85">
        <f t="shared" si="12"/>
        <v>5.8611095857814872</v>
      </c>
      <c r="U116" s="372"/>
    </row>
    <row r="117" spans="1:21" x14ac:dyDescent="0.2">
      <c r="A117" s="13">
        <v>44004</v>
      </c>
      <c r="B117" s="9">
        <v>215365</v>
      </c>
      <c r="C117" s="9">
        <v>18170</v>
      </c>
      <c r="D117" s="98">
        <v>233535</v>
      </c>
      <c r="E117" s="96">
        <v>14</v>
      </c>
      <c r="F117" s="356">
        <f t="shared" si="6"/>
        <v>6.965174129353234E-3</v>
      </c>
      <c r="G117" s="43">
        <v>2858</v>
      </c>
      <c r="H117" s="103">
        <v>245794</v>
      </c>
      <c r="I117" s="46">
        <v>558</v>
      </c>
      <c r="J117" s="71">
        <v>83817</v>
      </c>
      <c r="K117" s="138">
        <f t="shared" si="9"/>
        <v>3416</v>
      </c>
      <c r="L117" s="49"/>
      <c r="M117" s="84"/>
      <c r="N117" s="84">
        <f t="shared" si="10"/>
        <v>22576</v>
      </c>
      <c r="O117" s="84">
        <f t="shared" si="8"/>
        <v>140</v>
      </c>
      <c r="P117" s="138">
        <f t="shared" si="11"/>
        <v>31461</v>
      </c>
      <c r="Q117" s="85"/>
      <c r="R117" s="85"/>
      <c r="S117" s="85">
        <f t="shared" si="12"/>
        <v>5.7586074350667174</v>
      </c>
      <c r="U117" s="372"/>
    </row>
    <row r="118" spans="1:21" x14ac:dyDescent="0.2">
      <c r="A118" s="13">
        <v>44005</v>
      </c>
      <c r="B118" s="9">
        <v>217177</v>
      </c>
      <c r="C118" s="9">
        <v>18182</v>
      </c>
      <c r="D118" s="98">
        <v>235359</v>
      </c>
      <c r="E118" s="96">
        <v>12</v>
      </c>
      <c r="F118" s="356">
        <f t="shared" si="6"/>
        <v>6.5789473684210523E-3</v>
      </c>
      <c r="G118" s="43">
        <v>2962</v>
      </c>
      <c r="H118" s="103">
        <v>248756</v>
      </c>
      <c r="I118" s="46">
        <v>1213</v>
      </c>
      <c r="J118" s="71">
        <v>85030</v>
      </c>
      <c r="K118" s="138">
        <f t="shared" si="9"/>
        <v>4175</v>
      </c>
      <c r="L118" s="49"/>
      <c r="M118" s="84"/>
      <c r="N118" s="84">
        <f t="shared" si="10"/>
        <v>21832</v>
      </c>
      <c r="O118" s="84">
        <f t="shared" ref="O118:O131" si="13">SUM(E112:E118)</f>
        <v>137</v>
      </c>
      <c r="P118" s="138">
        <f t="shared" si="11"/>
        <v>30901</v>
      </c>
      <c r="Q118" s="85"/>
      <c r="R118" s="85"/>
      <c r="S118" s="85">
        <f t="shared" si="12"/>
        <v>5.6561052843519484</v>
      </c>
      <c r="U118" s="372"/>
    </row>
    <row r="119" spans="1:21" x14ac:dyDescent="0.2">
      <c r="A119" s="13">
        <v>44006</v>
      </c>
      <c r="B119" s="9">
        <v>219885</v>
      </c>
      <c r="C119" s="9">
        <v>18191</v>
      </c>
      <c r="D119" s="98">
        <v>238076</v>
      </c>
      <c r="E119" s="96">
        <v>9</v>
      </c>
      <c r="F119" s="356">
        <f t="shared" si="6"/>
        <v>3.3124769966875228E-3</v>
      </c>
      <c r="G119" s="43">
        <v>3745</v>
      </c>
      <c r="H119" s="103">
        <v>252501</v>
      </c>
      <c r="I119" s="46">
        <v>1118</v>
      </c>
      <c r="J119" s="71">
        <v>86148</v>
      </c>
      <c r="K119" s="138">
        <f t="shared" si="9"/>
        <v>4863</v>
      </c>
      <c r="L119" s="49"/>
      <c r="M119" s="84"/>
      <c r="N119" s="84">
        <f t="shared" si="10"/>
        <v>21333</v>
      </c>
      <c r="O119" s="84">
        <f t="shared" si="13"/>
        <v>125</v>
      </c>
      <c r="P119" s="138">
        <f t="shared" si="11"/>
        <v>30731</v>
      </c>
      <c r="Q119" s="85"/>
      <c r="R119" s="85"/>
      <c r="S119" s="85">
        <f t="shared" si="12"/>
        <v>5.6249885600278215</v>
      </c>
      <c r="U119" s="372"/>
    </row>
    <row r="120" spans="1:21" x14ac:dyDescent="0.2">
      <c r="A120" s="13">
        <v>44007</v>
      </c>
      <c r="B120" s="9">
        <v>224314</v>
      </c>
      <c r="C120" s="9">
        <v>18196</v>
      </c>
      <c r="D120" s="98">
        <v>242510</v>
      </c>
      <c r="E120" s="96">
        <v>5</v>
      </c>
      <c r="F120" s="356">
        <f t="shared" si="6"/>
        <v>1.1276499774470004E-3</v>
      </c>
      <c r="G120" s="43">
        <v>3247</v>
      </c>
      <c r="H120" s="103">
        <v>255748</v>
      </c>
      <c r="I120" s="46">
        <v>1006</v>
      </c>
      <c r="J120" s="71">
        <v>87154</v>
      </c>
      <c r="K120" s="138">
        <f t="shared" si="9"/>
        <v>4253</v>
      </c>
      <c r="L120" s="49"/>
      <c r="M120" s="84"/>
      <c r="N120" s="84">
        <f t="shared" si="10"/>
        <v>22312</v>
      </c>
      <c r="O120" s="84">
        <f t="shared" si="13"/>
        <v>119</v>
      </c>
      <c r="P120" s="138">
        <f t="shared" si="11"/>
        <v>29731</v>
      </c>
      <c r="Q120" s="85"/>
      <c r="R120" s="85"/>
      <c r="S120" s="85">
        <f t="shared" si="12"/>
        <v>5.4419490051800192</v>
      </c>
      <c r="U120" s="372"/>
    </row>
    <row r="121" spans="1:21" x14ac:dyDescent="0.2">
      <c r="A121" s="13">
        <v>44008</v>
      </c>
      <c r="B121" s="9">
        <v>230168</v>
      </c>
      <c r="C121" s="9">
        <v>18213</v>
      </c>
      <c r="D121" s="98">
        <v>248381</v>
      </c>
      <c r="E121" s="96">
        <v>17</v>
      </c>
      <c r="F121" s="356">
        <f t="shared" si="6"/>
        <v>2.8955884857775507E-3</v>
      </c>
      <c r="G121" s="43">
        <v>4351</v>
      </c>
      <c r="H121" s="103">
        <v>260099</v>
      </c>
      <c r="I121" s="46">
        <v>1035</v>
      </c>
      <c r="J121" s="71">
        <v>88189</v>
      </c>
      <c r="K121" s="138">
        <f t="shared" si="9"/>
        <v>5386</v>
      </c>
      <c r="L121" s="49"/>
      <c r="M121" s="84"/>
      <c r="N121" s="84">
        <f t="shared" si="10"/>
        <v>25865</v>
      </c>
      <c r="O121" s="84">
        <f t="shared" si="13"/>
        <v>109</v>
      </c>
      <c r="P121" s="138">
        <f t="shared" si="11"/>
        <v>30464</v>
      </c>
      <c r="Q121" s="85"/>
      <c r="R121" s="85"/>
      <c r="S121" s="85">
        <f t="shared" si="12"/>
        <v>5.5761169988834585</v>
      </c>
      <c r="U121" s="372"/>
    </row>
    <row r="122" spans="1:21" x14ac:dyDescent="0.2">
      <c r="A122" s="13">
        <v>44009</v>
      </c>
      <c r="B122" s="9">
        <v>232995</v>
      </c>
      <c r="C122" s="9">
        <v>18228</v>
      </c>
      <c r="D122" s="98">
        <v>251223</v>
      </c>
      <c r="E122" s="96">
        <v>15</v>
      </c>
      <c r="F122" s="356">
        <f t="shared" si="6"/>
        <v>5.2779732582688248E-3</v>
      </c>
      <c r="G122" s="43">
        <v>3401</v>
      </c>
      <c r="H122" s="103">
        <v>263500</v>
      </c>
      <c r="I122" s="46">
        <v>1056</v>
      </c>
      <c r="J122" s="71">
        <v>89245</v>
      </c>
      <c r="K122" s="138">
        <f t="shared" si="9"/>
        <v>4457</v>
      </c>
      <c r="L122" s="49"/>
      <c r="M122" s="84"/>
      <c r="N122" s="84">
        <f t="shared" si="10"/>
        <v>23140</v>
      </c>
      <c r="O122" s="84">
        <f t="shared" si="13"/>
        <v>98</v>
      </c>
      <c r="P122" s="138">
        <f t="shared" si="11"/>
        <v>30363</v>
      </c>
      <c r="Q122" s="85"/>
      <c r="R122" s="85"/>
      <c r="S122" s="85">
        <f t="shared" si="12"/>
        <v>5.5576300038438307</v>
      </c>
      <c r="U122" s="372"/>
    </row>
    <row r="123" spans="1:21" x14ac:dyDescent="0.2">
      <c r="A123" s="13">
        <v>44010</v>
      </c>
      <c r="B123" s="9">
        <v>237191</v>
      </c>
      <c r="C123" s="9">
        <v>18236</v>
      </c>
      <c r="D123" s="98">
        <v>255427</v>
      </c>
      <c r="E123" s="96">
        <v>8</v>
      </c>
      <c r="F123" s="356">
        <f t="shared" si="6"/>
        <v>1.9029495718363464E-3</v>
      </c>
      <c r="G123" s="43">
        <v>2982</v>
      </c>
      <c r="H123" s="103">
        <v>266482</v>
      </c>
      <c r="I123" s="46">
        <v>756</v>
      </c>
      <c r="J123" s="71">
        <f>J122+I123</f>
        <v>90001</v>
      </c>
      <c r="K123" s="138">
        <f t="shared" si="9"/>
        <v>3738</v>
      </c>
      <c r="L123" s="49"/>
      <c r="M123" s="84"/>
      <c r="N123" s="84">
        <f t="shared" si="10"/>
        <v>23902</v>
      </c>
      <c r="O123" s="84">
        <f t="shared" si="13"/>
        <v>80</v>
      </c>
      <c r="P123" s="138">
        <f t="shared" si="11"/>
        <v>30288</v>
      </c>
      <c r="Q123" s="85"/>
      <c r="R123" s="85"/>
      <c r="S123" s="85">
        <f t="shared" si="12"/>
        <v>5.5439020372302457</v>
      </c>
      <c r="U123" s="372"/>
    </row>
    <row r="124" spans="1:21" x14ac:dyDescent="0.2">
      <c r="A124" s="13">
        <v>44011</v>
      </c>
      <c r="B124" s="9">
        <v>240158</v>
      </c>
      <c r="C124" s="9">
        <v>18241</v>
      </c>
      <c r="D124" s="98">
        <v>258399</v>
      </c>
      <c r="E124" s="96">
        <v>5</v>
      </c>
      <c r="F124" s="356">
        <f t="shared" si="6"/>
        <v>1.6823687752355316E-3</v>
      </c>
      <c r="G124" s="43">
        <v>2836</v>
      </c>
      <c r="H124" s="103">
        <v>269318</v>
      </c>
      <c r="I124" s="46">
        <v>694</v>
      </c>
      <c r="J124" s="71">
        <v>90695</v>
      </c>
      <c r="K124" s="138">
        <f t="shared" si="9"/>
        <v>3530</v>
      </c>
      <c r="L124" s="49"/>
      <c r="M124" s="84"/>
      <c r="N124" s="84">
        <f t="shared" si="10"/>
        <v>24864</v>
      </c>
      <c r="O124" s="84">
        <f t="shared" si="13"/>
        <v>71</v>
      </c>
      <c r="P124" s="138">
        <f t="shared" si="11"/>
        <v>30402</v>
      </c>
      <c r="Q124" s="85"/>
      <c r="R124" s="85"/>
      <c r="S124" s="85">
        <f t="shared" si="12"/>
        <v>5.5647685464828944</v>
      </c>
      <c r="U124" s="372"/>
    </row>
    <row r="125" spans="1:21" x14ac:dyDescent="0.2">
      <c r="A125" s="13">
        <v>44012</v>
      </c>
      <c r="B125" s="9">
        <v>242085</v>
      </c>
      <c r="C125" s="9">
        <v>18251</v>
      </c>
      <c r="D125" s="98">
        <v>260336</v>
      </c>
      <c r="E125" s="96">
        <v>10</v>
      </c>
      <c r="F125" s="356">
        <f t="shared" si="6"/>
        <v>5.1626226122870418E-3</v>
      </c>
      <c r="G125" s="43">
        <v>3243</v>
      </c>
      <c r="H125" s="103">
        <v>272561</v>
      </c>
      <c r="I125" s="46">
        <v>967</v>
      </c>
      <c r="J125" s="71">
        <v>91662</v>
      </c>
      <c r="K125" s="138">
        <f t="shared" si="9"/>
        <v>4210</v>
      </c>
      <c r="L125" s="49"/>
      <c r="M125" s="84"/>
      <c r="N125" s="84">
        <f t="shared" si="10"/>
        <v>24977</v>
      </c>
      <c r="O125" s="84">
        <f t="shared" si="13"/>
        <v>69</v>
      </c>
      <c r="P125" s="138">
        <f t="shared" si="11"/>
        <v>30437</v>
      </c>
      <c r="Q125" s="85"/>
      <c r="R125" s="85"/>
      <c r="S125" s="85">
        <f t="shared" si="12"/>
        <v>5.5711749309025675</v>
      </c>
      <c r="U125" s="372"/>
    </row>
    <row r="126" spans="1:21" x14ac:dyDescent="0.2">
      <c r="A126" s="13">
        <v>44013</v>
      </c>
      <c r="B126" s="9">
        <v>245341</v>
      </c>
      <c r="C126" s="9">
        <v>18259</v>
      </c>
      <c r="D126" s="98">
        <v>263600</v>
      </c>
      <c r="E126" s="96">
        <v>8</v>
      </c>
      <c r="F126" s="356">
        <f t="shared" si="6"/>
        <v>2.4509803921568627E-3</v>
      </c>
      <c r="G126" s="43">
        <v>3409</v>
      </c>
      <c r="H126" s="103">
        <v>275970</v>
      </c>
      <c r="I126" s="46">
        <v>956</v>
      </c>
      <c r="J126" s="71">
        <v>92618</v>
      </c>
      <c r="K126" s="138">
        <f t="shared" si="9"/>
        <v>4365</v>
      </c>
      <c r="L126" s="49"/>
      <c r="M126" s="84"/>
      <c r="N126" s="84">
        <f t="shared" si="10"/>
        <v>25524</v>
      </c>
      <c r="O126" s="84">
        <f t="shared" si="13"/>
        <v>68</v>
      </c>
      <c r="P126" s="138">
        <f t="shared" si="11"/>
        <v>29939</v>
      </c>
      <c r="Q126" s="85"/>
      <c r="R126" s="85"/>
      <c r="S126" s="85">
        <f t="shared" si="12"/>
        <v>5.4800212325883626</v>
      </c>
      <c r="U126" s="372"/>
    </row>
    <row r="127" spans="1:21" x14ac:dyDescent="0.2">
      <c r="A127" s="13">
        <v>44014</v>
      </c>
      <c r="B127" s="9">
        <v>249107</v>
      </c>
      <c r="C127" s="9">
        <v>18264</v>
      </c>
      <c r="D127" s="98">
        <v>267371</v>
      </c>
      <c r="E127" s="96">
        <v>5</v>
      </c>
      <c r="F127" s="356">
        <f t="shared" si="6"/>
        <v>1.3259082471492973E-3</v>
      </c>
      <c r="G127" s="43">
        <v>3715</v>
      </c>
      <c r="H127" s="103">
        <v>279685</v>
      </c>
      <c r="I127" s="46">
        <v>973</v>
      </c>
      <c r="J127" s="71">
        <v>93591</v>
      </c>
      <c r="K127" s="138">
        <f t="shared" si="9"/>
        <v>4688</v>
      </c>
      <c r="L127" s="49"/>
      <c r="M127" s="84"/>
      <c r="N127" s="84">
        <f t="shared" si="10"/>
        <v>24861</v>
      </c>
      <c r="O127" s="84">
        <f t="shared" si="13"/>
        <v>68</v>
      </c>
      <c r="P127" s="138">
        <f t="shared" si="11"/>
        <v>30374</v>
      </c>
      <c r="Q127" s="85"/>
      <c r="R127" s="85"/>
      <c r="S127" s="85">
        <f t="shared" si="12"/>
        <v>5.5596434389471563</v>
      </c>
      <c r="U127" s="372"/>
    </row>
    <row r="128" spans="1:21" x14ac:dyDescent="0.2">
      <c r="A128" s="13">
        <v>44015</v>
      </c>
      <c r="B128" s="9">
        <v>253738</v>
      </c>
      <c r="C128" s="9">
        <v>18276</v>
      </c>
      <c r="D128" s="98">
        <v>272014</v>
      </c>
      <c r="E128" s="96">
        <v>12</v>
      </c>
      <c r="F128" s="356">
        <f t="shared" si="6"/>
        <v>2.5845358604350637E-3</v>
      </c>
      <c r="G128" s="43">
        <v>3827</v>
      </c>
      <c r="H128" s="103">
        <v>283512</v>
      </c>
      <c r="I128" s="46">
        <v>1263</v>
      </c>
      <c r="J128" s="71">
        <v>94854</v>
      </c>
      <c r="K128" s="138">
        <f t="shared" si="9"/>
        <v>5090</v>
      </c>
      <c r="L128" s="49"/>
      <c r="M128" s="84"/>
      <c r="N128" s="84">
        <f t="shared" si="10"/>
        <v>23633</v>
      </c>
      <c r="O128" s="84">
        <f t="shared" si="13"/>
        <v>63</v>
      </c>
      <c r="P128" s="138">
        <f t="shared" si="11"/>
        <v>30078</v>
      </c>
      <c r="Q128" s="85"/>
      <c r="R128" s="85"/>
      <c r="S128" s="85">
        <f t="shared" si="12"/>
        <v>5.505463730712207</v>
      </c>
      <c r="U128" s="372"/>
    </row>
    <row r="129" spans="1:30" x14ac:dyDescent="0.2">
      <c r="A129" s="13">
        <v>44016</v>
      </c>
      <c r="B129" s="43">
        <v>257464</v>
      </c>
      <c r="C129" s="43">
        <v>18287</v>
      </c>
      <c r="D129" s="43">
        <v>275751</v>
      </c>
      <c r="E129" s="96">
        <v>11</v>
      </c>
      <c r="F129" s="356">
        <f t="shared" si="6"/>
        <v>2.9435375970029436E-3</v>
      </c>
      <c r="G129" s="43">
        <v>4086</v>
      </c>
      <c r="H129" s="103">
        <v>287598</v>
      </c>
      <c r="I129" s="46">
        <v>1270</v>
      </c>
      <c r="J129" s="71">
        <v>96124</v>
      </c>
      <c r="K129" s="138">
        <f t="shared" si="9"/>
        <v>5356</v>
      </c>
      <c r="L129" s="49"/>
      <c r="M129" s="84"/>
      <c r="N129" s="84">
        <f t="shared" si="10"/>
        <v>24528</v>
      </c>
      <c r="O129" s="84">
        <f t="shared" si="13"/>
        <v>59</v>
      </c>
      <c r="P129" s="138">
        <f t="shared" si="11"/>
        <v>30977</v>
      </c>
      <c r="Q129" s="85"/>
      <c r="R129" s="85"/>
      <c r="S129" s="85">
        <f t="shared" si="12"/>
        <v>5.6700162905203815</v>
      </c>
      <c r="U129" s="372"/>
    </row>
    <row r="130" spans="1:30" x14ac:dyDescent="0.2">
      <c r="A130" s="13">
        <v>44017</v>
      </c>
      <c r="B130" s="43">
        <v>260587</v>
      </c>
      <c r="C130" s="43">
        <v>18296</v>
      </c>
      <c r="D130" s="43">
        <v>278883</v>
      </c>
      <c r="E130" s="96">
        <v>9</v>
      </c>
      <c r="F130" s="356">
        <f t="shared" si="6"/>
        <v>2.8735632183908046E-3</v>
      </c>
      <c r="G130" s="43">
        <v>2917</v>
      </c>
      <c r="H130" s="103">
        <v>290515</v>
      </c>
      <c r="I130" s="46">
        <v>833</v>
      </c>
      <c r="J130" s="71">
        <v>96957</v>
      </c>
      <c r="K130" s="138">
        <f t="shared" si="9"/>
        <v>3750</v>
      </c>
      <c r="L130" s="49"/>
      <c r="M130" s="84"/>
      <c r="N130" s="84">
        <f t="shared" si="10"/>
        <v>23456</v>
      </c>
      <c r="O130" s="84">
        <f t="shared" si="13"/>
        <v>60</v>
      </c>
      <c r="P130" s="138">
        <f t="shared" si="11"/>
        <v>30989</v>
      </c>
      <c r="Q130" s="85"/>
      <c r="R130" s="85"/>
      <c r="S130" s="85">
        <f t="shared" si="12"/>
        <v>5.6722127651785552</v>
      </c>
      <c r="U130" s="372"/>
    </row>
    <row r="131" spans="1:30" x14ac:dyDescent="0.2">
      <c r="A131" s="13">
        <v>44018</v>
      </c>
      <c r="B131" s="43">
        <v>263441</v>
      </c>
      <c r="C131" s="43">
        <v>18300</v>
      </c>
      <c r="D131" s="43">
        <v>281741</v>
      </c>
      <c r="E131" s="96">
        <v>4</v>
      </c>
      <c r="F131" s="356">
        <f t="shared" si="6"/>
        <v>1.3995801259622112E-3</v>
      </c>
      <c r="G131" s="43">
        <v>2823</v>
      </c>
      <c r="H131" s="103">
        <v>293338</v>
      </c>
      <c r="I131" s="46">
        <v>703</v>
      </c>
      <c r="J131" s="71">
        <v>97660</v>
      </c>
      <c r="K131" s="138">
        <f t="shared" si="9"/>
        <v>3526</v>
      </c>
      <c r="L131" s="49"/>
      <c r="M131" s="84"/>
      <c r="N131" s="84">
        <f t="shared" si="10"/>
        <v>23342</v>
      </c>
      <c r="O131" s="84">
        <f t="shared" si="13"/>
        <v>59</v>
      </c>
      <c r="P131" s="138">
        <f t="shared" si="11"/>
        <v>30985</v>
      </c>
      <c r="Q131" s="85"/>
      <c r="R131" s="85"/>
      <c r="S131" s="85">
        <f t="shared" si="12"/>
        <v>5.6714806069591637</v>
      </c>
      <c r="U131" s="372"/>
    </row>
    <row r="132" spans="1:30" x14ac:dyDescent="0.2">
      <c r="A132" s="13">
        <v>44019</v>
      </c>
      <c r="B132" s="43">
        <v>265202</v>
      </c>
      <c r="C132" s="43">
        <v>18302</v>
      </c>
      <c r="D132" s="43">
        <v>283504</v>
      </c>
      <c r="E132" s="96">
        <v>2</v>
      </c>
      <c r="F132" s="356">
        <f t="shared" si="6"/>
        <v>1.1344299489506524E-3</v>
      </c>
      <c r="G132" s="43">
        <v>2884</v>
      </c>
      <c r="H132" s="103">
        <v>296222</v>
      </c>
      <c r="I132" s="46">
        <v>1158</v>
      </c>
      <c r="J132" s="71">
        <v>98818</v>
      </c>
      <c r="K132" s="138">
        <f t="shared" si="9"/>
        <v>4042</v>
      </c>
      <c r="L132" s="49"/>
      <c r="M132" s="84"/>
      <c r="N132" s="84">
        <f t="shared" si="10"/>
        <v>23168</v>
      </c>
      <c r="O132" s="84">
        <f>SUM(E126:E132)</f>
        <v>51</v>
      </c>
      <c r="P132" s="138">
        <f t="shared" si="11"/>
        <v>30817</v>
      </c>
      <c r="Q132" s="85"/>
      <c r="R132" s="85"/>
      <c r="S132" s="85">
        <f t="shared" si="12"/>
        <v>5.6407299617447331</v>
      </c>
      <c r="U132" s="372"/>
    </row>
    <row r="133" spans="1:30" x14ac:dyDescent="0.2">
      <c r="A133" s="40">
        <v>44020</v>
      </c>
      <c r="B133" s="9">
        <v>267598</v>
      </c>
      <c r="C133" s="43">
        <v>18309</v>
      </c>
      <c r="D133" s="98">
        <v>285907</v>
      </c>
      <c r="E133" s="98">
        <v>7</v>
      </c>
      <c r="F133" s="356">
        <f t="shared" si="6"/>
        <v>2.9130253849354972E-3</v>
      </c>
      <c r="G133" s="43">
        <v>3331</v>
      </c>
      <c r="H133" s="103">
        <v>299553</v>
      </c>
      <c r="I133" s="46">
        <v>2491</v>
      </c>
      <c r="J133" s="71">
        <v>164903</v>
      </c>
      <c r="K133" s="138">
        <f t="shared" si="9"/>
        <v>5822</v>
      </c>
      <c r="L133" s="49"/>
      <c r="M133" s="84"/>
      <c r="N133" s="84">
        <f t="shared" si="10"/>
        <v>22307</v>
      </c>
      <c r="O133" s="84">
        <f t="shared" ref="O133:O147" si="14">SUM(E127:E133)</f>
        <v>50</v>
      </c>
      <c r="P133" s="138">
        <f t="shared" si="11"/>
        <v>32274</v>
      </c>
      <c r="Q133" s="85"/>
      <c r="R133" s="85"/>
      <c r="S133" s="85">
        <f t="shared" si="12"/>
        <v>5.9074185931579812</v>
      </c>
      <c r="U133" s="372"/>
    </row>
    <row r="134" spans="1:30" x14ac:dyDescent="0.2">
      <c r="A134" s="40">
        <v>44021</v>
      </c>
      <c r="B134" s="9">
        <v>271331</v>
      </c>
      <c r="C134" s="43">
        <v>18315</v>
      </c>
      <c r="D134" s="98">
        <v>289646</v>
      </c>
      <c r="E134" s="98">
        <v>6</v>
      </c>
      <c r="F134" s="356">
        <f t="shared" si="6"/>
        <v>1.6047071409467772E-3</v>
      </c>
      <c r="G134" s="43">
        <v>4057</v>
      </c>
      <c r="H134" s="103">
        <v>303610</v>
      </c>
      <c r="I134" s="46">
        <v>6551</v>
      </c>
      <c r="J134" s="71">
        <v>171454</v>
      </c>
      <c r="K134" s="138">
        <f t="shared" si="9"/>
        <v>10608</v>
      </c>
      <c r="L134" s="49"/>
      <c r="M134" s="84"/>
      <c r="N134" s="84">
        <f t="shared" si="10"/>
        <v>22275</v>
      </c>
      <c r="O134" s="84">
        <f t="shared" si="14"/>
        <v>51</v>
      </c>
      <c r="P134" s="138">
        <f t="shared" si="11"/>
        <v>38194</v>
      </c>
      <c r="Q134" s="85"/>
      <c r="R134" s="85"/>
      <c r="S134" s="85">
        <f t="shared" si="12"/>
        <v>6.9910127578569723</v>
      </c>
      <c r="U134" s="372"/>
    </row>
    <row r="135" spans="1:30" x14ac:dyDescent="0.2">
      <c r="A135" s="40">
        <v>44022</v>
      </c>
      <c r="B135" s="9">
        <v>276042</v>
      </c>
      <c r="C135" s="43">
        <v>18333</v>
      </c>
      <c r="D135" s="98">
        <v>294375</v>
      </c>
      <c r="E135" s="98">
        <v>18</v>
      </c>
      <c r="F135" s="356">
        <f t="shared" ref="F135:F198" si="15">E135/(D135-D134)</f>
        <v>3.8063015436667373E-3</v>
      </c>
      <c r="G135" s="43">
        <v>4111</v>
      </c>
      <c r="H135" s="103">
        <v>307721</v>
      </c>
      <c r="I135" s="73">
        <v>13462</v>
      </c>
      <c r="J135" s="71">
        <v>184916</v>
      </c>
      <c r="K135" s="138">
        <f t="shared" si="9"/>
        <v>17573</v>
      </c>
      <c r="L135" s="49"/>
      <c r="M135" s="84"/>
      <c r="N135" s="84">
        <f t="shared" si="10"/>
        <v>22361</v>
      </c>
      <c r="O135" s="84">
        <f t="shared" si="14"/>
        <v>57</v>
      </c>
      <c r="P135" s="138">
        <f t="shared" si="11"/>
        <v>50677</v>
      </c>
      <c r="Q135" s="85"/>
      <c r="R135" s="85"/>
      <c r="S135" s="85">
        <f t="shared" si="12"/>
        <v>9.2758955210220932</v>
      </c>
      <c r="U135" s="372"/>
    </row>
    <row r="136" spans="1:30" x14ac:dyDescent="0.2">
      <c r="A136" s="40">
        <v>44023</v>
      </c>
      <c r="B136" s="9">
        <v>278962</v>
      </c>
      <c r="C136" s="43">
        <v>18340</v>
      </c>
      <c r="D136" s="98">
        <v>297302</v>
      </c>
      <c r="E136" s="98">
        <v>7</v>
      </c>
      <c r="F136" s="356">
        <f t="shared" si="15"/>
        <v>2.3915271609156134E-3</v>
      </c>
      <c r="G136" s="43">
        <v>3870</v>
      </c>
      <c r="H136" s="103">
        <v>311591</v>
      </c>
      <c r="I136" s="73">
        <v>5430</v>
      </c>
      <c r="J136" s="71">
        <v>190346</v>
      </c>
      <c r="K136" s="138">
        <f t="shared" si="9"/>
        <v>9300</v>
      </c>
      <c r="L136" s="49"/>
      <c r="M136" s="84"/>
      <c r="N136" s="84">
        <f t="shared" si="10"/>
        <v>21551</v>
      </c>
      <c r="O136" s="84">
        <f t="shared" si="14"/>
        <v>53</v>
      </c>
      <c r="P136" s="138">
        <f t="shared" si="11"/>
        <v>54621</v>
      </c>
      <c r="Q136" s="85"/>
      <c r="R136" s="85"/>
      <c r="S136" s="85">
        <f t="shared" si="12"/>
        <v>9.9978035253418263</v>
      </c>
      <c r="U136" s="372"/>
    </row>
    <row r="137" spans="1:30" x14ac:dyDescent="0.2">
      <c r="A137" s="40">
        <v>44024</v>
      </c>
      <c r="B137" s="9">
        <v>282499</v>
      </c>
      <c r="C137" s="43">
        <v>18359</v>
      </c>
      <c r="D137" s="98">
        <v>300858</v>
      </c>
      <c r="E137" s="98">
        <v>19</v>
      </c>
      <c r="F137" s="356">
        <f t="shared" si="15"/>
        <v>5.3430821147356583E-3</v>
      </c>
      <c r="G137" s="43">
        <v>3149</v>
      </c>
      <c r="H137" s="103">
        <v>314740</v>
      </c>
      <c r="I137" s="73">
        <v>8292</v>
      </c>
      <c r="J137" s="71">
        <v>198638</v>
      </c>
      <c r="K137" s="138">
        <f t="shared" si="9"/>
        <v>11441</v>
      </c>
      <c r="L137" s="49"/>
      <c r="M137" s="84"/>
      <c r="N137" s="84">
        <f t="shared" si="10"/>
        <v>21975</v>
      </c>
      <c r="O137" s="84">
        <f t="shared" si="14"/>
        <v>63</v>
      </c>
      <c r="P137" s="138">
        <f t="shared" ref="P137:P168" si="16">SUM(K131:K137)</f>
        <v>62312</v>
      </c>
      <c r="Q137" s="85"/>
      <c r="R137" s="85"/>
      <c r="S137" s="85">
        <f t="shared" si="12"/>
        <v>11.405560741676275</v>
      </c>
      <c r="U137" s="372"/>
    </row>
    <row r="138" spans="1:30" ht="15.75" customHeight="1" x14ac:dyDescent="0.2">
      <c r="A138" s="40">
        <v>44025</v>
      </c>
      <c r="B138" s="43">
        <v>284447</v>
      </c>
      <c r="C138" s="43">
        <v>18365</v>
      </c>
      <c r="D138" s="98">
        <v>302812</v>
      </c>
      <c r="E138" s="98">
        <v>6</v>
      </c>
      <c r="F138" s="356">
        <f t="shared" si="15"/>
        <v>3.0706243602865915E-3</v>
      </c>
      <c r="G138" s="43">
        <v>2456</v>
      </c>
      <c r="H138" s="103">
        <v>317196</v>
      </c>
      <c r="I138" s="73">
        <v>2017</v>
      </c>
      <c r="J138" s="71">
        <v>200655</v>
      </c>
      <c r="K138" s="138">
        <f t="shared" si="9"/>
        <v>4473</v>
      </c>
      <c r="L138" s="49"/>
      <c r="M138" s="84"/>
      <c r="N138" s="84">
        <f t="shared" si="10"/>
        <v>21071</v>
      </c>
      <c r="O138" s="84">
        <f t="shared" si="14"/>
        <v>65</v>
      </c>
      <c r="P138" s="138">
        <f t="shared" si="16"/>
        <v>63259</v>
      </c>
      <c r="Q138" s="85"/>
      <c r="R138" s="85"/>
      <c r="S138" s="85">
        <f t="shared" si="12"/>
        <v>11.578899200117146</v>
      </c>
      <c r="U138" s="372"/>
      <c r="AA138" s="627" t="s">
        <v>429</v>
      </c>
      <c r="AB138" s="627"/>
      <c r="AC138" s="627"/>
      <c r="AD138" s="627"/>
    </row>
    <row r="139" spans="1:30" x14ac:dyDescent="0.2">
      <c r="A139" s="40">
        <v>44026</v>
      </c>
      <c r="B139" s="43">
        <v>286605</v>
      </c>
      <c r="C139" s="43">
        <v>18368</v>
      </c>
      <c r="D139" s="98">
        <v>304973</v>
      </c>
      <c r="E139" s="96">
        <v>3</v>
      </c>
      <c r="F139" s="356">
        <f t="shared" si="15"/>
        <v>1.3882461823229986E-3</v>
      </c>
      <c r="G139" s="43">
        <v>3425</v>
      </c>
      <c r="H139" s="103">
        <v>320621</v>
      </c>
      <c r="I139" s="73">
        <v>1483</v>
      </c>
      <c r="J139" s="71">
        <v>202138</v>
      </c>
      <c r="K139" s="138">
        <f t="shared" si="9"/>
        <v>4908</v>
      </c>
      <c r="L139" s="49"/>
      <c r="M139" s="84"/>
      <c r="N139" s="84">
        <f t="shared" si="10"/>
        <v>21469</v>
      </c>
      <c r="O139" s="84">
        <f t="shared" si="14"/>
        <v>66</v>
      </c>
      <c r="P139" s="138">
        <f t="shared" si="16"/>
        <v>64125</v>
      </c>
      <c r="Q139" s="85"/>
      <c r="R139" s="85"/>
      <c r="S139" s="85">
        <f t="shared" si="12"/>
        <v>11.737411454615343</v>
      </c>
      <c r="U139" s="372"/>
      <c r="AA139" s="627"/>
      <c r="AB139" s="627"/>
      <c r="AC139" s="627"/>
      <c r="AD139" s="627"/>
    </row>
    <row r="140" spans="1:30" x14ac:dyDescent="0.2">
      <c r="A140" s="40">
        <v>44027</v>
      </c>
      <c r="B140" s="43">
        <v>289673</v>
      </c>
      <c r="C140" s="43">
        <v>18373</v>
      </c>
      <c r="D140" s="98">
        <v>308046</v>
      </c>
      <c r="E140" s="96">
        <v>5</v>
      </c>
      <c r="F140" s="356">
        <f t="shared" si="15"/>
        <v>1.6270745200130166E-3</v>
      </c>
      <c r="G140" s="43">
        <v>3853</v>
      </c>
      <c r="H140" s="103">
        <v>324474</v>
      </c>
      <c r="I140" s="73">
        <v>2984</v>
      </c>
      <c r="J140" s="71">
        <v>205123</v>
      </c>
      <c r="K140" s="138">
        <f t="shared" si="9"/>
        <v>6837</v>
      </c>
      <c r="L140" s="49"/>
      <c r="M140" s="84"/>
      <c r="N140" s="84">
        <f t="shared" si="10"/>
        <v>22139</v>
      </c>
      <c r="O140" s="84">
        <f t="shared" si="14"/>
        <v>64</v>
      </c>
      <c r="P140" s="138">
        <f t="shared" si="16"/>
        <v>65140</v>
      </c>
      <c r="Q140" s="85"/>
      <c r="R140" s="85"/>
      <c r="S140" s="85">
        <f t="shared" si="12"/>
        <v>11.923196602785861</v>
      </c>
      <c r="U140" s="372"/>
      <c r="AA140" s="627"/>
      <c r="AB140" s="627"/>
      <c r="AC140" s="627"/>
      <c r="AD140" s="627"/>
    </row>
    <row r="141" spans="1:30" x14ac:dyDescent="0.2">
      <c r="A141" s="40">
        <v>44028</v>
      </c>
      <c r="B141" s="43">
        <v>292260</v>
      </c>
      <c r="C141" s="43">
        <v>18384</v>
      </c>
      <c r="D141" s="98">
        <v>310644</v>
      </c>
      <c r="E141" s="96">
        <v>11</v>
      </c>
      <c r="F141" s="356">
        <f t="shared" si="15"/>
        <v>4.2340261739799842E-3</v>
      </c>
      <c r="G141" s="43">
        <v>4754</v>
      </c>
      <c r="H141" s="103">
        <v>329228</v>
      </c>
      <c r="I141" s="73">
        <v>2557</v>
      </c>
      <c r="J141" s="71">
        <v>207679</v>
      </c>
      <c r="K141" s="138">
        <f t="shared" si="9"/>
        <v>7311</v>
      </c>
      <c r="L141" s="49"/>
      <c r="M141" s="84"/>
      <c r="N141" s="84">
        <f t="shared" si="10"/>
        <v>20998</v>
      </c>
      <c r="O141" s="84">
        <f t="shared" si="14"/>
        <v>69</v>
      </c>
      <c r="P141" s="138">
        <f t="shared" si="16"/>
        <v>61843</v>
      </c>
      <c r="Q141" s="85"/>
      <c r="R141" s="85"/>
      <c r="S141" s="85">
        <f t="shared" si="12"/>
        <v>11.319715190452657</v>
      </c>
      <c r="U141" s="372"/>
    </row>
    <row r="142" spans="1:30" x14ac:dyDescent="0.2">
      <c r="A142" s="40">
        <v>44029</v>
      </c>
      <c r="B142" s="43">
        <v>296497</v>
      </c>
      <c r="C142" s="43">
        <v>18401</v>
      </c>
      <c r="D142" s="98">
        <v>314898</v>
      </c>
      <c r="E142" s="96">
        <v>17</v>
      </c>
      <c r="F142" s="356">
        <f t="shared" si="15"/>
        <v>3.9962388340385518E-3</v>
      </c>
      <c r="G142" s="43">
        <v>4344</v>
      </c>
      <c r="H142" s="103">
        <v>333572</v>
      </c>
      <c r="I142" s="73">
        <v>10312</v>
      </c>
      <c r="J142" s="71">
        <v>217991</v>
      </c>
      <c r="K142" s="138">
        <f t="shared" si="9"/>
        <v>14656</v>
      </c>
      <c r="L142" s="49"/>
      <c r="M142" s="84"/>
      <c r="N142" s="84">
        <f t="shared" si="10"/>
        <v>20523</v>
      </c>
      <c r="O142" s="84">
        <f t="shared" si="14"/>
        <v>68</v>
      </c>
      <c r="P142" s="138">
        <f t="shared" si="16"/>
        <v>58926</v>
      </c>
      <c r="Q142" s="85"/>
      <c r="R142" s="85"/>
      <c r="S142" s="85">
        <f t="shared" si="12"/>
        <v>10.785788808961616</v>
      </c>
      <c r="U142" s="372"/>
    </row>
    <row r="143" spans="1:30" x14ac:dyDescent="0.2">
      <c r="A143" s="40">
        <v>44030</v>
      </c>
      <c r="B143" s="43">
        <v>299939</v>
      </c>
      <c r="C143" s="43">
        <v>18422</v>
      </c>
      <c r="D143" s="43">
        <v>318361</v>
      </c>
      <c r="E143" s="96">
        <v>21</v>
      </c>
      <c r="F143" s="356">
        <f t="shared" si="15"/>
        <v>6.0641062662431418E-3</v>
      </c>
      <c r="G143" s="43">
        <v>4461</v>
      </c>
      <c r="H143" s="98">
        <v>338033</v>
      </c>
      <c r="I143" s="46">
        <v>12086</v>
      </c>
      <c r="J143" s="48">
        <v>230077</v>
      </c>
      <c r="K143" s="138">
        <f t="shared" si="9"/>
        <v>16547</v>
      </c>
      <c r="L143" s="49"/>
      <c r="M143" s="84"/>
      <c r="N143" s="84">
        <f t="shared" si="10"/>
        <v>21059</v>
      </c>
      <c r="O143" s="84">
        <f t="shared" si="14"/>
        <v>82</v>
      </c>
      <c r="P143" s="138">
        <f t="shared" si="16"/>
        <v>66173</v>
      </c>
      <c r="Q143" s="85"/>
      <c r="R143" s="85"/>
      <c r="S143" s="85">
        <f t="shared" si="12"/>
        <v>12.112276462943642</v>
      </c>
      <c r="U143" s="372"/>
    </row>
    <row r="144" spans="1:30" x14ac:dyDescent="0.2">
      <c r="A144" s="40">
        <v>44031</v>
      </c>
      <c r="B144" s="43">
        <v>303309</v>
      </c>
      <c r="C144" s="43">
        <v>18445</v>
      </c>
      <c r="D144" s="43">
        <v>321754</v>
      </c>
      <c r="E144" s="96">
        <v>23</v>
      </c>
      <c r="F144" s="356">
        <f t="shared" si="15"/>
        <v>6.7786619510757443E-3</v>
      </c>
      <c r="G144" s="43">
        <v>2771</v>
      </c>
      <c r="H144" s="98">
        <v>340804</v>
      </c>
      <c r="I144" s="46">
        <v>9366</v>
      </c>
      <c r="J144" s="48">
        <v>239443</v>
      </c>
      <c r="K144" s="138">
        <f t="shared" si="9"/>
        <v>12137</v>
      </c>
      <c r="L144" s="49"/>
      <c r="M144" s="84"/>
      <c r="N144" s="84">
        <f t="shared" si="10"/>
        <v>20896</v>
      </c>
      <c r="O144" s="84">
        <f t="shared" si="14"/>
        <v>86</v>
      </c>
      <c r="P144" s="138">
        <f t="shared" si="16"/>
        <v>66869</v>
      </c>
      <c r="Q144" s="85"/>
      <c r="R144" s="85"/>
      <c r="S144" s="85">
        <f t="shared" si="12"/>
        <v>12.239671993117712</v>
      </c>
      <c r="U144" s="372"/>
    </row>
    <row r="145" spans="1:21" x14ac:dyDescent="0.2">
      <c r="A145" s="40">
        <v>44032</v>
      </c>
      <c r="B145" s="43">
        <v>305000</v>
      </c>
      <c r="C145" s="43">
        <v>18452</v>
      </c>
      <c r="D145" s="43">
        <v>323452</v>
      </c>
      <c r="E145" s="96">
        <v>7</v>
      </c>
      <c r="F145" s="356">
        <f t="shared" si="15"/>
        <v>4.122497055359246E-3</v>
      </c>
      <c r="G145" s="43">
        <v>2455</v>
      </c>
      <c r="H145" s="98">
        <v>343259</v>
      </c>
      <c r="I145" s="46">
        <v>1651</v>
      </c>
      <c r="J145" s="48">
        <v>241094</v>
      </c>
      <c r="K145" s="138">
        <f t="shared" si="9"/>
        <v>4106</v>
      </c>
      <c r="L145" s="49"/>
      <c r="M145" s="84"/>
      <c r="N145" s="84">
        <f t="shared" si="10"/>
        <v>20640</v>
      </c>
      <c r="O145" s="84">
        <f t="shared" si="14"/>
        <v>87</v>
      </c>
      <c r="P145" s="138">
        <f t="shared" si="16"/>
        <v>66502</v>
      </c>
      <c r="Q145" s="85"/>
      <c r="R145" s="85"/>
      <c r="S145" s="85">
        <f t="shared" si="12"/>
        <v>12.172496476488568</v>
      </c>
      <c r="U145" s="372"/>
    </row>
    <row r="146" spans="1:21" x14ac:dyDescent="0.2">
      <c r="A146" s="40">
        <v>44033</v>
      </c>
      <c r="B146" s="43">
        <v>307893</v>
      </c>
      <c r="C146" s="43">
        <v>18474</v>
      </c>
      <c r="D146" s="43">
        <v>326367</v>
      </c>
      <c r="E146" s="96">
        <v>22</v>
      </c>
      <c r="F146" s="356">
        <f t="shared" si="15"/>
        <v>7.5471698113207548E-3</v>
      </c>
      <c r="G146" s="43">
        <v>4010</v>
      </c>
      <c r="H146" s="98">
        <v>347269</v>
      </c>
      <c r="I146" s="46">
        <v>2118</v>
      </c>
      <c r="J146" s="48">
        <v>243212</v>
      </c>
      <c r="K146" s="138">
        <f t="shared" si="9"/>
        <v>6128</v>
      </c>
      <c r="L146" s="49"/>
      <c r="M146" s="84"/>
      <c r="N146" s="84">
        <f t="shared" si="10"/>
        <v>21394</v>
      </c>
      <c r="O146" s="84">
        <f t="shared" si="14"/>
        <v>106</v>
      </c>
      <c r="P146" s="138">
        <f t="shared" si="16"/>
        <v>67722</v>
      </c>
      <c r="Q146" s="85"/>
      <c r="R146" s="85"/>
      <c r="S146" s="85">
        <f t="shared" si="12"/>
        <v>12.395804733402889</v>
      </c>
      <c r="U146" s="372"/>
    </row>
    <row r="147" spans="1:21" x14ac:dyDescent="0.2">
      <c r="A147" s="40">
        <v>44034</v>
      </c>
      <c r="B147" s="43">
        <v>311478</v>
      </c>
      <c r="C147" s="43">
        <v>18484</v>
      </c>
      <c r="D147" s="43">
        <v>329962</v>
      </c>
      <c r="E147" s="96">
        <v>10</v>
      </c>
      <c r="F147" s="356">
        <f t="shared" si="15"/>
        <v>2.7816411682892906E-3</v>
      </c>
      <c r="G147" s="43">
        <v>4594</v>
      </c>
      <c r="H147" s="98">
        <v>351863</v>
      </c>
      <c r="I147" s="46">
        <v>5126</v>
      </c>
      <c r="J147" s="48">
        <v>248338</v>
      </c>
      <c r="K147" s="138">
        <f t="shared" si="9"/>
        <v>9720</v>
      </c>
      <c r="L147" s="49"/>
      <c r="M147" s="84"/>
      <c r="N147" s="84">
        <f t="shared" si="10"/>
        <v>21916</v>
      </c>
      <c r="O147" s="84">
        <f t="shared" si="14"/>
        <v>111</v>
      </c>
      <c r="P147" s="138">
        <f t="shared" si="16"/>
        <v>70605</v>
      </c>
      <c r="Q147" s="85"/>
      <c r="R147" s="85"/>
      <c r="S147" s="85">
        <f t="shared" si="12"/>
        <v>12.923507770029103</v>
      </c>
      <c r="U147" s="372"/>
    </row>
    <row r="148" spans="1:21" x14ac:dyDescent="0.2">
      <c r="A148" s="40">
        <v>44035</v>
      </c>
      <c r="B148" s="43">
        <v>315113</v>
      </c>
      <c r="C148" s="43">
        <v>18500</v>
      </c>
      <c r="D148" s="43">
        <v>333613</v>
      </c>
      <c r="E148" s="96">
        <v>16</v>
      </c>
      <c r="F148" s="356">
        <f t="shared" si="15"/>
        <v>4.3823609969871266E-3</v>
      </c>
      <c r="G148" s="43">
        <v>4920</v>
      </c>
      <c r="H148" s="98">
        <v>356783</v>
      </c>
      <c r="I148" s="46">
        <v>6650</v>
      </c>
      <c r="J148" s="48">
        <v>254988</v>
      </c>
      <c r="K148" s="138">
        <f t="shared" ref="K148" si="17">G148+I148</f>
        <v>11570</v>
      </c>
      <c r="L148" s="49"/>
      <c r="M148" s="84"/>
      <c r="N148" s="84">
        <f t="shared" ref="N148:N153" si="18">D148-D141</f>
        <v>22969</v>
      </c>
      <c r="O148" s="84">
        <f t="shared" ref="O148:O153" si="19">SUM(E142:E148)</f>
        <v>116</v>
      </c>
      <c r="P148" s="138">
        <f t="shared" si="16"/>
        <v>74864</v>
      </c>
      <c r="Q148" s="85"/>
      <c r="R148" s="85"/>
      <c r="S148" s="85">
        <f t="shared" si="12"/>
        <v>13.703073234125894</v>
      </c>
      <c r="U148" s="372"/>
    </row>
    <row r="149" spans="1:21" x14ac:dyDescent="0.2">
      <c r="A149" s="40">
        <v>44036</v>
      </c>
      <c r="B149" s="43">
        <v>318999</v>
      </c>
      <c r="C149" s="43">
        <v>18520</v>
      </c>
      <c r="D149" s="43">
        <v>337519</v>
      </c>
      <c r="E149" s="96">
        <v>20</v>
      </c>
      <c r="F149" s="356">
        <f t="shared" si="15"/>
        <v>5.1203277009728623E-3</v>
      </c>
      <c r="G149" s="43">
        <v>4641</v>
      </c>
      <c r="H149" s="98">
        <v>361424</v>
      </c>
      <c r="I149" s="46">
        <v>11697</v>
      </c>
      <c r="J149" s="48">
        <v>266685</v>
      </c>
      <c r="K149" s="138">
        <f t="shared" ref="K149:K154" si="20">G149+I149</f>
        <v>16338</v>
      </c>
      <c r="L149" s="49"/>
      <c r="M149" s="84"/>
      <c r="N149" s="84">
        <f t="shared" si="18"/>
        <v>22621</v>
      </c>
      <c r="O149" s="84">
        <f t="shared" si="19"/>
        <v>119</v>
      </c>
      <c r="P149" s="138">
        <f t="shared" si="16"/>
        <v>76546</v>
      </c>
      <c r="Q149" s="85"/>
      <c r="R149" s="85"/>
      <c r="S149" s="85">
        <f t="shared" si="12"/>
        <v>14.010945765379898</v>
      </c>
      <c r="U149" s="372"/>
    </row>
    <row r="150" spans="1:21" x14ac:dyDescent="0.2">
      <c r="A150" s="40">
        <v>44037</v>
      </c>
      <c r="B150" s="142">
        <v>323004</v>
      </c>
      <c r="C150" s="142">
        <v>18547</v>
      </c>
      <c r="D150" s="143">
        <v>341551</v>
      </c>
      <c r="E150" s="96">
        <v>27</v>
      </c>
      <c r="F150" s="356">
        <f t="shared" si="15"/>
        <v>6.6964285714285711E-3</v>
      </c>
      <c r="G150" s="43">
        <v>4308</v>
      </c>
      <c r="H150" s="98">
        <v>365732</v>
      </c>
      <c r="I150" s="72">
        <v>10466</v>
      </c>
      <c r="J150" s="48">
        <v>277151</v>
      </c>
      <c r="K150" s="368">
        <f t="shared" si="20"/>
        <v>14774</v>
      </c>
      <c r="L150" s="71"/>
      <c r="M150" s="359"/>
      <c r="N150" s="84">
        <f t="shared" si="18"/>
        <v>23190</v>
      </c>
      <c r="O150" s="84">
        <f t="shared" si="19"/>
        <v>125</v>
      </c>
      <c r="P150" s="138">
        <f t="shared" si="16"/>
        <v>74773</v>
      </c>
      <c r="Q150" s="85"/>
      <c r="R150" s="85"/>
      <c r="S150" s="85">
        <f t="shared" si="12"/>
        <v>13.686416634634744</v>
      </c>
      <c r="U150" s="372"/>
    </row>
    <row r="151" spans="1:21" s="2" customFormat="1" x14ac:dyDescent="0.2">
      <c r="A151" s="40">
        <v>44038</v>
      </c>
      <c r="B151" s="43">
        <v>325436</v>
      </c>
      <c r="C151" s="43">
        <v>18551</v>
      </c>
      <c r="D151" s="43">
        <v>343987</v>
      </c>
      <c r="E151" s="96">
        <v>4</v>
      </c>
      <c r="F151" s="356">
        <f t="shared" si="15"/>
        <v>1.6420361247947454E-3</v>
      </c>
      <c r="G151" s="43">
        <v>3505</v>
      </c>
      <c r="H151" s="43">
        <v>369237</v>
      </c>
      <c r="I151" s="73">
        <v>5601</v>
      </c>
      <c r="J151" s="144">
        <v>282752</v>
      </c>
      <c r="K151" s="368">
        <f t="shared" si="20"/>
        <v>9106</v>
      </c>
      <c r="L151" s="71"/>
      <c r="M151" s="359"/>
      <c r="N151" s="84">
        <f t="shared" si="18"/>
        <v>22233</v>
      </c>
      <c r="O151" s="84">
        <f t="shared" si="19"/>
        <v>106</v>
      </c>
      <c r="P151" s="138">
        <f t="shared" si="16"/>
        <v>71742</v>
      </c>
      <c r="Q151" s="85"/>
      <c r="R151" s="85"/>
      <c r="S151" s="85">
        <f t="shared" si="12"/>
        <v>13.131623743891055</v>
      </c>
      <c r="T151" s="104"/>
      <c r="U151" s="372"/>
    </row>
    <row r="152" spans="1:21" x14ac:dyDescent="0.2">
      <c r="A152" s="40">
        <v>44039</v>
      </c>
      <c r="B152" s="43">
        <v>327701</v>
      </c>
      <c r="C152" s="43">
        <v>18554</v>
      </c>
      <c r="D152" s="43">
        <v>346255</v>
      </c>
      <c r="E152" s="96">
        <v>3</v>
      </c>
      <c r="F152" s="356">
        <f t="shared" si="15"/>
        <v>1.3227513227513227E-3</v>
      </c>
      <c r="G152" s="43">
        <v>2708</v>
      </c>
      <c r="H152" s="43">
        <v>371945</v>
      </c>
      <c r="I152" s="73">
        <v>1607</v>
      </c>
      <c r="J152" s="144">
        <v>284359</v>
      </c>
      <c r="K152" s="368">
        <f t="shared" si="20"/>
        <v>4315</v>
      </c>
      <c r="L152" s="71"/>
      <c r="M152" s="359"/>
      <c r="N152" s="84">
        <f t="shared" si="18"/>
        <v>22803</v>
      </c>
      <c r="O152" s="84">
        <f t="shared" si="19"/>
        <v>102</v>
      </c>
      <c r="P152" s="138">
        <f t="shared" si="16"/>
        <v>71951</v>
      </c>
      <c r="Q152" s="85"/>
      <c r="R152" s="85"/>
      <c r="S152" s="85">
        <f t="shared" si="12"/>
        <v>13.169879010854245</v>
      </c>
      <c r="U152" s="372"/>
    </row>
    <row r="153" spans="1:21" x14ac:dyDescent="0.2">
      <c r="A153" s="40">
        <v>44040</v>
      </c>
      <c r="B153" s="43">
        <v>330665</v>
      </c>
      <c r="C153" s="43">
        <v>18558</v>
      </c>
      <c r="D153" s="43">
        <v>349223</v>
      </c>
      <c r="E153" s="96">
        <v>4</v>
      </c>
      <c r="F153" s="356">
        <f t="shared" si="15"/>
        <v>1.3477088948787063E-3</v>
      </c>
      <c r="G153" s="43">
        <v>3595</v>
      </c>
      <c r="H153" s="43">
        <v>375540</v>
      </c>
      <c r="I153" s="73">
        <v>3095</v>
      </c>
      <c r="J153" s="144">
        <v>287454</v>
      </c>
      <c r="K153" s="368">
        <f t="shared" si="20"/>
        <v>6690</v>
      </c>
      <c r="L153" s="71"/>
      <c r="M153" s="359"/>
      <c r="N153" s="84">
        <f t="shared" si="18"/>
        <v>22856</v>
      </c>
      <c r="O153" s="84">
        <f t="shared" si="19"/>
        <v>84</v>
      </c>
      <c r="P153" s="138">
        <f t="shared" si="16"/>
        <v>72513</v>
      </c>
      <c r="Q153" s="85"/>
      <c r="R153" s="85"/>
      <c r="S153" s="85">
        <f t="shared" si="12"/>
        <v>13.27274724067871</v>
      </c>
      <c r="U153" s="372"/>
    </row>
    <row r="154" spans="1:21" x14ac:dyDescent="0.2">
      <c r="A154" s="40">
        <v>44041</v>
      </c>
      <c r="B154" s="43">
        <v>333914</v>
      </c>
      <c r="C154" s="43">
        <v>18580</v>
      </c>
      <c r="D154" s="43">
        <v>352494</v>
      </c>
      <c r="E154" s="96">
        <v>22</v>
      </c>
      <c r="F154" s="356">
        <f t="shared" si="15"/>
        <v>6.7257719351880157E-3</v>
      </c>
      <c r="G154" s="43">
        <v>4653</v>
      </c>
      <c r="H154" s="43">
        <v>380193</v>
      </c>
      <c r="I154" s="73">
        <v>4907</v>
      </c>
      <c r="J154" s="144">
        <v>292361</v>
      </c>
      <c r="K154" s="368">
        <f t="shared" si="20"/>
        <v>9560</v>
      </c>
      <c r="L154" s="71"/>
      <c r="M154" s="359"/>
      <c r="N154" s="84">
        <f t="shared" ref="N154" si="21">D154-D147</f>
        <v>22532</v>
      </c>
      <c r="O154" s="84">
        <f t="shared" ref="O154" si="22">SUM(E148:E154)</f>
        <v>96</v>
      </c>
      <c r="P154" s="138">
        <f t="shared" si="16"/>
        <v>72353</v>
      </c>
      <c r="Q154" s="85"/>
      <c r="R154" s="85"/>
      <c r="S154" s="85">
        <f t="shared" si="12"/>
        <v>13.243460911903062</v>
      </c>
      <c r="U154" s="372"/>
    </row>
    <row r="155" spans="1:21" x14ac:dyDescent="0.2">
      <c r="A155" s="40">
        <v>44042</v>
      </c>
      <c r="B155" s="43">
        <v>337301</v>
      </c>
      <c r="C155" s="43">
        <v>18597</v>
      </c>
      <c r="D155" s="43">
        <v>355898</v>
      </c>
      <c r="E155" s="96">
        <v>17</v>
      </c>
      <c r="F155" s="356">
        <f t="shared" si="15"/>
        <v>4.9941245593419503E-3</v>
      </c>
      <c r="G155" s="43">
        <v>4456</v>
      </c>
      <c r="H155" s="43">
        <v>384649</v>
      </c>
      <c r="I155" s="73">
        <v>8752</v>
      </c>
      <c r="J155" s="144">
        <v>301113</v>
      </c>
      <c r="K155" s="368">
        <f t="shared" ref="K155:K160" si="23">G155+I155</f>
        <v>13208</v>
      </c>
      <c r="L155" s="71"/>
      <c r="M155" s="359"/>
      <c r="N155" s="84">
        <f t="shared" ref="N155:N160" si="24">D155-D148</f>
        <v>22285</v>
      </c>
      <c r="O155" s="84">
        <f t="shared" ref="O155:O160" si="25">SUM(E149:E155)</f>
        <v>97</v>
      </c>
      <c r="P155" s="138">
        <f t="shared" si="16"/>
        <v>73991</v>
      </c>
      <c r="Q155" s="85"/>
      <c r="R155" s="85"/>
      <c r="S155" s="85">
        <f t="shared" si="12"/>
        <v>13.543279702743762</v>
      </c>
      <c r="U155" s="372"/>
    </row>
    <row r="156" spans="1:21" x14ac:dyDescent="0.2">
      <c r="A156" s="40">
        <v>44043</v>
      </c>
      <c r="B156" s="43">
        <v>340910</v>
      </c>
      <c r="C156" s="43">
        <v>18627</v>
      </c>
      <c r="D156" s="43">
        <v>359537</v>
      </c>
      <c r="E156" s="96">
        <v>30</v>
      </c>
      <c r="F156" s="356">
        <f t="shared" si="15"/>
        <v>8.2440230832646327E-3</v>
      </c>
      <c r="G156" s="43">
        <v>4864</v>
      </c>
      <c r="H156" s="43">
        <v>389513</v>
      </c>
      <c r="I156" s="73">
        <v>10443</v>
      </c>
      <c r="J156" s="144">
        <v>311556</v>
      </c>
      <c r="K156" s="368">
        <f t="shared" si="23"/>
        <v>15307</v>
      </c>
      <c r="L156" s="71"/>
      <c r="M156" s="359"/>
      <c r="N156" s="84">
        <f t="shared" si="24"/>
        <v>22018</v>
      </c>
      <c r="O156" s="84">
        <f t="shared" si="25"/>
        <v>107</v>
      </c>
      <c r="P156" s="138">
        <f t="shared" si="16"/>
        <v>72960</v>
      </c>
      <c r="Q156" s="85"/>
      <c r="R156" s="85"/>
      <c r="S156" s="85">
        <f t="shared" si="12"/>
        <v>13.354565921695677</v>
      </c>
      <c r="U156" s="372"/>
    </row>
    <row r="157" spans="1:21" x14ac:dyDescent="0.2">
      <c r="A157" s="40">
        <v>44044</v>
      </c>
      <c r="B157" s="43">
        <v>344594</v>
      </c>
      <c r="C157" s="43">
        <v>18645</v>
      </c>
      <c r="D157" s="43">
        <v>363239</v>
      </c>
      <c r="E157" s="96">
        <v>18</v>
      </c>
      <c r="F157" s="356">
        <f t="shared" si="15"/>
        <v>4.8622366288492711E-3</v>
      </c>
      <c r="G157" s="43">
        <v>4310</v>
      </c>
      <c r="H157" s="43">
        <v>393823</v>
      </c>
      <c r="I157" s="73">
        <v>11072</v>
      </c>
      <c r="J157" s="144">
        <v>322628</v>
      </c>
      <c r="K157" s="368">
        <f t="shared" si="23"/>
        <v>15382</v>
      </c>
      <c r="L157" s="71"/>
      <c r="M157" s="359"/>
      <c r="N157" s="84">
        <f t="shared" si="24"/>
        <v>21688</v>
      </c>
      <c r="O157" s="84">
        <f t="shared" si="25"/>
        <v>98</v>
      </c>
      <c r="P157" s="138">
        <f t="shared" si="16"/>
        <v>73568</v>
      </c>
      <c r="Q157" s="85"/>
      <c r="R157" s="85"/>
      <c r="S157" s="85">
        <f t="shared" si="12"/>
        <v>13.465853971043142</v>
      </c>
      <c r="U157" s="372"/>
    </row>
    <row r="158" spans="1:21" x14ac:dyDescent="0.2">
      <c r="A158" s="40">
        <v>44045</v>
      </c>
      <c r="B158" s="43">
        <v>347349</v>
      </c>
      <c r="C158" s="43">
        <v>18676</v>
      </c>
      <c r="D158" s="98">
        <v>366025</v>
      </c>
      <c r="E158" s="96">
        <v>31</v>
      </c>
      <c r="F158" s="356">
        <f t="shared" si="15"/>
        <v>1.1127063890882987E-2</v>
      </c>
      <c r="G158" s="43">
        <v>2934</v>
      </c>
      <c r="H158" s="43">
        <v>396757</v>
      </c>
      <c r="I158" s="73">
        <v>5309</v>
      </c>
      <c r="J158" s="184">
        <v>327937</v>
      </c>
      <c r="K158" s="368">
        <f t="shared" si="23"/>
        <v>8243</v>
      </c>
      <c r="L158" s="71"/>
      <c r="M158" s="359"/>
      <c r="N158" s="84">
        <f t="shared" si="24"/>
        <v>22038</v>
      </c>
      <c r="O158" s="84">
        <f t="shared" si="25"/>
        <v>125</v>
      </c>
      <c r="P158" s="138">
        <f t="shared" si="16"/>
        <v>72705</v>
      </c>
      <c r="Q158" s="85"/>
      <c r="R158" s="85"/>
      <c r="S158" s="85">
        <f t="shared" si="12"/>
        <v>13.307890835209488</v>
      </c>
      <c r="U158" s="372"/>
    </row>
    <row r="159" spans="1:21" x14ac:dyDescent="0.2">
      <c r="A159" s="40">
        <v>44046</v>
      </c>
      <c r="B159" s="43">
        <v>349786</v>
      </c>
      <c r="C159" s="43">
        <v>18694</v>
      </c>
      <c r="D159" s="98">
        <v>368480</v>
      </c>
      <c r="E159" s="96">
        <v>18</v>
      </c>
      <c r="F159" s="356">
        <f t="shared" si="15"/>
        <v>7.3319755600814666E-3</v>
      </c>
      <c r="G159" s="43">
        <v>2730</v>
      </c>
      <c r="H159" s="43">
        <v>399487</v>
      </c>
      <c r="I159" s="73">
        <v>3948</v>
      </c>
      <c r="J159" s="184">
        <v>331885</v>
      </c>
      <c r="K159" s="368">
        <f t="shared" si="23"/>
        <v>6678</v>
      </c>
      <c r="L159" s="71"/>
      <c r="M159" s="359"/>
      <c r="N159" s="84">
        <f t="shared" si="24"/>
        <v>22225</v>
      </c>
      <c r="O159" s="84">
        <f t="shared" si="25"/>
        <v>140</v>
      </c>
      <c r="P159" s="138">
        <f t="shared" si="16"/>
        <v>75068</v>
      </c>
      <c r="Q159" s="85"/>
      <c r="R159" s="85"/>
      <c r="S159" s="85">
        <f t="shared" si="12"/>
        <v>13.740413303314845</v>
      </c>
      <c r="U159" s="372"/>
    </row>
    <row r="160" spans="1:21" x14ac:dyDescent="0.2">
      <c r="A160" s="40">
        <v>44047</v>
      </c>
      <c r="B160" s="43">
        <v>352348</v>
      </c>
      <c r="C160" s="43">
        <v>18717</v>
      </c>
      <c r="D160" s="98">
        <v>371065</v>
      </c>
      <c r="E160" s="96">
        <v>23</v>
      </c>
      <c r="F160" s="356">
        <f t="shared" si="15"/>
        <v>8.8974854932301738E-3</v>
      </c>
      <c r="G160" s="43">
        <v>3971</v>
      </c>
      <c r="H160" s="43">
        <v>403458</v>
      </c>
      <c r="I160" s="73">
        <v>1908</v>
      </c>
      <c r="J160" s="184">
        <v>333793</v>
      </c>
      <c r="K160" s="368">
        <f t="shared" si="23"/>
        <v>5879</v>
      </c>
      <c r="L160" s="71"/>
      <c r="M160" s="359"/>
      <c r="N160" s="84">
        <f t="shared" si="24"/>
        <v>21842</v>
      </c>
      <c r="O160" s="84">
        <f t="shared" si="25"/>
        <v>159</v>
      </c>
      <c r="P160" s="138">
        <f t="shared" si="16"/>
        <v>74257</v>
      </c>
      <c r="Q160" s="85"/>
      <c r="R160" s="85"/>
      <c r="S160" s="85">
        <f t="shared" si="12"/>
        <v>13.591968224333279</v>
      </c>
      <c r="U160" s="372"/>
    </row>
    <row r="161" spans="1:21" x14ac:dyDescent="0.2">
      <c r="A161" s="40">
        <v>44048</v>
      </c>
      <c r="B161" s="43">
        <v>357067</v>
      </c>
      <c r="C161" s="43">
        <v>18781</v>
      </c>
      <c r="D161" s="98">
        <v>375848</v>
      </c>
      <c r="E161" s="96">
        <v>64</v>
      </c>
      <c r="F161" s="356">
        <f t="shared" si="15"/>
        <v>1.3380723395358561E-2</v>
      </c>
      <c r="G161" s="43">
        <v>4676</v>
      </c>
      <c r="H161" s="43">
        <v>408134</v>
      </c>
      <c r="I161" s="73">
        <v>7104</v>
      </c>
      <c r="J161" s="184">
        <v>340897</v>
      </c>
      <c r="K161" s="368">
        <f t="shared" ref="K161" si="26">G161+I161</f>
        <v>11780</v>
      </c>
      <c r="L161" s="71"/>
      <c r="M161" s="359"/>
      <c r="N161" s="84">
        <f t="shared" ref="N161" si="27">D161-D154</f>
        <v>23354</v>
      </c>
      <c r="O161" s="84">
        <f t="shared" ref="O161" si="28">SUM(E155:E161)</f>
        <v>201</v>
      </c>
      <c r="P161" s="138">
        <f t="shared" si="16"/>
        <v>76477</v>
      </c>
      <c r="Q161" s="85"/>
      <c r="R161" s="85"/>
      <c r="S161" s="85">
        <f t="shared" si="12"/>
        <v>13.9983160360954</v>
      </c>
      <c r="U161" s="372"/>
    </row>
    <row r="162" spans="1:21" x14ac:dyDescent="0.2">
      <c r="A162" s="40">
        <v>44049</v>
      </c>
      <c r="B162" s="43">
        <v>362624</v>
      </c>
      <c r="C162" s="43">
        <v>18847</v>
      </c>
      <c r="D162" s="98">
        <v>381471</v>
      </c>
      <c r="E162" s="96">
        <v>66</v>
      </c>
      <c r="F162" s="356">
        <f t="shared" si="15"/>
        <v>1.1737506669037881E-2</v>
      </c>
      <c r="G162" s="43">
        <v>5086</v>
      </c>
      <c r="H162" s="43">
        <v>413220</v>
      </c>
      <c r="I162" s="73">
        <v>10832</v>
      </c>
      <c r="J162" s="184">
        <v>351729</v>
      </c>
      <c r="K162" s="368">
        <f t="shared" ref="K162" si="29">G162+I162</f>
        <v>15918</v>
      </c>
      <c r="L162" s="71"/>
      <c r="M162" s="359"/>
      <c r="N162" s="84">
        <f t="shared" ref="N162" si="30">D162-D155</f>
        <v>25573</v>
      </c>
      <c r="O162" s="84">
        <f t="shared" ref="O162" si="31">SUM(E156:E162)</f>
        <v>250</v>
      </c>
      <c r="P162" s="138">
        <f t="shared" si="16"/>
        <v>79187</v>
      </c>
      <c r="Q162" s="85"/>
      <c r="R162" s="85"/>
      <c r="S162" s="85">
        <f t="shared" si="12"/>
        <v>14.494353229732944</v>
      </c>
      <c r="U162" s="372"/>
    </row>
    <row r="163" spans="1:21" x14ac:dyDescent="0.2">
      <c r="A163" s="40">
        <v>44050</v>
      </c>
      <c r="B163" s="43">
        <v>367323</v>
      </c>
      <c r="C163" s="43">
        <v>18890</v>
      </c>
      <c r="D163" s="98">
        <v>386213</v>
      </c>
      <c r="E163" s="96">
        <v>43</v>
      </c>
      <c r="F163" s="356">
        <f t="shared" si="15"/>
        <v>9.0679038380430191E-3</v>
      </c>
      <c r="G163" s="43">
        <v>4667</v>
      </c>
      <c r="H163" s="43">
        <v>417887</v>
      </c>
      <c r="I163" s="73">
        <v>8590</v>
      </c>
      <c r="J163" s="184">
        <v>360319</v>
      </c>
      <c r="K163" s="368">
        <f t="shared" ref="K163:K164" si="32">G163+I163</f>
        <v>13257</v>
      </c>
      <c r="L163" s="71"/>
      <c r="M163" s="359"/>
      <c r="N163" s="84">
        <f t="shared" ref="N163" si="33">D163-D156</f>
        <v>26676</v>
      </c>
      <c r="O163" s="84">
        <f t="shared" ref="O163" si="34">SUM(E157:E163)</f>
        <v>263</v>
      </c>
      <c r="P163" s="138">
        <f t="shared" si="16"/>
        <v>77137</v>
      </c>
      <c r="Q163" s="85"/>
      <c r="R163" s="85"/>
      <c r="S163" s="85">
        <f t="shared" si="12"/>
        <v>14.11912214229495</v>
      </c>
      <c r="U163" s="372"/>
    </row>
    <row r="164" spans="1:21" x14ac:dyDescent="0.2">
      <c r="A164" s="60">
        <v>44051</v>
      </c>
      <c r="B164" s="43">
        <v>371825</v>
      </c>
      <c r="C164" s="43">
        <v>18950</v>
      </c>
      <c r="D164" s="98">
        <v>390775</v>
      </c>
      <c r="E164" s="98">
        <v>60</v>
      </c>
      <c r="F164" s="356">
        <f t="shared" si="15"/>
        <v>1.31521262604121E-2</v>
      </c>
      <c r="G164" s="43">
        <v>3863</v>
      </c>
      <c r="H164" s="43">
        <v>421750</v>
      </c>
      <c r="I164" s="73">
        <v>10774</v>
      </c>
      <c r="J164" s="184">
        <v>371093</v>
      </c>
      <c r="K164" s="368">
        <f t="shared" si="32"/>
        <v>14637</v>
      </c>
      <c r="L164" s="71"/>
      <c r="M164" s="359"/>
      <c r="N164" s="84">
        <f t="shared" ref="N164:N165" si="35">D164-D157</f>
        <v>27536</v>
      </c>
      <c r="O164" s="84">
        <f t="shared" ref="O164:O165" si="36">SUM(E158:E164)</f>
        <v>305</v>
      </c>
      <c r="P164" s="138">
        <f t="shared" si="16"/>
        <v>76392</v>
      </c>
      <c r="Q164" s="85"/>
      <c r="R164" s="85"/>
      <c r="S164" s="85">
        <f t="shared" si="12"/>
        <v>13.982757673933337</v>
      </c>
      <c r="U164" s="372"/>
    </row>
    <row r="165" spans="1:21" x14ac:dyDescent="0.2">
      <c r="A165" s="60">
        <v>44052</v>
      </c>
      <c r="B165" s="43">
        <v>375457</v>
      </c>
      <c r="C165" s="43">
        <v>18998</v>
      </c>
      <c r="D165" s="98">
        <v>394455</v>
      </c>
      <c r="E165" s="98">
        <v>48</v>
      </c>
      <c r="F165" s="356">
        <f t="shared" si="15"/>
        <v>1.3043478260869565E-2</v>
      </c>
      <c r="G165" s="43">
        <v>3618</v>
      </c>
      <c r="H165" s="98">
        <v>425368</v>
      </c>
      <c r="I165" s="72">
        <v>8673</v>
      </c>
      <c r="J165" s="184">
        <v>379766</v>
      </c>
      <c r="K165" s="368">
        <f t="shared" ref="K165:K170" si="37">G165+I165</f>
        <v>12291</v>
      </c>
      <c r="L165" s="71"/>
      <c r="M165" s="359"/>
      <c r="N165" s="84">
        <f t="shared" si="35"/>
        <v>28430</v>
      </c>
      <c r="O165" s="84">
        <f t="shared" si="36"/>
        <v>322</v>
      </c>
      <c r="P165" s="138">
        <f t="shared" si="16"/>
        <v>80440</v>
      </c>
      <c r="Q165" s="85"/>
      <c r="R165" s="85"/>
      <c r="S165" s="85">
        <f t="shared" si="12"/>
        <v>14.723701791957241</v>
      </c>
      <c r="U165" s="372"/>
    </row>
    <row r="166" spans="1:21" x14ac:dyDescent="0.2">
      <c r="A166" s="60">
        <v>44053</v>
      </c>
      <c r="B166" s="43">
        <v>379133</v>
      </c>
      <c r="C166" s="43">
        <v>19027</v>
      </c>
      <c r="D166" s="98">
        <v>398160</v>
      </c>
      <c r="E166" s="98">
        <v>29</v>
      </c>
      <c r="F166" s="356">
        <f t="shared" si="15"/>
        <v>7.8272604588394065E-3</v>
      </c>
      <c r="G166" s="43">
        <v>2946</v>
      </c>
      <c r="H166" s="98">
        <v>428314</v>
      </c>
      <c r="I166" s="72">
        <v>7373</v>
      </c>
      <c r="J166" s="184">
        <v>387139</v>
      </c>
      <c r="K166" s="368">
        <f t="shared" si="37"/>
        <v>10319</v>
      </c>
      <c r="L166" s="71"/>
      <c r="M166" s="359"/>
      <c r="N166" s="84">
        <f t="shared" ref="N166" si="38">D166-D159</f>
        <v>29680</v>
      </c>
      <c r="O166" s="84">
        <f t="shared" ref="O166" si="39">SUM(E160:E166)</f>
        <v>333</v>
      </c>
      <c r="P166" s="138">
        <f t="shared" si="16"/>
        <v>84081</v>
      </c>
      <c r="Q166" s="85"/>
      <c r="R166" s="85"/>
      <c r="S166" s="85">
        <f t="shared" si="12"/>
        <v>15.39014881115809</v>
      </c>
      <c r="U166" s="372"/>
    </row>
    <row r="167" spans="1:21" x14ac:dyDescent="0.2">
      <c r="A167" s="60">
        <v>44054</v>
      </c>
      <c r="B167" s="43">
        <v>383463</v>
      </c>
      <c r="C167" s="43">
        <v>19079</v>
      </c>
      <c r="D167" s="98">
        <v>402542</v>
      </c>
      <c r="E167" s="98">
        <v>52</v>
      </c>
      <c r="F167" s="356">
        <f t="shared" si="15"/>
        <v>1.1866727521679598E-2</v>
      </c>
      <c r="G167" s="43">
        <v>3997</v>
      </c>
      <c r="H167" s="98">
        <v>432311</v>
      </c>
      <c r="I167" s="72">
        <v>5588</v>
      </c>
      <c r="J167" s="184">
        <v>392727</v>
      </c>
      <c r="K167" s="368">
        <f t="shared" si="37"/>
        <v>9585</v>
      </c>
      <c r="L167" s="71"/>
      <c r="M167" s="359"/>
      <c r="N167" s="84">
        <f t="shared" ref="N167" si="40">D167-D160</f>
        <v>31477</v>
      </c>
      <c r="O167" s="84">
        <f t="shared" ref="O167" si="41">SUM(E161:E167)</f>
        <v>362</v>
      </c>
      <c r="P167" s="138">
        <f t="shared" si="16"/>
        <v>87787</v>
      </c>
      <c r="Q167" s="85"/>
      <c r="R167" s="85"/>
      <c r="S167" s="85">
        <f t="shared" si="12"/>
        <v>16.068493401424046</v>
      </c>
      <c r="U167" s="372"/>
    </row>
    <row r="168" spans="1:21" x14ac:dyDescent="0.2">
      <c r="A168" s="60">
        <v>44055</v>
      </c>
      <c r="B168" s="43">
        <v>388097</v>
      </c>
      <c r="C168" s="43">
        <v>19126</v>
      </c>
      <c r="D168" s="98">
        <v>407223</v>
      </c>
      <c r="E168" s="98">
        <v>47</v>
      </c>
      <c r="F168" s="356">
        <f t="shared" si="15"/>
        <v>1.0040589617603077E-2</v>
      </c>
      <c r="G168" s="43">
        <v>4699</v>
      </c>
      <c r="H168" s="98">
        <v>437010</v>
      </c>
      <c r="I168" s="72">
        <v>7179</v>
      </c>
      <c r="J168" s="184">
        <v>399906</v>
      </c>
      <c r="K168" s="368">
        <f t="shared" si="37"/>
        <v>11878</v>
      </c>
      <c r="L168" s="71"/>
      <c r="M168" s="359"/>
      <c r="N168" s="84">
        <f t="shared" ref="N168:N173" si="42">D168-D161</f>
        <v>31375</v>
      </c>
      <c r="O168" s="84">
        <f t="shared" ref="O168" si="43">SUM(E162:E168)</f>
        <v>345</v>
      </c>
      <c r="P168" s="138">
        <f t="shared" si="16"/>
        <v>87885</v>
      </c>
      <c r="Q168" s="85"/>
      <c r="R168" s="85"/>
      <c r="S168" s="85">
        <f t="shared" si="12"/>
        <v>16.086431277799132</v>
      </c>
      <c r="U168" s="372"/>
    </row>
    <row r="169" spans="1:21" x14ac:dyDescent="0.2">
      <c r="A169" s="60">
        <v>44056</v>
      </c>
      <c r="B169" s="43">
        <v>392530</v>
      </c>
      <c r="C169" s="43">
        <v>19173</v>
      </c>
      <c r="D169" s="98">
        <v>411703</v>
      </c>
      <c r="E169" s="98">
        <v>47</v>
      </c>
      <c r="F169" s="356">
        <f t="shared" si="15"/>
        <v>1.0491071428571428E-2</v>
      </c>
      <c r="G169" s="43">
        <v>4997</v>
      </c>
      <c r="H169" s="98">
        <v>442007</v>
      </c>
      <c r="I169" s="72">
        <v>7530</v>
      </c>
      <c r="J169" s="184">
        <v>407436</v>
      </c>
      <c r="K169" s="368">
        <f t="shared" si="37"/>
        <v>12527</v>
      </c>
      <c r="L169" s="71"/>
      <c r="M169" s="359"/>
      <c r="N169" s="84">
        <f t="shared" si="42"/>
        <v>30232</v>
      </c>
      <c r="O169" s="84">
        <f t="shared" ref="O169" si="44">SUM(E163:E169)</f>
        <v>326</v>
      </c>
      <c r="P169" s="138">
        <f t="shared" ref="P169" si="45">SUM(K163:K169)</f>
        <v>84494</v>
      </c>
      <c r="Q169" s="85"/>
      <c r="R169" s="85"/>
      <c r="S169" s="85">
        <f t="shared" ref="S169:S203" si="46">P169/5463.3</f>
        <v>15.465744147310232</v>
      </c>
      <c r="U169" s="372"/>
    </row>
    <row r="170" spans="1:21" x14ac:dyDescent="0.2">
      <c r="A170" s="60">
        <v>44057</v>
      </c>
      <c r="B170" s="43">
        <v>396630</v>
      </c>
      <c r="C170" s="43">
        <v>19238</v>
      </c>
      <c r="D170" s="98">
        <v>415868</v>
      </c>
      <c r="E170" s="98">
        <v>65</v>
      </c>
      <c r="F170" s="356">
        <f t="shared" si="15"/>
        <v>1.5606242496998799E-2</v>
      </c>
      <c r="G170" s="43">
        <v>4487</v>
      </c>
      <c r="H170" s="98">
        <v>446494</v>
      </c>
      <c r="I170" s="72">
        <v>9504</v>
      </c>
      <c r="J170" s="184">
        <v>416940</v>
      </c>
      <c r="K170" s="368">
        <f t="shared" si="37"/>
        <v>13991</v>
      </c>
      <c r="L170" s="71"/>
      <c r="M170" s="359"/>
      <c r="N170" s="84">
        <f t="shared" si="42"/>
        <v>29655</v>
      </c>
      <c r="O170" s="84">
        <f t="shared" ref="O170" si="47">SUM(E164:E170)</f>
        <v>348</v>
      </c>
      <c r="P170" s="138">
        <f t="shared" ref="P170" si="48">SUM(K164:K170)</f>
        <v>85228</v>
      </c>
      <c r="Q170" s="85"/>
      <c r="R170" s="85"/>
      <c r="S170" s="85">
        <f t="shared" si="46"/>
        <v>15.60009518056852</v>
      </c>
      <c r="U170" s="372"/>
    </row>
    <row r="171" spans="1:21" x14ac:dyDescent="0.2">
      <c r="A171" s="60">
        <v>44058</v>
      </c>
      <c r="B171" s="43">
        <v>401033</v>
      </c>
      <c r="C171" s="43">
        <v>19289</v>
      </c>
      <c r="D171" s="98">
        <v>420322</v>
      </c>
      <c r="E171" s="98">
        <v>51</v>
      </c>
      <c r="F171" s="356">
        <f t="shared" si="15"/>
        <v>1.1450381679389313E-2</v>
      </c>
      <c r="G171" s="43">
        <v>4745</v>
      </c>
      <c r="H171" s="98">
        <v>451239</v>
      </c>
      <c r="I171" s="43">
        <v>10578</v>
      </c>
      <c r="J171" s="184">
        <v>427518</v>
      </c>
      <c r="K171" s="368">
        <f t="shared" ref="K171" si="49">G171+I171</f>
        <v>15323</v>
      </c>
      <c r="L171" s="71"/>
      <c r="M171" s="359"/>
      <c r="N171" s="84">
        <f t="shared" si="42"/>
        <v>29547</v>
      </c>
      <c r="O171" s="84">
        <f t="shared" ref="O171" si="50">SUM(E165:E171)</f>
        <v>339</v>
      </c>
      <c r="P171" s="138">
        <f t="shared" ref="P171" si="51">SUM(K165:K171)</f>
        <v>85914</v>
      </c>
      <c r="Q171" s="85"/>
      <c r="R171" s="85"/>
      <c r="S171" s="85">
        <f t="shared" si="46"/>
        <v>15.725660315194112</v>
      </c>
      <c r="U171" s="372"/>
    </row>
    <row r="172" spans="1:21" x14ac:dyDescent="0.2">
      <c r="A172" s="60">
        <v>44059</v>
      </c>
      <c r="B172" s="43">
        <v>405079</v>
      </c>
      <c r="C172" s="43">
        <v>19332</v>
      </c>
      <c r="D172" s="98">
        <v>424411</v>
      </c>
      <c r="E172" s="98">
        <v>43</v>
      </c>
      <c r="F172" s="356">
        <f t="shared" si="15"/>
        <v>1.0516018586451455E-2</v>
      </c>
      <c r="G172" s="43">
        <v>3849</v>
      </c>
      <c r="H172" s="98">
        <v>455088</v>
      </c>
      <c r="I172" s="72">
        <v>7516</v>
      </c>
      <c r="J172" s="184">
        <v>435034</v>
      </c>
      <c r="K172" s="368">
        <f t="shared" ref="K172:K178" si="52">G172+I172</f>
        <v>11365</v>
      </c>
      <c r="L172" s="71"/>
      <c r="M172" s="359"/>
      <c r="N172" s="84">
        <f t="shared" si="42"/>
        <v>29956</v>
      </c>
      <c r="O172" s="84">
        <f t="shared" ref="O172:O177" si="53">SUM(E166:E172)</f>
        <v>334</v>
      </c>
      <c r="P172" s="138">
        <f t="shared" ref="P172:P177" si="54">SUM(K166:K172)</f>
        <v>84988</v>
      </c>
      <c r="Q172" s="85"/>
      <c r="R172" s="85"/>
      <c r="S172" s="85">
        <f t="shared" si="46"/>
        <v>15.556165687405048</v>
      </c>
      <c r="U172" s="372"/>
    </row>
    <row r="173" spans="1:21" x14ac:dyDescent="0.2">
      <c r="A173" s="60">
        <v>44060</v>
      </c>
      <c r="B173" s="43">
        <v>408770</v>
      </c>
      <c r="C173" s="43">
        <v>19358</v>
      </c>
      <c r="D173" s="98">
        <v>428128</v>
      </c>
      <c r="E173" s="98">
        <v>26</v>
      </c>
      <c r="F173" s="356">
        <f t="shared" si="15"/>
        <v>6.9948883508205544E-3</v>
      </c>
      <c r="G173" s="43">
        <v>2860</v>
      </c>
      <c r="H173" s="98">
        <v>457948</v>
      </c>
      <c r="I173" s="72">
        <v>7344</v>
      </c>
      <c r="J173" s="184">
        <v>442378</v>
      </c>
      <c r="K173" s="368">
        <f t="shared" si="52"/>
        <v>10204</v>
      </c>
      <c r="L173" s="71"/>
      <c r="M173" s="359"/>
      <c r="N173" s="84">
        <f t="shared" si="42"/>
        <v>29968</v>
      </c>
      <c r="O173" s="84">
        <f t="shared" si="53"/>
        <v>331</v>
      </c>
      <c r="P173" s="138">
        <f t="shared" si="54"/>
        <v>84873</v>
      </c>
      <c r="Q173" s="85"/>
      <c r="R173" s="85"/>
      <c r="S173" s="85">
        <f t="shared" si="46"/>
        <v>15.53511613859755</v>
      </c>
      <c r="U173" s="372"/>
    </row>
    <row r="174" spans="1:21" x14ac:dyDescent="0.2">
      <c r="A174" s="60">
        <v>44061</v>
      </c>
      <c r="B174" s="43">
        <v>413442</v>
      </c>
      <c r="C174" s="43">
        <v>19407</v>
      </c>
      <c r="D174" s="98">
        <v>432849</v>
      </c>
      <c r="E174" s="98">
        <v>49</v>
      </c>
      <c r="F174" s="356">
        <f t="shared" si="15"/>
        <v>1.0379156958271553E-2</v>
      </c>
      <c r="G174" s="43">
        <v>4056</v>
      </c>
      <c r="H174" s="98">
        <v>462004</v>
      </c>
      <c r="I174" s="72">
        <v>7493</v>
      </c>
      <c r="J174" s="184">
        <v>449871</v>
      </c>
      <c r="K174" s="368">
        <f t="shared" si="52"/>
        <v>11549</v>
      </c>
      <c r="L174" s="368">
        <v>54</v>
      </c>
      <c r="M174" s="360">
        <f t="shared" ref="M174:M205" si="55">L174/K174</f>
        <v>4.6757295003896438E-3</v>
      </c>
      <c r="N174" s="84">
        <f t="shared" ref="N174" si="56">D174-D167</f>
        <v>30307</v>
      </c>
      <c r="O174" s="84">
        <f t="shared" si="53"/>
        <v>328</v>
      </c>
      <c r="P174" s="138">
        <f t="shared" si="54"/>
        <v>86837</v>
      </c>
      <c r="Q174" s="85"/>
      <c r="R174" s="85"/>
      <c r="S174" s="85">
        <f t="shared" si="46"/>
        <v>15.894605824318635</v>
      </c>
      <c r="U174" s="372"/>
    </row>
    <row r="175" spans="1:21" x14ac:dyDescent="0.2">
      <c r="A175" s="60">
        <v>44062</v>
      </c>
      <c r="B175" s="43">
        <v>418800</v>
      </c>
      <c r="C175" s="43">
        <v>19457</v>
      </c>
      <c r="D175" s="98">
        <v>438257</v>
      </c>
      <c r="E175" s="98">
        <v>50</v>
      </c>
      <c r="F175" s="356">
        <f t="shared" si="15"/>
        <v>9.2455621301775152E-3</v>
      </c>
      <c r="G175" s="43">
        <v>5356</v>
      </c>
      <c r="H175" s="98">
        <v>467360</v>
      </c>
      <c r="I175" s="72">
        <v>5262</v>
      </c>
      <c r="J175" s="184">
        <v>455133</v>
      </c>
      <c r="K175" s="368">
        <f t="shared" si="52"/>
        <v>10618</v>
      </c>
      <c r="L175" s="368">
        <v>57</v>
      </c>
      <c r="M175" s="360">
        <f t="shared" si="55"/>
        <v>5.368242606893954E-3</v>
      </c>
      <c r="N175" s="84">
        <f t="shared" ref="N175" si="57">D175-D168</f>
        <v>31034</v>
      </c>
      <c r="O175" s="84">
        <f t="shared" si="53"/>
        <v>331</v>
      </c>
      <c r="P175" s="138">
        <f t="shared" si="54"/>
        <v>85577</v>
      </c>
      <c r="Q175" s="85"/>
      <c r="R175" s="85"/>
      <c r="S175" s="85">
        <f t="shared" si="46"/>
        <v>15.663975985210403</v>
      </c>
      <c r="U175" s="372"/>
    </row>
    <row r="176" spans="1:21" x14ac:dyDescent="0.2">
      <c r="A176" s="60">
        <v>44063</v>
      </c>
      <c r="B176" s="43">
        <v>426744</v>
      </c>
      <c r="C176" s="43">
        <v>19534</v>
      </c>
      <c r="D176" s="98">
        <v>446278</v>
      </c>
      <c r="E176" s="98">
        <v>77</v>
      </c>
      <c r="F176" s="356">
        <f t="shared" si="15"/>
        <v>9.5998005236254836E-3</v>
      </c>
      <c r="G176" s="43">
        <v>4785</v>
      </c>
      <c r="H176" s="98">
        <v>472145</v>
      </c>
      <c r="I176" s="72">
        <v>12116</v>
      </c>
      <c r="J176" s="184">
        <v>467249</v>
      </c>
      <c r="K176" s="368">
        <f t="shared" si="52"/>
        <v>16901</v>
      </c>
      <c r="L176" s="368">
        <v>84</v>
      </c>
      <c r="M176" s="360">
        <f t="shared" si="55"/>
        <v>4.9701201112360219E-3</v>
      </c>
      <c r="N176" s="84">
        <f t="shared" ref="N176:N177" si="58">D176-D169</f>
        <v>34575</v>
      </c>
      <c r="O176" s="84">
        <f t="shared" si="53"/>
        <v>361</v>
      </c>
      <c r="P176" s="138">
        <f t="shared" si="54"/>
        <v>89951</v>
      </c>
      <c r="Q176" s="85"/>
      <c r="R176" s="85"/>
      <c r="S176" s="85">
        <f t="shared" si="46"/>
        <v>16.464590998114691</v>
      </c>
      <c r="U176" s="372"/>
    </row>
    <row r="177" spans="1:21" x14ac:dyDescent="0.2">
      <c r="A177" s="60">
        <v>44064</v>
      </c>
      <c r="B177" s="43">
        <v>433472</v>
      </c>
      <c r="C177" s="43">
        <v>19605</v>
      </c>
      <c r="D177" s="98">
        <v>453077</v>
      </c>
      <c r="E177" s="98">
        <v>71</v>
      </c>
      <c r="F177" s="356">
        <f t="shared" si="15"/>
        <v>1.0442712163553464E-2</v>
      </c>
      <c r="G177" s="43">
        <v>5044</v>
      </c>
      <c r="H177" s="98">
        <v>477189</v>
      </c>
      <c r="I177" s="72">
        <v>10275</v>
      </c>
      <c r="J177" s="184">
        <v>477524</v>
      </c>
      <c r="K177" s="368">
        <f t="shared" si="52"/>
        <v>15319</v>
      </c>
      <c r="L177" s="368">
        <v>77</v>
      </c>
      <c r="M177" s="360">
        <f t="shared" si="55"/>
        <v>5.026437757033749E-3</v>
      </c>
      <c r="N177" s="84">
        <f t="shared" si="58"/>
        <v>37209</v>
      </c>
      <c r="O177" s="84">
        <f t="shared" si="53"/>
        <v>367</v>
      </c>
      <c r="P177" s="138">
        <f t="shared" si="54"/>
        <v>91279</v>
      </c>
      <c r="Q177" s="85"/>
      <c r="R177" s="85"/>
      <c r="S177" s="85">
        <f t="shared" si="46"/>
        <v>16.707667526952573</v>
      </c>
      <c r="U177" s="372"/>
    </row>
    <row r="178" spans="1:21" x14ac:dyDescent="0.2">
      <c r="A178" s="60">
        <v>44065</v>
      </c>
      <c r="B178" s="43">
        <v>441439</v>
      </c>
      <c r="C178" s="43">
        <v>19728</v>
      </c>
      <c r="D178" s="98">
        <v>461167</v>
      </c>
      <c r="E178" s="98">
        <v>123</v>
      </c>
      <c r="F178" s="356">
        <f t="shared" si="15"/>
        <v>1.5203955500618047E-2</v>
      </c>
      <c r="G178" s="43">
        <v>5583</v>
      </c>
      <c r="H178" s="98">
        <v>482772</v>
      </c>
      <c r="I178" s="72">
        <v>9513</v>
      </c>
      <c r="J178" s="184">
        <v>487037</v>
      </c>
      <c r="K178" s="368">
        <f t="shared" si="52"/>
        <v>15096</v>
      </c>
      <c r="L178" s="368">
        <v>132</v>
      </c>
      <c r="M178" s="360">
        <f t="shared" si="55"/>
        <v>8.744038155802861E-3</v>
      </c>
      <c r="N178" s="84">
        <f t="shared" ref="N178:N184" si="59">D178-D171</f>
        <v>40845</v>
      </c>
      <c r="O178" s="84">
        <f t="shared" ref="O178:O184" si="60">SUM(E172:E178)</f>
        <v>439</v>
      </c>
      <c r="P178" s="138">
        <f t="shared" ref="P178:P184" si="61">SUM(K172:K178)</f>
        <v>91052</v>
      </c>
      <c r="Q178" s="85"/>
      <c r="R178" s="85"/>
      <c r="S178" s="85">
        <f t="shared" si="46"/>
        <v>16.666117548002124</v>
      </c>
      <c r="U178" s="372"/>
    </row>
    <row r="179" spans="1:21" x14ac:dyDescent="0.2">
      <c r="A179" s="60">
        <v>44066</v>
      </c>
      <c r="B179" s="43">
        <v>450691</v>
      </c>
      <c r="C179" s="43">
        <v>19811</v>
      </c>
      <c r="D179" s="98">
        <v>470502</v>
      </c>
      <c r="E179" s="98">
        <v>83</v>
      </c>
      <c r="F179" s="356">
        <f t="shared" si="15"/>
        <v>8.8912694161756827E-3</v>
      </c>
      <c r="G179" s="43">
        <v>3612</v>
      </c>
      <c r="H179" s="98">
        <v>486384</v>
      </c>
      <c r="I179" s="72">
        <v>15182</v>
      </c>
      <c r="J179" s="184">
        <v>502219</v>
      </c>
      <c r="K179" s="368">
        <f t="shared" ref="K179:K184" si="62">G179+I179</f>
        <v>18794</v>
      </c>
      <c r="L179" s="368">
        <v>95</v>
      </c>
      <c r="M179" s="360">
        <f t="shared" si="55"/>
        <v>5.0548047249122062E-3</v>
      </c>
      <c r="N179" s="84">
        <f t="shared" si="59"/>
        <v>46091</v>
      </c>
      <c r="O179" s="84">
        <f t="shared" si="60"/>
        <v>479</v>
      </c>
      <c r="P179" s="138">
        <f t="shared" si="61"/>
        <v>98481</v>
      </c>
      <c r="Q179" s="85"/>
      <c r="R179" s="85"/>
      <c r="S179" s="85">
        <f t="shared" si="46"/>
        <v>18.025918400966447</v>
      </c>
      <c r="U179" s="372"/>
    </row>
    <row r="180" spans="1:21" x14ac:dyDescent="0.2">
      <c r="A180" s="60">
        <v>44067</v>
      </c>
      <c r="B180" s="43">
        <v>456917</v>
      </c>
      <c r="C180" s="43">
        <v>19877</v>
      </c>
      <c r="D180" s="98">
        <v>476794</v>
      </c>
      <c r="E180" s="98">
        <v>66</v>
      </c>
      <c r="F180" s="356">
        <f t="shared" si="15"/>
        <v>1.048951048951049E-2</v>
      </c>
      <c r="G180" s="43">
        <v>3293</v>
      </c>
      <c r="H180" s="98">
        <v>489677</v>
      </c>
      <c r="I180" s="72">
        <v>9145</v>
      </c>
      <c r="J180" s="184">
        <v>511364</v>
      </c>
      <c r="K180" s="368">
        <f t="shared" si="62"/>
        <v>12438</v>
      </c>
      <c r="L180" s="368">
        <v>76</v>
      </c>
      <c r="M180" s="360">
        <f t="shared" si="55"/>
        <v>6.1103071233317256E-3</v>
      </c>
      <c r="N180" s="84">
        <f t="shared" si="59"/>
        <v>48666</v>
      </c>
      <c r="O180" s="84">
        <f t="shared" si="60"/>
        <v>519</v>
      </c>
      <c r="P180" s="138">
        <f t="shared" si="61"/>
        <v>100715</v>
      </c>
      <c r="Q180" s="138">
        <f t="shared" ref="Q180:Q211" si="63">SUM(L174:L180)</f>
        <v>575</v>
      </c>
      <c r="R180" s="362">
        <f>Q180/P180</f>
        <v>5.7091793675222158E-3</v>
      </c>
      <c r="S180" s="85">
        <f t="shared" si="46"/>
        <v>18.434828766496441</v>
      </c>
      <c r="U180" s="372"/>
    </row>
    <row r="181" spans="1:21" x14ac:dyDescent="0.2">
      <c r="A181" s="60">
        <v>44068</v>
      </c>
      <c r="B181" s="43">
        <v>462273</v>
      </c>
      <c r="C181" s="43">
        <v>19921</v>
      </c>
      <c r="D181" s="98">
        <v>482194</v>
      </c>
      <c r="E181" s="98">
        <v>44</v>
      </c>
      <c r="F181" s="356">
        <f t="shared" si="15"/>
        <v>8.1481481481481474E-3</v>
      </c>
      <c r="G181" s="43">
        <v>4331</v>
      </c>
      <c r="H181" s="98">
        <v>494008</v>
      </c>
      <c r="I181" s="72">
        <v>12578</v>
      </c>
      <c r="J181" s="184">
        <v>523942</v>
      </c>
      <c r="K181" s="368">
        <f t="shared" si="62"/>
        <v>16909</v>
      </c>
      <c r="L181" s="368">
        <v>52</v>
      </c>
      <c r="M181" s="360">
        <f t="shared" si="55"/>
        <v>3.0752853509965106E-3</v>
      </c>
      <c r="N181" s="84">
        <f t="shared" si="59"/>
        <v>49345</v>
      </c>
      <c r="O181" s="84">
        <f t="shared" si="60"/>
        <v>514</v>
      </c>
      <c r="P181" s="138">
        <f t="shared" si="61"/>
        <v>106075</v>
      </c>
      <c r="Q181" s="138">
        <f t="shared" si="63"/>
        <v>573</v>
      </c>
      <c r="R181" s="362">
        <f t="shared" ref="R181:R236" si="64">Q181/P181</f>
        <v>5.4018383219420225E-3</v>
      </c>
      <c r="S181" s="85">
        <f t="shared" si="46"/>
        <v>19.415920780480661</v>
      </c>
      <c r="U181" s="372"/>
    </row>
    <row r="182" spans="1:21" x14ac:dyDescent="0.2">
      <c r="A182" s="60">
        <v>44069</v>
      </c>
      <c r="B182" s="43">
        <v>474696</v>
      </c>
      <c r="C182" s="43">
        <v>19988</v>
      </c>
      <c r="D182" s="98">
        <v>494684</v>
      </c>
      <c r="E182" s="98">
        <v>67</v>
      </c>
      <c r="F182" s="356">
        <f t="shared" si="15"/>
        <v>5.3642914331465171E-3</v>
      </c>
      <c r="G182" s="43">
        <v>6267</v>
      </c>
      <c r="H182" s="98">
        <v>500275</v>
      </c>
      <c r="I182" s="72">
        <v>15873</v>
      </c>
      <c r="J182" s="184">
        <v>539815</v>
      </c>
      <c r="K182" s="368">
        <f t="shared" si="62"/>
        <v>22140</v>
      </c>
      <c r="L182" s="368">
        <v>78</v>
      </c>
      <c r="M182" s="360">
        <f t="shared" si="55"/>
        <v>3.5230352303523035E-3</v>
      </c>
      <c r="N182" s="84">
        <f t="shared" si="59"/>
        <v>56427</v>
      </c>
      <c r="O182" s="84">
        <f t="shared" si="60"/>
        <v>531</v>
      </c>
      <c r="P182" s="138">
        <f t="shared" si="61"/>
        <v>117597</v>
      </c>
      <c r="Q182" s="138">
        <f t="shared" si="63"/>
        <v>594</v>
      </c>
      <c r="R182" s="362">
        <f t="shared" si="64"/>
        <v>5.0511492640118371E-3</v>
      </c>
      <c r="S182" s="85">
        <f t="shared" si="46"/>
        <v>21.524902531437043</v>
      </c>
      <c r="U182" s="372"/>
    </row>
    <row r="183" spans="1:21" x14ac:dyDescent="0.2">
      <c r="A183" s="60">
        <v>44070</v>
      </c>
      <c r="B183" s="43">
        <v>490756</v>
      </c>
      <c r="C183" s="43">
        <v>20056</v>
      </c>
      <c r="D183" s="98">
        <v>510812</v>
      </c>
      <c r="E183" s="98">
        <v>68</v>
      </c>
      <c r="F183" s="356">
        <f t="shared" si="15"/>
        <v>4.216269841269841E-3</v>
      </c>
      <c r="G183" s="43">
        <v>4964</v>
      </c>
      <c r="H183" s="98">
        <v>509784</v>
      </c>
      <c r="I183" s="72">
        <v>19291</v>
      </c>
      <c r="J183" s="184">
        <v>559106</v>
      </c>
      <c r="K183" s="368">
        <f t="shared" si="62"/>
        <v>24255</v>
      </c>
      <c r="L183" s="368">
        <v>91</v>
      </c>
      <c r="M183" s="360">
        <f t="shared" si="55"/>
        <v>3.7518037518037518E-3</v>
      </c>
      <c r="N183" s="84">
        <f t="shared" si="59"/>
        <v>64534</v>
      </c>
      <c r="O183" s="84">
        <f t="shared" si="60"/>
        <v>522</v>
      </c>
      <c r="P183" s="138">
        <f t="shared" si="61"/>
        <v>124951</v>
      </c>
      <c r="Q183" s="138">
        <f t="shared" si="63"/>
        <v>601</v>
      </c>
      <c r="R183" s="362">
        <f t="shared" si="64"/>
        <v>4.8098854751062415E-3</v>
      </c>
      <c r="S183" s="85">
        <f t="shared" si="46"/>
        <v>22.870975417787783</v>
      </c>
      <c r="U183" s="372"/>
    </row>
    <row r="184" spans="1:21" x14ac:dyDescent="0.2">
      <c r="A184" s="60">
        <v>44071</v>
      </c>
      <c r="B184" s="43">
        <v>499655</v>
      </c>
      <c r="C184" s="43">
        <v>20107</v>
      </c>
      <c r="D184" s="98">
        <v>519762</v>
      </c>
      <c r="E184" s="98">
        <v>51</v>
      </c>
      <c r="F184" s="356">
        <f t="shared" si="15"/>
        <v>5.6983240223463689E-3</v>
      </c>
      <c r="G184" s="43">
        <v>6401</v>
      </c>
      <c r="H184" s="98">
        <v>511640</v>
      </c>
      <c r="I184" s="72">
        <v>9253</v>
      </c>
      <c r="J184" s="184">
        <v>568359</v>
      </c>
      <c r="K184" s="368">
        <f t="shared" si="62"/>
        <v>15654</v>
      </c>
      <c r="L184" s="368">
        <v>62</v>
      </c>
      <c r="M184" s="360">
        <f t="shared" si="55"/>
        <v>3.9606490353903158E-3</v>
      </c>
      <c r="N184" s="84">
        <f t="shared" si="59"/>
        <v>66685</v>
      </c>
      <c r="O184" s="84">
        <f t="shared" si="60"/>
        <v>502</v>
      </c>
      <c r="P184" s="138">
        <f t="shared" si="61"/>
        <v>125286</v>
      </c>
      <c r="Q184" s="138">
        <f t="shared" si="63"/>
        <v>586</v>
      </c>
      <c r="R184" s="362">
        <f t="shared" si="64"/>
        <v>4.6772983413948888E-3</v>
      </c>
      <c r="S184" s="85">
        <f t="shared" si="46"/>
        <v>22.932293668661796</v>
      </c>
      <c r="U184" s="372"/>
    </row>
    <row r="185" spans="1:21" x14ac:dyDescent="0.2">
      <c r="A185" s="60">
        <v>44072</v>
      </c>
      <c r="B185" s="43">
        <v>511940</v>
      </c>
      <c r="C185" s="43">
        <v>20195</v>
      </c>
      <c r="D185" s="98">
        <v>532135</v>
      </c>
      <c r="E185" s="98">
        <v>88</v>
      </c>
      <c r="F185" s="356">
        <f t="shared" si="15"/>
        <v>7.1122605673644224E-3</v>
      </c>
      <c r="G185" s="43">
        <v>5448</v>
      </c>
      <c r="H185" s="98">
        <v>517088</v>
      </c>
      <c r="I185" s="72">
        <v>15664</v>
      </c>
      <c r="J185" s="184">
        <v>584023</v>
      </c>
      <c r="K185" s="368">
        <f t="shared" ref="K185" si="65">G185+I185</f>
        <v>21112</v>
      </c>
      <c r="L185" s="368">
        <v>99</v>
      </c>
      <c r="M185" s="360">
        <f t="shared" si="55"/>
        <v>4.6892762410003785E-3</v>
      </c>
      <c r="N185" s="84">
        <f t="shared" ref="N185" si="66">D185-D178</f>
        <v>70968</v>
      </c>
      <c r="O185" s="84">
        <f t="shared" ref="O185" si="67">SUM(E179:E185)</f>
        <v>467</v>
      </c>
      <c r="P185" s="138">
        <f t="shared" ref="P185" si="68">SUM(K179:K185)</f>
        <v>131302</v>
      </c>
      <c r="Q185" s="138">
        <f t="shared" si="63"/>
        <v>553</v>
      </c>
      <c r="R185" s="362">
        <f t="shared" si="64"/>
        <v>4.2116647118855769E-3</v>
      </c>
      <c r="S185" s="85">
        <f t="shared" si="46"/>
        <v>24.033459630626176</v>
      </c>
      <c r="U185" s="372"/>
    </row>
    <row r="186" spans="1:21" x14ac:dyDescent="0.2">
      <c r="A186" s="60">
        <v>44073</v>
      </c>
      <c r="B186" s="43">
        <v>527972</v>
      </c>
      <c r="C186" s="43">
        <v>20318</v>
      </c>
      <c r="D186" s="98">
        <v>548290</v>
      </c>
      <c r="E186" s="98">
        <v>123</v>
      </c>
      <c r="F186" s="356">
        <f t="shared" si="15"/>
        <v>7.613741875580316E-3</v>
      </c>
      <c r="G186" s="43">
        <v>4093</v>
      </c>
      <c r="H186" s="98">
        <v>521181</v>
      </c>
      <c r="I186" s="72">
        <v>22693</v>
      </c>
      <c r="J186" s="184">
        <v>606716</v>
      </c>
      <c r="K186" s="368">
        <f t="shared" ref="K186" si="69">G186+I186</f>
        <v>26786</v>
      </c>
      <c r="L186" s="368">
        <v>137</v>
      </c>
      <c r="M186" s="360">
        <f t="shared" si="55"/>
        <v>5.1146121108041516E-3</v>
      </c>
      <c r="N186" s="84">
        <f t="shared" ref="N186" si="70">D186-D179</f>
        <v>77788</v>
      </c>
      <c r="O186" s="84">
        <f t="shared" ref="O186" si="71">SUM(E180:E186)</f>
        <v>507</v>
      </c>
      <c r="P186" s="138">
        <f t="shared" ref="P186" si="72">SUM(K180:K186)</f>
        <v>139294</v>
      </c>
      <c r="Q186" s="138">
        <f t="shared" si="63"/>
        <v>595</v>
      </c>
      <c r="R186" s="362">
        <f t="shared" si="64"/>
        <v>4.2715407698824068E-3</v>
      </c>
      <c r="S186" s="85">
        <f t="shared" si="46"/>
        <v>25.496311752969817</v>
      </c>
      <c r="U186" s="372"/>
    </row>
    <row r="187" spans="1:21" x14ac:dyDescent="0.2">
      <c r="A187" s="60">
        <v>44074</v>
      </c>
      <c r="B187" s="43">
        <v>544807</v>
      </c>
      <c r="C187" s="43">
        <v>20478</v>
      </c>
      <c r="D187" s="98">
        <v>565285</v>
      </c>
      <c r="E187" s="98">
        <v>160</v>
      </c>
      <c r="F187" s="356">
        <f t="shared" si="15"/>
        <v>9.4145336863783458E-3</v>
      </c>
      <c r="G187" s="43">
        <v>3372</v>
      </c>
      <c r="H187" s="98">
        <v>524553</v>
      </c>
      <c r="I187" s="72">
        <v>22946</v>
      </c>
      <c r="J187" s="184">
        <v>629662</v>
      </c>
      <c r="K187" s="368">
        <f t="shared" ref="K187" si="73">G187+I187</f>
        <v>26318</v>
      </c>
      <c r="L187" s="368">
        <v>184</v>
      </c>
      <c r="M187" s="360">
        <f t="shared" si="55"/>
        <v>6.9914127213314085E-3</v>
      </c>
      <c r="N187" s="84">
        <f t="shared" ref="N187" si="74">D187-D180</f>
        <v>88491</v>
      </c>
      <c r="O187" s="84">
        <f t="shared" ref="O187" si="75">SUM(E181:E187)</f>
        <v>601</v>
      </c>
      <c r="P187" s="138">
        <f t="shared" ref="P187" si="76">SUM(K181:K187)</f>
        <v>153174</v>
      </c>
      <c r="Q187" s="138">
        <f t="shared" si="63"/>
        <v>703</v>
      </c>
      <c r="R187" s="362">
        <f t="shared" si="64"/>
        <v>4.5895517516027521E-3</v>
      </c>
      <c r="S187" s="85">
        <f t="shared" si="46"/>
        <v>28.036900774257315</v>
      </c>
      <c r="U187" s="372"/>
    </row>
    <row r="188" spans="1:21" x14ac:dyDescent="0.2">
      <c r="A188" s="60">
        <v>44075</v>
      </c>
      <c r="B188" s="43">
        <v>557342</v>
      </c>
      <c r="C188" s="43">
        <v>20632</v>
      </c>
      <c r="D188" s="98">
        <v>577974</v>
      </c>
      <c r="E188" s="98">
        <v>154</v>
      </c>
      <c r="F188" s="356">
        <f t="shared" si="15"/>
        <v>1.2136496177791788E-2</v>
      </c>
      <c r="G188" s="43">
        <v>4620</v>
      </c>
      <c r="H188" s="98">
        <v>529173</v>
      </c>
      <c r="I188" s="72">
        <v>17178</v>
      </c>
      <c r="J188" s="184">
        <v>646840</v>
      </c>
      <c r="K188" s="368">
        <f t="shared" ref="K188" si="77">G188+I188</f>
        <v>21798</v>
      </c>
      <c r="L188" s="368">
        <v>165</v>
      </c>
      <c r="M188" s="360">
        <f t="shared" si="55"/>
        <v>7.5695017891549681E-3</v>
      </c>
      <c r="N188" s="84">
        <f t="shared" ref="N188:N193" si="78">D188-D181</f>
        <v>95780</v>
      </c>
      <c r="O188" s="84">
        <f t="shared" ref="O188:O193" si="79">SUM(E182:E188)</f>
        <v>711</v>
      </c>
      <c r="P188" s="138">
        <f t="shared" ref="P188:P193" si="80">SUM(K182:K188)</f>
        <v>158063</v>
      </c>
      <c r="Q188" s="138">
        <f t="shared" si="63"/>
        <v>816</v>
      </c>
      <c r="R188" s="362">
        <f t="shared" si="64"/>
        <v>5.1624984974345672E-3</v>
      </c>
      <c r="S188" s="85">
        <f t="shared" si="46"/>
        <v>28.931781157908222</v>
      </c>
      <c r="U188" s="372"/>
    </row>
    <row r="189" spans="1:21" x14ac:dyDescent="0.2">
      <c r="A189" s="60">
        <v>44076</v>
      </c>
      <c r="B189" s="43">
        <v>573067</v>
      </c>
      <c r="C189" s="43">
        <v>20788</v>
      </c>
      <c r="D189" s="98">
        <v>593855</v>
      </c>
      <c r="E189" s="98">
        <v>156</v>
      </c>
      <c r="F189" s="356">
        <f t="shared" si="15"/>
        <v>9.8230590013223349E-3</v>
      </c>
      <c r="G189" s="43">
        <v>5955</v>
      </c>
      <c r="H189" s="98">
        <v>535128</v>
      </c>
      <c r="I189" s="72">
        <v>21291</v>
      </c>
      <c r="J189" s="184">
        <v>668131</v>
      </c>
      <c r="K189" s="368">
        <f t="shared" ref="K189" si="81">G189+I189</f>
        <v>27246</v>
      </c>
      <c r="L189" s="368">
        <v>133</v>
      </c>
      <c r="M189" s="360">
        <f t="shared" si="55"/>
        <v>4.8814504881450485E-3</v>
      </c>
      <c r="N189" s="84">
        <f t="shared" si="78"/>
        <v>99171</v>
      </c>
      <c r="O189" s="84">
        <f t="shared" si="79"/>
        <v>800</v>
      </c>
      <c r="P189" s="138">
        <f t="shared" si="80"/>
        <v>163169</v>
      </c>
      <c r="Q189" s="138">
        <f t="shared" si="63"/>
        <v>871</v>
      </c>
      <c r="R189" s="362">
        <f t="shared" si="64"/>
        <v>5.338023766769423E-3</v>
      </c>
      <c r="S189" s="85">
        <f t="shared" si="46"/>
        <v>29.866381124961102</v>
      </c>
      <c r="U189" s="372"/>
    </row>
    <row r="190" spans="1:21" x14ac:dyDescent="0.2">
      <c r="A190" s="60">
        <v>44077</v>
      </c>
      <c r="B190" s="43">
        <v>581906</v>
      </c>
      <c r="C190" s="43">
        <v>20889</v>
      </c>
      <c r="D190" s="98">
        <v>602795</v>
      </c>
      <c r="E190" s="98">
        <v>101</v>
      </c>
      <c r="F190" s="356">
        <f t="shared" si="15"/>
        <v>1.1297539149888142E-2</v>
      </c>
      <c r="G190" s="43">
        <v>6217</v>
      </c>
      <c r="H190" s="98">
        <v>541345</v>
      </c>
      <c r="I190" s="72">
        <v>14341</v>
      </c>
      <c r="J190" s="184">
        <v>682472</v>
      </c>
      <c r="K190" s="368">
        <f t="shared" ref="K190:K193" si="82">G190+I190</f>
        <v>20558</v>
      </c>
      <c r="L190" s="368">
        <v>114</v>
      </c>
      <c r="M190" s="360">
        <f t="shared" si="55"/>
        <v>5.5452865064695009E-3</v>
      </c>
      <c r="N190" s="84">
        <f t="shared" si="78"/>
        <v>91983</v>
      </c>
      <c r="O190" s="84">
        <f t="shared" si="79"/>
        <v>833</v>
      </c>
      <c r="P190" s="138">
        <f t="shared" si="80"/>
        <v>159472</v>
      </c>
      <c r="Q190" s="138">
        <f t="shared" si="63"/>
        <v>894</v>
      </c>
      <c r="R190" s="362">
        <f t="shared" si="64"/>
        <v>5.6059997993378151E-3</v>
      </c>
      <c r="S190" s="85">
        <f t="shared" si="46"/>
        <v>29.189683890688777</v>
      </c>
      <c r="U190" s="372"/>
    </row>
    <row r="191" spans="1:21" x14ac:dyDescent="0.2">
      <c r="A191" s="60">
        <v>44078</v>
      </c>
      <c r="B191" s="43">
        <v>591942</v>
      </c>
      <c r="C191" s="43">
        <v>21048</v>
      </c>
      <c r="D191" s="98">
        <v>612990</v>
      </c>
      <c r="E191" s="98">
        <v>159</v>
      </c>
      <c r="F191" s="356">
        <f t="shared" si="15"/>
        <v>1.5595880333496813E-2</v>
      </c>
      <c r="G191" s="43">
        <v>4943</v>
      </c>
      <c r="H191" s="98">
        <v>546288</v>
      </c>
      <c r="I191" s="72">
        <v>13323</v>
      </c>
      <c r="J191" s="184">
        <v>695795</v>
      </c>
      <c r="K191" s="368">
        <f t="shared" si="82"/>
        <v>18266</v>
      </c>
      <c r="L191" s="368">
        <v>165</v>
      </c>
      <c r="M191" s="360">
        <f t="shared" si="55"/>
        <v>9.0331763932990257E-3</v>
      </c>
      <c r="N191" s="84">
        <f t="shared" si="78"/>
        <v>93228</v>
      </c>
      <c r="O191" s="84">
        <f t="shared" si="79"/>
        <v>941</v>
      </c>
      <c r="P191" s="138">
        <f t="shared" si="80"/>
        <v>162084</v>
      </c>
      <c r="Q191" s="138">
        <f t="shared" si="63"/>
        <v>997</v>
      </c>
      <c r="R191" s="362">
        <f t="shared" si="64"/>
        <v>6.1511315120554777E-3</v>
      </c>
      <c r="S191" s="85">
        <f t="shared" si="46"/>
        <v>29.667783207951238</v>
      </c>
      <c r="U191" s="372"/>
    </row>
    <row r="192" spans="1:21" x14ac:dyDescent="0.2">
      <c r="A192" s="60">
        <v>44079</v>
      </c>
      <c r="B192" s="43">
        <v>600929</v>
      </c>
      <c r="C192" s="43">
        <v>21189</v>
      </c>
      <c r="D192" s="98">
        <v>622118</v>
      </c>
      <c r="E192" s="98">
        <v>141</v>
      </c>
      <c r="F192" s="356">
        <f t="shared" si="15"/>
        <v>1.5446976336546889E-2</v>
      </c>
      <c r="G192" s="43">
        <v>5725</v>
      </c>
      <c r="H192" s="98">
        <v>552013</v>
      </c>
      <c r="I192" s="72">
        <v>9893</v>
      </c>
      <c r="J192" s="184">
        <v>705688</v>
      </c>
      <c r="K192" s="368">
        <f t="shared" si="82"/>
        <v>15618</v>
      </c>
      <c r="L192" s="368">
        <v>162</v>
      </c>
      <c r="M192" s="360">
        <f t="shared" si="55"/>
        <v>1.0372646945831733E-2</v>
      </c>
      <c r="N192" s="84">
        <f t="shared" si="78"/>
        <v>89983</v>
      </c>
      <c r="O192" s="84">
        <f t="shared" si="79"/>
        <v>994</v>
      </c>
      <c r="P192" s="138">
        <f t="shared" si="80"/>
        <v>156590</v>
      </c>
      <c r="Q192" s="138">
        <f t="shared" si="63"/>
        <v>1060</v>
      </c>
      <c r="R192" s="362">
        <f t="shared" si="64"/>
        <v>6.7692700683313111E-3</v>
      </c>
      <c r="S192" s="85">
        <f t="shared" si="46"/>
        <v>28.662163893617411</v>
      </c>
      <c r="U192" s="372"/>
    </row>
    <row r="193" spans="1:21" x14ac:dyDescent="0.2">
      <c r="A193" s="60">
        <v>44080</v>
      </c>
      <c r="B193" s="43">
        <v>609956</v>
      </c>
      <c r="C193" s="43">
        <v>21397</v>
      </c>
      <c r="D193" s="98">
        <v>631353</v>
      </c>
      <c r="E193" s="98">
        <v>208</v>
      </c>
      <c r="F193" s="356">
        <f t="shared" si="15"/>
        <v>2.2523010286951813E-2</v>
      </c>
      <c r="G193" s="43">
        <v>4248</v>
      </c>
      <c r="H193" s="98">
        <v>556261</v>
      </c>
      <c r="I193" s="72">
        <v>14170</v>
      </c>
      <c r="J193" s="184">
        <v>719858</v>
      </c>
      <c r="K193" s="368">
        <f t="shared" si="82"/>
        <v>18418</v>
      </c>
      <c r="L193" s="368">
        <v>224</v>
      </c>
      <c r="M193" s="360">
        <f t="shared" si="55"/>
        <v>1.2162015419698122E-2</v>
      </c>
      <c r="N193" s="84">
        <f t="shared" si="78"/>
        <v>83063</v>
      </c>
      <c r="O193" s="84">
        <f t="shared" si="79"/>
        <v>1079</v>
      </c>
      <c r="P193" s="138">
        <f t="shared" si="80"/>
        <v>148222</v>
      </c>
      <c r="Q193" s="138">
        <f t="shared" si="63"/>
        <v>1147</v>
      </c>
      <c r="R193" s="362">
        <f t="shared" si="64"/>
        <v>7.7383924113829253E-3</v>
      </c>
      <c r="S193" s="85">
        <f t="shared" si="46"/>
        <v>27.130488898650999</v>
      </c>
      <c r="U193" s="372"/>
    </row>
    <row r="194" spans="1:21" x14ac:dyDescent="0.2">
      <c r="A194" s="60">
        <v>44081</v>
      </c>
      <c r="B194" s="43">
        <v>615918</v>
      </c>
      <c r="C194" s="43">
        <v>21543</v>
      </c>
      <c r="D194" s="98">
        <v>637461</v>
      </c>
      <c r="E194" s="98">
        <v>146</v>
      </c>
      <c r="F194" s="356">
        <f t="shared" si="15"/>
        <v>2.3903077930582842E-2</v>
      </c>
      <c r="G194" s="43">
        <v>2878</v>
      </c>
      <c r="H194" s="98">
        <v>559139</v>
      </c>
      <c r="I194" s="72">
        <v>9325</v>
      </c>
      <c r="J194" s="184">
        <v>729183</v>
      </c>
      <c r="K194" s="368">
        <f t="shared" ref="K194" si="83">G194+I194</f>
        <v>12203</v>
      </c>
      <c r="L194" s="368">
        <v>159</v>
      </c>
      <c r="M194" s="360">
        <f t="shared" si="55"/>
        <v>1.3029582889453413E-2</v>
      </c>
      <c r="N194" s="84">
        <f t="shared" ref="N194" si="84">D194-D187</f>
        <v>72176</v>
      </c>
      <c r="O194" s="84">
        <f t="shared" ref="O194" si="85">SUM(E188:E194)</f>
        <v>1065</v>
      </c>
      <c r="P194" s="138">
        <f t="shared" ref="P194" si="86">SUM(K188:K194)</f>
        <v>134107</v>
      </c>
      <c r="Q194" s="138">
        <f t="shared" si="63"/>
        <v>1122</v>
      </c>
      <c r="R194" s="362">
        <f t="shared" si="64"/>
        <v>8.3664536526803224E-3</v>
      </c>
      <c r="S194" s="85">
        <f t="shared" si="46"/>
        <v>24.546885581974262</v>
      </c>
      <c r="U194" s="372"/>
    </row>
    <row r="195" spans="1:21" x14ac:dyDescent="0.2">
      <c r="A195" s="60">
        <v>44082</v>
      </c>
      <c r="B195" s="43">
        <v>623464</v>
      </c>
      <c r="C195" s="43">
        <v>21719</v>
      </c>
      <c r="D195" s="98">
        <v>645183</v>
      </c>
      <c r="E195" s="98">
        <v>176</v>
      </c>
      <c r="F195" s="356">
        <f t="shared" si="15"/>
        <v>2.2792022792022793E-2</v>
      </c>
      <c r="G195" s="43">
        <v>3870</v>
      </c>
      <c r="H195" s="98">
        <v>563009</v>
      </c>
      <c r="I195" s="72">
        <v>15760</v>
      </c>
      <c r="J195" s="184">
        <v>744943</v>
      </c>
      <c r="K195" s="368">
        <f t="shared" ref="K195" si="87">G195+I195</f>
        <v>19630</v>
      </c>
      <c r="L195" s="368">
        <v>193</v>
      </c>
      <c r="M195" s="360">
        <f t="shared" si="55"/>
        <v>9.831889964340295E-3</v>
      </c>
      <c r="N195" s="84">
        <f t="shared" ref="N195" si="88">D195-D188</f>
        <v>67209</v>
      </c>
      <c r="O195" s="84">
        <f t="shared" ref="O195" si="89">SUM(E189:E195)</f>
        <v>1087</v>
      </c>
      <c r="P195" s="138">
        <f t="shared" ref="P195" si="90">SUM(K189:K195)</f>
        <v>131939</v>
      </c>
      <c r="Q195" s="138">
        <f t="shared" si="63"/>
        <v>1150</v>
      </c>
      <c r="R195" s="362">
        <f t="shared" si="64"/>
        <v>8.7161491295219759E-3</v>
      </c>
      <c r="S195" s="85">
        <f t="shared" si="46"/>
        <v>24.150055827064229</v>
      </c>
      <c r="U195" s="372"/>
    </row>
    <row r="196" spans="1:21" x14ac:dyDescent="0.2">
      <c r="A196" s="60">
        <v>44083</v>
      </c>
      <c r="B196" s="43">
        <v>631562</v>
      </c>
      <c r="C196" s="43">
        <v>21878</v>
      </c>
      <c r="D196" s="98">
        <v>653440</v>
      </c>
      <c r="E196" s="98">
        <v>159</v>
      </c>
      <c r="F196" s="356">
        <f t="shared" si="15"/>
        <v>1.9256388518832504E-2</v>
      </c>
      <c r="G196" s="43">
        <v>6205</v>
      </c>
      <c r="H196" s="98">
        <v>569214</v>
      </c>
      <c r="I196" s="72">
        <v>8136</v>
      </c>
      <c r="J196" s="184">
        <v>753079</v>
      </c>
      <c r="K196" s="368">
        <f t="shared" ref="K196" si="91">G196+I196</f>
        <v>14341</v>
      </c>
      <c r="L196" s="368">
        <v>181</v>
      </c>
      <c r="M196" s="360">
        <f t="shared" si="55"/>
        <v>1.2621156125793181E-2</v>
      </c>
      <c r="N196" s="84">
        <f t="shared" ref="N196" si="92">D196-D189</f>
        <v>59585</v>
      </c>
      <c r="O196" s="84">
        <f t="shared" ref="O196" si="93">SUM(E190:E196)</f>
        <v>1090</v>
      </c>
      <c r="P196" s="138">
        <f t="shared" ref="P196" si="94">SUM(K190:K196)</f>
        <v>119034</v>
      </c>
      <c r="Q196" s="138">
        <f t="shared" si="63"/>
        <v>1198</v>
      </c>
      <c r="R196" s="362">
        <f t="shared" si="64"/>
        <v>1.0064351361795789E-2</v>
      </c>
      <c r="S196" s="85">
        <f t="shared" si="46"/>
        <v>21.787930371753337</v>
      </c>
      <c r="U196" s="372"/>
    </row>
    <row r="197" spans="1:21" x14ac:dyDescent="0.2">
      <c r="A197" s="60">
        <v>44084</v>
      </c>
      <c r="B197" s="43">
        <v>640094</v>
      </c>
      <c r="C197" s="43">
        <v>22039</v>
      </c>
      <c r="D197" s="98">
        <v>662133</v>
      </c>
      <c r="E197" s="98">
        <v>161</v>
      </c>
      <c r="F197" s="356">
        <f t="shared" si="15"/>
        <v>1.8520648797883354E-2</v>
      </c>
      <c r="G197" s="43">
        <v>5745</v>
      </c>
      <c r="H197" s="98">
        <v>574959</v>
      </c>
      <c r="I197" s="72">
        <v>11267</v>
      </c>
      <c r="J197" s="184">
        <v>764346</v>
      </c>
      <c r="K197" s="368">
        <f t="shared" ref="K197:K198" si="95">G197+I197</f>
        <v>17012</v>
      </c>
      <c r="L197" s="368">
        <v>179</v>
      </c>
      <c r="M197" s="360">
        <f t="shared" si="55"/>
        <v>1.0521984481542441E-2</v>
      </c>
      <c r="N197" s="84">
        <f t="shared" ref="N197:N198" si="96">D197-D190</f>
        <v>59338</v>
      </c>
      <c r="O197" s="84">
        <f t="shared" ref="O197:O198" si="97">SUM(E191:E197)</f>
        <v>1150</v>
      </c>
      <c r="P197" s="138">
        <f t="shared" ref="P197:P198" si="98">SUM(K191:K197)</f>
        <v>115488</v>
      </c>
      <c r="Q197" s="138">
        <f t="shared" si="63"/>
        <v>1263</v>
      </c>
      <c r="R197" s="362">
        <f t="shared" si="64"/>
        <v>1.0936201163757273E-2</v>
      </c>
      <c r="S197" s="85">
        <f t="shared" si="46"/>
        <v>21.138872110263026</v>
      </c>
      <c r="U197" s="372"/>
    </row>
    <row r="198" spans="1:21" x14ac:dyDescent="0.2">
      <c r="A198" s="60">
        <v>44085</v>
      </c>
      <c r="B198" s="43">
        <v>646376</v>
      </c>
      <c r="C198" s="43">
        <v>22214</v>
      </c>
      <c r="D198" s="98">
        <v>668590</v>
      </c>
      <c r="E198" s="98">
        <v>175</v>
      </c>
      <c r="F198" s="356">
        <f t="shared" si="15"/>
        <v>2.710236952144959E-2</v>
      </c>
      <c r="G198" s="43">
        <v>5710</v>
      </c>
      <c r="H198" s="98">
        <v>580669</v>
      </c>
      <c r="I198" s="72">
        <v>6993</v>
      </c>
      <c r="J198" s="184">
        <v>771339</v>
      </c>
      <c r="K198" s="368">
        <f t="shared" si="95"/>
        <v>12703</v>
      </c>
      <c r="L198" s="368">
        <v>191</v>
      </c>
      <c r="M198" s="360">
        <f t="shared" si="55"/>
        <v>1.5035818310635283E-2</v>
      </c>
      <c r="N198" s="84">
        <f t="shared" si="96"/>
        <v>55600</v>
      </c>
      <c r="O198" s="84">
        <f t="shared" si="97"/>
        <v>1166</v>
      </c>
      <c r="P198" s="138">
        <f t="shared" si="98"/>
        <v>109925</v>
      </c>
      <c r="Q198" s="138">
        <f t="shared" si="63"/>
        <v>1289</v>
      </c>
      <c r="R198" s="362">
        <f t="shared" si="64"/>
        <v>1.1726176938821924E-2</v>
      </c>
      <c r="S198" s="85">
        <f t="shared" si="46"/>
        <v>20.120623066644701</v>
      </c>
      <c r="U198" s="372"/>
    </row>
    <row r="199" spans="1:21" x14ac:dyDescent="0.2">
      <c r="A199" s="60">
        <v>44086</v>
      </c>
      <c r="B199" s="43">
        <v>654042</v>
      </c>
      <c r="C199" s="43">
        <v>22435</v>
      </c>
      <c r="D199" s="98">
        <v>676477</v>
      </c>
      <c r="E199" s="98">
        <v>221</v>
      </c>
      <c r="F199" s="356">
        <f t="shared" ref="F199:F237" si="99">E199/(D199-D198)</f>
        <v>2.8020793711170281E-2</v>
      </c>
      <c r="G199" s="43">
        <v>5823</v>
      </c>
      <c r="H199" s="98">
        <v>586492</v>
      </c>
      <c r="I199" s="72">
        <v>12417</v>
      </c>
      <c r="J199" s="184">
        <v>783756</v>
      </c>
      <c r="K199" s="368">
        <f t="shared" ref="K199" si="100">G199+I199</f>
        <v>18240</v>
      </c>
      <c r="L199" s="368">
        <v>248</v>
      </c>
      <c r="M199" s="360">
        <f t="shared" si="55"/>
        <v>1.3596491228070176E-2</v>
      </c>
      <c r="N199" s="84">
        <f t="shared" ref="N199:N200" si="101">D199-D192</f>
        <v>54359</v>
      </c>
      <c r="O199" s="84">
        <f t="shared" ref="O199:O200" si="102">SUM(E193:E199)</f>
        <v>1246</v>
      </c>
      <c r="P199" s="138">
        <f t="shared" ref="P199" si="103">SUM(K193:K199)</f>
        <v>112547</v>
      </c>
      <c r="Q199" s="138">
        <f t="shared" si="63"/>
        <v>1375</v>
      </c>
      <c r="R199" s="362">
        <f t="shared" si="64"/>
        <v>1.2217118181737407E-2</v>
      </c>
      <c r="S199" s="85">
        <f t="shared" si="46"/>
        <v>20.60055277945564</v>
      </c>
      <c r="U199" s="372"/>
    </row>
    <row r="200" spans="1:21" x14ac:dyDescent="0.2">
      <c r="A200" s="60">
        <v>44087</v>
      </c>
      <c r="B200" s="43">
        <v>660325</v>
      </c>
      <c r="C200" s="43">
        <v>22679</v>
      </c>
      <c r="D200" s="98">
        <v>683004</v>
      </c>
      <c r="E200" s="98">
        <v>244</v>
      </c>
      <c r="F200" s="356">
        <f t="shared" si="99"/>
        <v>3.7383177570093455E-2</v>
      </c>
      <c r="G200" s="43">
        <v>4319</v>
      </c>
      <c r="H200" s="98">
        <v>590811</v>
      </c>
      <c r="I200" s="72">
        <v>13984</v>
      </c>
      <c r="J200" s="184">
        <v>797740</v>
      </c>
      <c r="K200" s="368">
        <f t="shared" ref="K200:K204" si="104">G200+I200</f>
        <v>18303</v>
      </c>
      <c r="L200" s="368">
        <v>269</v>
      </c>
      <c r="M200" s="360">
        <f t="shared" si="55"/>
        <v>1.4697044200404305E-2</v>
      </c>
      <c r="N200" s="84">
        <f t="shared" si="101"/>
        <v>51651</v>
      </c>
      <c r="O200" s="84">
        <f t="shared" si="102"/>
        <v>1282</v>
      </c>
      <c r="P200" s="138">
        <f t="shared" ref="P200:P204" si="105">SUM(K194:K200)</f>
        <v>112432</v>
      </c>
      <c r="Q200" s="138">
        <f t="shared" si="63"/>
        <v>1420</v>
      </c>
      <c r="R200" s="362">
        <f t="shared" si="64"/>
        <v>1.2629856268677957E-2</v>
      </c>
      <c r="S200" s="85">
        <f t="shared" si="46"/>
        <v>20.579503230648143</v>
      </c>
      <c r="U200" s="372"/>
    </row>
    <row r="201" spans="1:21" x14ac:dyDescent="0.2">
      <c r="A201" s="60">
        <v>44088</v>
      </c>
      <c r="B201" s="43">
        <v>662877</v>
      </c>
      <c r="C201" s="43">
        <v>22749</v>
      </c>
      <c r="D201" s="98">
        <v>685626</v>
      </c>
      <c r="E201" s="98">
        <v>70</v>
      </c>
      <c r="F201" s="356">
        <f t="shared" si="99"/>
        <v>2.6697177726926011E-2</v>
      </c>
      <c r="G201" s="43">
        <v>3467</v>
      </c>
      <c r="H201" s="98">
        <v>594278</v>
      </c>
      <c r="I201" s="72">
        <v>8935</v>
      </c>
      <c r="J201" s="184">
        <v>806675</v>
      </c>
      <c r="K201" s="368">
        <f t="shared" si="104"/>
        <v>12402</v>
      </c>
      <c r="L201" s="368">
        <v>80</v>
      </c>
      <c r="M201" s="360">
        <f t="shared" si="55"/>
        <v>6.4505724883083372E-3</v>
      </c>
      <c r="N201" s="84">
        <f t="shared" ref="N201" si="106">D201-D194</f>
        <v>48165</v>
      </c>
      <c r="O201" s="84">
        <f t="shared" ref="O201" si="107">SUM(E195:E201)</f>
        <v>1206</v>
      </c>
      <c r="P201" s="138">
        <f t="shared" si="105"/>
        <v>112631</v>
      </c>
      <c r="Q201" s="138">
        <f t="shared" si="63"/>
        <v>1341</v>
      </c>
      <c r="R201" s="362">
        <f t="shared" si="64"/>
        <v>1.1906135966119452E-2</v>
      </c>
      <c r="S201" s="85">
        <f t="shared" si="46"/>
        <v>20.615928102062856</v>
      </c>
      <c r="U201" s="372"/>
    </row>
    <row r="202" spans="1:21" x14ac:dyDescent="0.2">
      <c r="A202" s="60">
        <v>44089</v>
      </c>
      <c r="B202" s="43">
        <v>670022</v>
      </c>
      <c r="C202" s="43">
        <v>23016</v>
      </c>
      <c r="D202" s="98">
        <v>693038</v>
      </c>
      <c r="E202" s="98">
        <v>267</v>
      </c>
      <c r="F202" s="356">
        <f t="shared" si="99"/>
        <v>3.6022665947112793E-2</v>
      </c>
      <c r="G202" s="43">
        <v>4228</v>
      </c>
      <c r="H202" s="98">
        <v>598506</v>
      </c>
      <c r="I202" s="72">
        <v>12846</v>
      </c>
      <c r="J202" s="184">
        <v>819521</v>
      </c>
      <c r="K202" s="368">
        <f t="shared" si="104"/>
        <v>17074</v>
      </c>
      <c r="L202" s="368">
        <v>299</v>
      </c>
      <c r="M202" s="360">
        <f t="shared" si="55"/>
        <v>1.7512006559681388E-2</v>
      </c>
      <c r="N202" s="84">
        <f t="shared" ref="N202" si="108">D202-D195</f>
        <v>47855</v>
      </c>
      <c r="O202" s="84">
        <f t="shared" ref="O202" si="109">SUM(E196:E202)</f>
        <v>1297</v>
      </c>
      <c r="P202" s="138">
        <f t="shared" si="105"/>
        <v>110075</v>
      </c>
      <c r="Q202" s="138">
        <f t="shared" si="63"/>
        <v>1447</v>
      </c>
      <c r="R202" s="362">
        <f t="shared" si="64"/>
        <v>1.3145582557347263E-2</v>
      </c>
      <c r="S202" s="85">
        <f t="shared" si="46"/>
        <v>20.148078999871871</v>
      </c>
      <c r="U202" s="372"/>
    </row>
    <row r="203" spans="1:21" x14ac:dyDescent="0.2">
      <c r="A203" s="60">
        <v>44090</v>
      </c>
      <c r="B203" s="43">
        <v>677104</v>
      </c>
      <c r="C203" s="43">
        <v>23283</v>
      </c>
      <c r="D203" s="98">
        <v>700387</v>
      </c>
      <c r="E203" s="98">
        <v>267</v>
      </c>
      <c r="F203" s="356">
        <f t="shared" si="99"/>
        <v>3.6331473669887059E-2</v>
      </c>
      <c r="G203" s="43">
        <v>5797</v>
      </c>
      <c r="H203" s="98">
        <v>604303</v>
      </c>
      <c r="I203" s="72">
        <v>6899</v>
      </c>
      <c r="J203" s="184">
        <v>826420</v>
      </c>
      <c r="K203" s="368">
        <f t="shared" si="104"/>
        <v>12696</v>
      </c>
      <c r="L203" s="368">
        <v>281</v>
      </c>
      <c r="M203" s="360">
        <f t="shared" si="55"/>
        <v>2.2132955261499686E-2</v>
      </c>
      <c r="N203" s="84">
        <f t="shared" ref="N203" si="110">D203-D196</f>
        <v>46947</v>
      </c>
      <c r="O203" s="84">
        <f t="shared" ref="O203:O208" si="111">SUM(E197:E203)</f>
        <v>1405</v>
      </c>
      <c r="P203" s="138">
        <f t="shared" si="105"/>
        <v>108430</v>
      </c>
      <c r="Q203" s="138">
        <f t="shared" si="63"/>
        <v>1547</v>
      </c>
      <c r="R203" s="362">
        <f t="shared" si="64"/>
        <v>1.4267269205939315E-2</v>
      </c>
      <c r="S203" s="85">
        <f t="shared" si="46"/>
        <v>19.846978932147238</v>
      </c>
      <c r="U203" s="372"/>
    </row>
    <row r="204" spans="1:21" x14ac:dyDescent="0.2">
      <c r="A204" s="60">
        <v>44091</v>
      </c>
      <c r="B204" s="43">
        <v>684109</v>
      </c>
      <c r="C204" s="43">
        <v>23573</v>
      </c>
      <c r="D204" s="98">
        <v>707682</v>
      </c>
      <c r="E204" s="98">
        <v>290</v>
      </c>
      <c r="F204" s="356">
        <f t="shared" si="99"/>
        <v>3.9753255654557916E-2</v>
      </c>
      <c r="G204" s="43">
        <v>6214</v>
      </c>
      <c r="H204" s="98">
        <v>610517</v>
      </c>
      <c r="I204" s="72">
        <v>12369</v>
      </c>
      <c r="J204" s="184">
        <v>838789</v>
      </c>
      <c r="K204" s="368">
        <f t="shared" si="104"/>
        <v>18583</v>
      </c>
      <c r="L204" s="368">
        <v>312</v>
      </c>
      <c r="M204" s="360">
        <f t="shared" si="55"/>
        <v>1.6789538825808536E-2</v>
      </c>
      <c r="N204" s="84">
        <f t="shared" ref="N204:N205" si="112">D204-D197</f>
        <v>45549</v>
      </c>
      <c r="O204" s="84">
        <f t="shared" si="111"/>
        <v>1534</v>
      </c>
      <c r="P204" s="138">
        <f t="shared" si="105"/>
        <v>110001</v>
      </c>
      <c r="Q204" s="138">
        <f t="shared" si="63"/>
        <v>1680</v>
      </c>
      <c r="R204" s="362">
        <f t="shared" si="64"/>
        <v>1.5272588431014264E-2</v>
      </c>
      <c r="S204" s="85">
        <f t="shared" ref="S204:S206" si="113">P204/5463.3</f>
        <v>20.134534072813135</v>
      </c>
      <c r="U204" s="372"/>
    </row>
    <row r="205" spans="1:21" x14ac:dyDescent="0.2">
      <c r="A205" s="60">
        <v>44092</v>
      </c>
      <c r="B205" s="43">
        <v>688545</v>
      </c>
      <c r="C205" s="43">
        <v>23776</v>
      </c>
      <c r="D205" s="98">
        <v>712321</v>
      </c>
      <c r="E205" s="98">
        <v>203</v>
      </c>
      <c r="F205" s="356">
        <f t="shared" si="99"/>
        <v>4.375943091183445E-2</v>
      </c>
      <c r="G205" s="43">
        <v>6015</v>
      </c>
      <c r="H205" s="98">
        <v>616532</v>
      </c>
      <c r="I205" s="72">
        <v>11274</v>
      </c>
      <c r="J205" s="184">
        <v>850063</v>
      </c>
      <c r="K205" s="368">
        <f t="shared" ref="K205:K210" si="114">G205+I205</f>
        <v>17289</v>
      </c>
      <c r="L205" s="368">
        <v>226</v>
      </c>
      <c r="M205" s="360">
        <f t="shared" si="55"/>
        <v>1.3071895424836602E-2</v>
      </c>
      <c r="N205" s="84">
        <f t="shared" si="112"/>
        <v>43731</v>
      </c>
      <c r="O205" s="84">
        <f t="shared" si="111"/>
        <v>1562</v>
      </c>
      <c r="P205" s="138">
        <f t="shared" ref="P205:P210" si="115">SUM(K199:K205)</f>
        <v>114587</v>
      </c>
      <c r="Q205" s="138">
        <f t="shared" si="63"/>
        <v>1715</v>
      </c>
      <c r="R205" s="362">
        <f t="shared" si="64"/>
        <v>1.4966793789871452E-2</v>
      </c>
      <c r="S205" s="85">
        <f t="shared" si="113"/>
        <v>20.973953471345158</v>
      </c>
      <c r="U205" s="372"/>
    </row>
    <row r="206" spans="1:21" x14ac:dyDescent="0.2">
      <c r="A206" s="60">
        <v>44093</v>
      </c>
      <c r="B206" s="43">
        <v>694828</v>
      </c>
      <c r="C206" s="43">
        <v>24126</v>
      </c>
      <c r="D206" s="98">
        <v>718954</v>
      </c>
      <c r="E206" s="98">
        <v>350</v>
      </c>
      <c r="F206" s="356">
        <f t="shared" si="99"/>
        <v>5.2766470676918441E-2</v>
      </c>
      <c r="G206" s="43">
        <v>7411</v>
      </c>
      <c r="H206" s="98">
        <v>623943</v>
      </c>
      <c r="I206" s="72">
        <v>16669</v>
      </c>
      <c r="J206" s="184">
        <v>866732</v>
      </c>
      <c r="K206" s="368">
        <f t="shared" si="114"/>
        <v>24080</v>
      </c>
      <c r="L206" s="368">
        <v>685</v>
      </c>
      <c r="M206" s="360">
        <f t="shared" ref="M206:M236" si="116">L206/K206</f>
        <v>2.8446843853820597E-2</v>
      </c>
      <c r="N206" s="84">
        <f t="shared" ref="N206:N212" si="117">D206-D199</f>
        <v>42477</v>
      </c>
      <c r="O206" s="84">
        <f t="shared" si="111"/>
        <v>1691</v>
      </c>
      <c r="P206" s="138">
        <f t="shared" si="115"/>
        <v>120427</v>
      </c>
      <c r="Q206" s="138">
        <f t="shared" si="63"/>
        <v>2152</v>
      </c>
      <c r="R206" s="362">
        <f t="shared" si="64"/>
        <v>1.7869746817574132E-2</v>
      </c>
      <c r="S206" s="85">
        <f t="shared" si="113"/>
        <v>22.042904471656325</v>
      </c>
      <c r="U206" s="372"/>
    </row>
    <row r="207" spans="1:21" x14ac:dyDescent="0.2">
      <c r="A207" s="60">
        <v>44094</v>
      </c>
      <c r="B207" s="43">
        <v>699085</v>
      </c>
      <c r="C207" s="43">
        <v>24371</v>
      </c>
      <c r="D207" s="98">
        <v>723456</v>
      </c>
      <c r="E207" s="98">
        <v>245</v>
      </c>
      <c r="F207" s="356">
        <f t="shared" si="99"/>
        <v>5.4420257663260772E-2</v>
      </c>
      <c r="G207" s="43">
        <v>4851</v>
      </c>
      <c r="H207" s="98">
        <v>628794</v>
      </c>
      <c r="I207" s="72">
        <v>10042</v>
      </c>
      <c r="J207" s="184">
        <v>876774</v>
      </c>
      <c r="K207" s="368">
        <f t="shared" si="114"/>
        <v>14893</v>
      </c>
      <c r="L207" s="368">
        <v>237</v>
      </c>
      <c r="M207" s="360">
        <f t="shared" si="116"/>
        <v>1.5913516417108708E-2</v>
      </c>
      <c r="N207" s="84">
        <f t="shared" si="117"/>
        <v>40452</v>
      </c>
      <c r="O207" s="84">
        <f t="shared" si="111"/>
        <v>1692</v>
      </c>
      <c r="P207" s="138">
        <f t="shared" si="115"/>
        <v>117017</v>
      </c>
      <c r="Q207" s="138">
        <f t="shared" si="63"/>
        <v>2120</v>
      </c>
      <c r="R207" s="362">
        <f t="shared" si="64"/>
        <v>1.8117025731303998E-2</v>
      </c>
      <c r="S207" s="85">
        <f t="shared" ref="S207" si="118">P207/5463.3</f>
        <v>21.418739589625318</v>
      </c>
      <c r="U207" s="372"/>
    </row>
    <row r="208" spans="1:21" x14ac:dyDescent="0.2">
      <c r="A208" s="60">
        <v>44095</v>
      </c>
      <c r="B208" s="43">
        <v>702850</v>
      </c>
      <c r="C208" s="43">
        <v>24626</v>
      </c>
      <c r="D208" s="98">
        <v>727476</v>
      </c>
      <c r="E208" s="98">
        <v>255</v>
      </c>
      <c r="F208" s="356">
        <f t="shared" si="99"/>
        <v>6.3432835820895525E-2</v>
      </c>
      <c r="G208" s="43">
        <v>3330</v>
      </c>
      <c r="H208" s="98">
        <v>632124</v>
      </c>
      <c r="I208" s="72">
        <v>8963</v>
      </c>
      <c r="J208" s="184">
        <v>885737</v>
      </c>
      <c r="K208" s="368">
        <f t="shared" si="114"/>
        <v>12293</v>
      </c>
      <c r="L208" s="368">
        <v>288</v>
      </c>
      <c r="M208" s="360">
        <f t="shared" si="116"/>
        <v>2.3427967135768325E-2</v>
      </c>
      <c r="N208" s="84">
        <f t="shared" si="117"/>
        <v>41850</v>
      </c>
      <c r="O208" s="84">
        <f t="shared" si="111"/>
        <v>1877</v>
      </c>
      <c r="P208" s="138">
        <f t="shared" si="115"/>
        <v>116908</v>
      </c>
      <c r="Q208" s="138">
        <f t="shared" si="63"/>
        <v>2328</v>
      </c>
      <c r="R208" s="362">
        <f t="shared" si="64"/>
        <v>1.9913094056865227E-2</v>
      </c>
      <c r="S208" s="85">
        <f t="shared" ref="S208" si="119">P208/5463.3</f>
        <v>21.398788278146906</v>
      </c>
      <c r="U208" s="372"/>
    </row>
    <row r="209" spans="1:21" x14ac:dyDescent="0.2">
      <c r="A209" s="60">
        <v>44096</v>
      </c>
      <c r="B209" s="43">
        <v>707491</v>
      </c>
      <c r="C209" s="43">
        <v>25009</v>
      </c>
      <c r="D209" s="98">
        <v>732500</v>
      </c>
      <c r="E209" s="98">
        <v>383</v>
      </c>
      <c r="F209" s="356">
        <f t="shared" si="99"/>
        <v>7.6234076433121023E-2</v>
      </c>
      <c r="G209" s="43">
        <v>4492</v>
      </c>
      <c r="H209" s="98">
        <v>636616</v>
      </c>
      <c r="I209" s="72">
        <v>8005</v>
      </c>
      <c r="J209" s="184">
        <v>893742</v>
      </c>
      <c r="K209" s="368">
        <f t="shared" si="114"/>
        <v>12497</v>
      </c>
      <c r="L209" s="368">
        <v>405</v>
      </c>
      <c r="M209" s="360">
        <f t="shared" si="116"/>
        <v>3.2407777866688005E-2</v>
      </c>
      <c r="N209" s="84">
        <f t="shared" si="117"/>
        <v>39462</v>
      </c>
      <c r="O209" s="84">
        <f t="shared" ref="O209" si="120">SUM(E203:E209)</f>
        <v>1993</v>
      </c>
      <c r="P209" s="138">
        <f t="shared" si="115"/>
        <v>112331</v>
      </c>
      <c r="Q209" s="138">
        <f t="shared" si="63"/>
        <v>2434</v>
      </c>
      <c r="R209" s="362">
        <f t="shared" si="64"/>
        <v>2.1668105865700473E-2</v>
      </c>
      <c r="S209" s="85">
        <f t="shared" ref="S209" si="121">P209/5463.3</f>
        <v>20.561016235608513</v>
      </c>
      <c r="U209" s="372"/>
    </row>
    <row r="210" spans="1:21" x14ac:dyDescent="0.2">
      <c r="A210" s="60">
        <v>44097</v>
      </c>
      <c r="B210" s="43">
        <v>713238</v>
      </c>
      <c r="C210" s="43">
        <v>25495</v>
      </c>
      <c r="D210" s="98">
        <v>738733</v>
      </c>
      <c r="E210" s="98">
        <v>486</v>
      </c>
      <c r="F210" s="356">
        <f t="shared" si="99"/>
        <v>7.7972084068666778E-2</v>
      </c>
      <c r="G210" s="43">
        <v>5900</v>
      </c>
      <c r="H210" s="98">
        <v>642516</v>
      </c>
      <c r="I210" s="72">
        <v>6056</v>
      </c>
      <c r="J210" s="184">
        <v>899798</v>
      </c>
      <c r="K210" s="368">
        <f t="shared" si="114"/>
        <v>11956</v>
      </c>
      <c r="L210" s="368">
        <v>518</v>
      </c>
      <c r="M210" s="360">
        <f t="shared" si="116"/>
        <v>4.3325526932084309E-2</v>
      </c>
      <c r="N210" s="84">
        <f t="shared" si="117"/>
        <v>38346</v>
      </c>
      <c r="O210" s="84">
        <f t="shared" ref="O210" si="122">SUM(E204:E210)</f>
        <v>2212</v>
      </c>
      <c r="P210" s="138">
        <f t="shared" si="115"/>
        <v>111591</v>
      </c>
      <c r="Q210" s="138">
        <f t="shared" si="63"/>
        <v>2671</v>
      </c>
      <c r="R210" s="362">
        <f t="shared" si="64"/>
        <v>2.3935622048373077E-2</v>
      </c>
      <c r="S210" s="85">
        <f t="shared" ref="S210:S212" si="123">P210/5463.3</f>
        <v>20.42556696502114</v>
      </c>
      <c r="U210" s="372"/>
    </row>
    <row r="211" spans="1:21" x14ac:dyDescent="0.2">
      <c r="A211" s="60">
        <v>44098</v>
      </c>
      <c r="B211" s="43">
        <v>718693</v>
      </c>
      <c r="C211" s="43">
        <v>25960</v>
      </c>
      <c r="D211" s="98">
        <v>744653</v>
      </c>
      <c r="E211" s="98">
        <v>465</v>
      </c>
      <c r="F211" s="356">
        <f t="shared" si="99"/>
        <v>7.85472972972973E-2</v>
      </c>
      <c r="G211" s="43">
        <v>5896</v>
      </c>
      <c r="H211" s="98">
        <v>648412</v>
      </c>
      <c r="I211" s="72">
        <v>9466</v>
      </c>
      <c r="J211" s="184">
        <v>909264</v>
      </c>
      <c r="K211" s="368">
        <f t="shared" ref="K211:K212" si="124">G211+I211</f>
        <v>15362</v>
      </c>
      <c r="L211" s="368">
        <v>502</v>
      </c>
      <c r="M211" s="360">
        <f t="shared" si="116"/>
        <v>3.2678036713969537E-2</v>
      </c>
      <c r="N211" s="84">
        <f t="shared" si="117"/>
        <v>36971</v>
      </c>
      <c r="O211" s="84">
        <f t="shared" ref="O211:O213" si="125">SUM(E205:E211)</f>
        <v>2387</v>
      </c>
      <c r="P211" s="138">
        <f t="shared" ref="P211:P212" si="126">SUM(K205:K211)</f>
        <v>108370</v>
      </c>
      <c r="Q211" s="138">
        <f t="shared" si="63"/>
        <v>2861</v>
      </c>
      <c r="R211" s="362">
        <f t="shared" si="64"/>
        <v>2.640029528467288E-2</v>
      </c>
      <c r="S211" s="85">
        <f t="shared" si="123"/>
        <v>19.835996558856369</v>
      </c>
      <c r="U211" s="372"/>
    </row>
    <row r="212" spans="1:21" x14ac:dyDescent="0.2">
      <c r="A212" s="60">
        <v>44099</v>
      </c>
      <c r="B212" s="43">
        <v>724011</v>
      </c>
      <c r="C212" s="43">
        <v>26518</v>
      </c>
      <c r="D212" s="98">
        <v>750529</v>
      </c>
      <c r="E212" s="98">
        <v>558</v>
      </c>
      <c r="F212" s="356">
        <f t="shared" si="99"/>
        <v>9.4962559564329474E-2</v>
      </c>
      <c r="G212" s="43">
        <v>5834</v>
      </c>
      <c r="H212" s="98">
        <v>654246</v>
      </c>
      <c r="I212" s="72">
        <v>10890</v>
      </c>
      <c r="J212" s="184">
        <v>920154</v>
      </c>
      <c r="K212" s="368">
        <f t="shared" si="124"/>
        <v>16724</v>
      </c>
      <c r="L212" s="368">
        <v>578</v>
      </c>
      <c r="M212" s="360">
        <f t="shared" si="116"/>
        <v>3.456110978234872E-2</v>
      </c>
      <c r="N212" s="84">
        <f t="shared" si="117"/>
        <v>38208</v>
      </c>
      <c r="O212" s="84">
        <f t="shared" si="125"/>
        <v>2742</v>
      </c>
      <c r="P212" s="138">
        <f t="shared" si="126"/>
        <v>107805</v>
      </c>
      <c r="Q212" s="138">
        <f t="shared" ref="Q212:Q236" si="127">SUM(L206:L212)</f>
        <v>3213</v>
      </c>
      <c r="R212" s="362">
        <f t="shared" si="64"/>
        <v>2.98038124391262E-2</v>
      </c>
      <c r="S212" s="85">
        <f t="shared" si="123"/>
        <v>19.732579210367359</v>
      </c>
      <c r="U212" s="372"/>
    </row>
    <row r="213" spans="1:21" x14ac:dyDescent="0.2">
      <c r="A213" s="60">
        <v>44100</v>
      </c>
      <c r="B213" s="43">
        <v>729518</v>
      </c>
      <c r="C213" s="43">
        <v>27232</v>
      </c>
      <c r="D213" s="98">
        <v>756750</v>
      </c>
      <c r="E213" s="98">
        <v>714</v>
      </c>
      <c r="F213" s="356">
        <f t="shared" si="99"/>
        <v>0.11477254460697638</v>
      </c>
      <c r="G213" s="43">
        <v>5668</v>
      </c>
      <c r="H213" s="98">
        <v>659914</v>
      </c>
      <c r="I213" s="72">
        <v>11850</v>
      </c>
      <c r="J213" s="184">
        <v>932004</v>
      </c>
      <c r="K213" s="368">
        <f t="shared" ref="K213" si="128">G213+I213</f>
        <v>17518</v>
      </c>
      <c r="L213" s="368">
        <v>748</v>
      </c>
      <c r="M213" s="360">
        <f t="shared" si="116"/>
        <v>4.2698938234958329E-2</v>
      </c>
      <c r="N213" s="84">
        <f t="shared" ref="N213" si="129">D213-D206</f>
        <v>37796</v>
      </c>
      <c r="O213" s="84">
        <f t="shared" si="125"/>
        <v>3106</v>
      </c>
      <c r="P213" s="138">
        <f t="shared" ref="P213" si="130">SUM(K207:K213)</f>
        <v>101243</v>
      </c>
      <c r="Q213" s="138">
        <f t="shared" si="127"/>
        <v>3276</v>
      </c>
      <c r="R213" s="362">
        <f t="shared" si="64"/>
        <v>3.2357792637515682E-2</v>
      </c>
      <c r="S213" s="85">
        <f t="shared" ref="S213" si="131">P213/5463.3</f>
        <v>18.531473651456078</v>
      </c>
      <c r="U213" s="372"/>
    </row>
    <row r="214" spans="1:21" x14ac:dyDescent="0.2">
      <c r="A214" s="60">
        <v>44101</v>
      </c>
      <c r="B214" s="43">
        <v>732944</v>
      </c>
      <c r="C214" s="43">
        <v>27576</v>
      </c>
      <c r="D214" s="98">
        <v>760520</v>
      </c>
      <c r="E214" s="98">
        <v>344</v>
      </c>
      <c r="F214" s="356">
        <f t="shared" si="99"/>
        <v>9.1246684350132626E-2</v>
      </c>
      <c r="G214" s="43">
        <v>3992</v>
      </c>
      <c r="H214" s="98">
        <v>663906</v>
      </c>
      <c r="I214" s="72">
        <v>13767</v>
      </c>
      <c r="J214" s="184">
        <v>945771</v>
      </c>
      <c r="K214" s="368">
        <f t="shared" ref="K214" si="132">G214+I214</f>
        <v>17759</v>
      </c>
      <c r="L214" s="368">
        <v>368</v>
      </c>
      <c r="M214" s="360">
        <f t="shared" si="116"/>
        <v>2.0721887493665183E-2</v>
      </c>
      <c r="N214" s="84">
        <f t="shared" ref="N214" si="133">D214-D207</f>
        <v>37064</v>
      </c>
      <c r="O214" s="84">
        <f t="shared" ref="O214" si="134">SUM(E208:E214)</f>
        <v>3205</v>
      </c>
      <c r="P214" s="138">
        <f t="shared" ref="P214" si="135">SUM(K208:K214)</f>
        <v>104109</v>
      </c>
      <c r="Q214" s="138">
        <f t="shared" si="127"/>
        <v>3407</v>
      </c>
      <c r="R214" s="362">
        <f t="shared" si="64"/>
        <v>3.2725316735344685E-2</v>
      </c>
      <c r="S214" s="85">
        <f t="shared" ref="S214" si="136">P214/5463.3</f>
        <v>19.056065015649882</v>
      </c>
      <c r="U214" s="372"/>
    </row>
    <row r="215" spans="1:21" x14ac:dyDescent="0.2">
      <c r="A215" s="60">
        <v>44102</v>
      </c>
      <c r="B215" s="43">
        <v>735937</v>
      </c>
      <c r="C215" s="43">
        <v>27798</v>
      </c>
      <c r="D215" s="98">
        <v>763735</v>
      </c>
      <c r="E215" s="98">
        <v>222</v>
      </c>
      <c r="F215" s="356">
        <f t="shared" si="99"/>
        <v>6.9051321928460335E-2</v>
      </c>
      <c r="G215" s="43">
        <v>3753</v>
      </c>
      <c r="H215" s="98">
        <v>667659</v>
      </c>
      <c r="I215" s="72">
        <v>9212</v>
      </c>
      <c r="J215" s="184">
        <v>954983</v>
      </c>
      <c r="K215" s="368">
        <f t="shared" ref="K215" si="137">G215+I215</f>
        <v>12965</v>
      </c>
      <c r="L215" s="368">
        <v>253</v>
      </c>
      <c r="M215" s="360">
        <f t="shared" si="116"/>
        <v>1.9514076359429231E-2</v>
      </c>
      <c r="N215" s="84">
        <f t="shared" ref="N215" si="138">D215-D208</f>
        <v>36259</v>
      </c>
      <c r="O215" s="84">
        <f t="shared" ref="O215" si="139">SUM(E209:E215)</f>
        <v>3172</v>
      </c>
      <c r="P215" s="138">
        <f t="shared" ref="P215" si="140">SUM(K209:K215)</f>
        <v>104781</v>
      </c>
      <c r="Q215" s="138">
        <f t="shared" si="127"/>
        <v>3372</v>
      </c>
      <c r="R215" s="362">
        <f t="shared" si="64"/>
        <v>3.2181406934463308E-2</v>
      </c>
      <c r="S215" s="85">
        <f t="shared" ref="S215" si="141">P215/5463.3</f>
        <v>19.179067596507604</v>
      </c>
      <c r="U215" s="372"/>
    </row>
    <row r="216" spans="1:21" x14ac:dyDescent="0.2">
      <c r="A216" s="60">
        <v>44103</v>
      </c>
      <c r="B216" s="43">
        <v>742125</v>
      </c>
      <c r="C216" s="43">
        <v>28604</v>
      </c>
      <c r="D216" s="98">
        <v>770729</v>
      </c>
      <c r="E216" s="98">
        <v>806</v>
      </c>
      <c r="F216" s="356">
        <f t="shared" si="99"/>
        <v>0.11524163568773234</v>
      </c>
      <c r="G216" s="43">
        <v>3607</v>
      </c>
      <c r="H216" s="98">
        <v>671266</v>
      </c>
      <c r="I216" s="72">
        <v>9504</v>
      </c>
      <c r="J216" s="184">
        <v>964487</v>
      </c>
      <c r="K216" s="368">
        <f t="shared" ref="K216" si="142">G216+I216</f>
        <v>13111</v>
      </c>
      <c r="L216" s="368">
        <v>848</v>
      </c>
      <c r="M216" s="360">
        <f t="shared" si="116"/>
        <v>6.4678514224696823E-2</v>
      </c>
      <c r="N216" s="84">
        <f t="shared" ref="N216" si="143">D216-D209</f>
        <v>38229</v>
      </c>
      <c r="O216" s="84">
        <f t="shared" ref="O216" si="144">SUM(E210:E216)</f>
        <v>3595</v>
      </c>
      <c r="P216" s="138">
        <f t="shared" ref="P216" si="145">SUM(K210:K216)</f>
        <v>105395</v>
      </c>
      <c r="Q216" s="138">
        <f t="shared" si="127"/>
        <v>3815</v>
      </c>
      <c r="R216" s="362">
        <f t="shared" si="64"/>
        <v>3.619716305327577E-2</v>
      </c>
      <c r="S216" s="85">
        <f t="shared" ref="S216" si="146">P216/5463.3</f>
        <v>19.291453883184154</v>
      </c>
      <c r="U216" s="372"/>
    </row>
    <row r="217" spans="1:21" x14ac:dyDescent="0.2">
      <c r="A217" s="60">
        <v>44104</v>
      </c>
      <c r="B217" s="43">
        <v>747715</v>
      </c>
      <c r="C217" s="43">
        <v>29244</v>
      </c>
      <c r="D217" s="98">
        <v>776959</v>
      </c>
      <c r="E217" s="98">
        <v>640</v>
      </c>
      <c r="F217" s="356">
        <f t="shared" si="99"/>
        <v>0.10272873194221509</v>
      </c>
      <c r="G217" s="43">
        <v>5349</v>
      </c>
      <c r="H217" s="98">
        <v>676615</v>
      </c>
      <c r="I217" s="72">
        <v>10280</v>
      </c>
      <c r="J217" s="184">
        <v>974767</v>
      </c>
      <c r="K217" s="368">
        <f t="shared" ref="K217" si="147">G217+I217</f>
        <v>15629</v>
      </c>
      <c r="L217" s="368">
        <v>709</v>
      </c>
      <c r="M217" s="360">
        <f t="shared" si="116"/>
        <v>4.5364386717000445E-2</v>
      </c>
      <c r="N217" s="84">
        <f t="shared" ref="N217" si="148">D217-D210</f>
        <v>38226</v>
      </c>
      <c r="O217" s="84">
        <f t="shared" ref="O217" si="149">SUM(E211:E217)</f>
        <v>3749</v>
      </c>
      <c r="P217" s="138">
        <f t="shared" ref="P217" si="150">SUM(K211:K217)</f>
        <v>109068</v>
      </c>
      <c r="Q217" s="138">
        <f t="shared" si="127"/>
        <v>4006</v>
      </c>
      <c r="R217" s="362">
        <f t="shared" si="64"/>
        <v>3.6729379836432319E-2</v>
      </c>
      <c r="S217" s="85">
        <f t="shared" ref="S217" si="151">P217/5463.3</f>
        <v>19.963758168140135</v>
      </c>
      <c r="U217" s="372"/>
    </row>
    <row r="218" spans="1:21" x14ac:dyDescent="0.2">
      <c r="A218" s="60">
        <v>44105</v>
      </c>
      <c r="B218" s="43">
        <v>753239</v>
      </c>
      <c r="C218" s="43">
        <v>29912</v>
      </c>
      <c r="D218" s="98">
        <v>783151</v>
      </c>
      <c r="E218" s="98">
        <v>668</v>
      </c>
      <c r="F218" s="356">
        <f t="shared" si="99"/>
        <v>0.1078811369509044</v>
      </c>
      <c r="G218" s="43">
        <v>7321</v>
      </c>
      <c r="H218" s="98">
        <v>683936</v>
      </c>
      <c r="I218" s="72">
        <v>6995</v>
      </c>
      <c r="J218" s="184">
        <v>981762</v>
      </c>
      <c r="K218" s="368">
        <f t="shared" ref="K218:K219" si="152">G218+I218</f>
        <v>14316</v>
      </c>
      <c r="L218" s="368">
        <v>706</v>
      </c>
      <c r="M218" s="360">
        <f t="shared" si="116"/>
        <v>4.9315451243364068E-2</v>
      </c>
      <c r="N218" s="84">
        <f t="shared" ref="N218:N219" si="153">D218-D211</f>
        <v>38498</v>
      </c>
      <c r="O218" s="84">
        <f t="shared" ref="O218:O219" si="154">SUM(E212:E218)</f>
        <v>3952</v>
      </c>
      <c r="P218" s="138">
        <f t="shared" ref="P218:P219" si="155">SUM(K212:K218)</f>
        <v>108022</v>
      </c>
      <c r="Q218" s="138">
        <f t="shared" si="127"/>
        <v>4210</v>
      </c>
      <c r="R218" s="362">
        <f t="shared" si="64"/>
        <v>3.8973542426542739E-2</v>
      </c>
      <c r="S218" s="85">
        <f t="shared" ref="S218:S219" si="156">P218/5463.3</f>
        <v>19.772298793769334</v>
      </c>
      <c r="U218" s="372"/>
    </row>
    <row r="219" spans="1:21" x14ac:dyDescent="0.2">
      <c r="A219" s="60">
        <v>44106</v>
      </c>
      <c r="B219" s="43">
        <v>758614</v>
      </c>
      <c r="C219" s="43">
        <v>30687</v>
      </c>
      <c r="D219" s="98">
        <v>789301</v>
      </c>
      <c r="E219" s="98">
        <v>775</v>
      </c>
      <c r="F219" s="356">
        <f t="shared" si="99"/>
        <v>0.12601626016260162</v>
      </c>
      <c r="G219" s="43">
        <v>5867</v>
      </c>
      <c r="H219" s="98">
        <v>689803</v>
      </c>
      <c r="I219" s="72">
        <v>11918</v>
      </c>
      <c r="J219" s="184">
        <v>993680</v>
      </c>
      <c r="K219" s="368">
        <f t="shared" si="152"/>
        <v>17785</v>
      </c>
      <c r="L219" s="368">
        <v>842</v>
      </c>
      <c r="M219" s="360">
        <f t="shared" si="116"/>
        <v>4.7343266797863368E-2</v>
      </c>
      <c r="N219" s="84">
        <f t="shared" si="153"/>
        <v>38772</v>
      </c>
      <c r="O219" s="84">
        <f t="shared" si="154"/>
        <v>4169</v>
      </c>
      <c r="P219" s="138">
        <f t="shared" si="155"/>
        <v>109083</v>
      </c>
      <c r="Q219" s="138">
        <f t="shared" si="127"/>
        <v>4474</v>
      </c>
      <c r="R219" s="362">
        <f t="shared" si="64"/>
        <v>4.1014640228083203E-2</v>
      </c>
      <c r="S219" s="85">
        <f t="shared" si="156"/>
        <v>19.966503761462853</v>
      </c>
      <c r="U219" s="372"/>
    </row>
    <row r="220" spans="1:21" x14ac:dyDescent="0.2">
      <c r="A220" s="60">
        <v>44107</v>
      </c>
      <c r="B220" s="43">
        <v>764178</v>
      </c>
      <c r="C220" s="43">
        <v>31451</v>
      </c>
      <c r="D220" s="98">
        <v>795629</v>
      </c>
      <c r="E220" s="193">
        <v>764</v>
      </c>
      <c r="F220" s="356">
        <f t="shared" si="99"/>
        <v>0.12073324905183312</v>
      </c>
      <c r="G220" s="43">
        <v>6112</v>
      </c>
      <c r="H220" s="103">
        <v>695915</v>
      </c>
      <c r="I220" s="72">
        <v>16032</v>
      </c>
      <c r="J220" s="184">
        <v>1009712</v>
      </c>
      <c r="K220" s="368">
        <f t="shared" ref="K220:K223" si="157">G220+I220</f>
        <v>22144</v>
      </c>
      <c r="L220" s="368">
        <v>835</v>
      </c>
      <c r="M220" s="360">
        <f t="shared" si="116"/>
        <v>3.770773121387283E-2</v>
      </c>
      <c r="N220" s="84">
        <f t="shared" ref="N220:N223" si="158">D220-D213</f>
        <v>38879</v>
      </c>
      <c r="O220" s="84">
        <f t="shared" ref="O220:O223" si="159">SUM(E214:E220)</f>
        <v>4219</v>
      </c>
      <c r="P220" s="138">
        <f t="shared" ref="P220:P223" si="160">SUM(K214:K220)</f>
        <v>113709</v>
      </c>
      <c r="Q220" s="138">
        <f t="shared" si="127"/>
        <v>4561</v>
      </c>
      <c r="R220" s="362">
        <f t="shared" si="64"/>
        <v>4.0111160945923367E-2</v>
      </c>
      <c r="S220" s="85">
        <f t="shared" ref="S220:S223" si="161">P220/5463.3</f>
        <v>20.813244742188786</v>
      </c>
      <c r="U220" s="372"/>
    </row>
    <row r="221" spans="1:21" x14ac:dyDescent="0.2">
      <c r="A221" s="60">
        <v>44108</v>
      </c>
      <c r="B221" s="43">
        <v>769110</v>
      </c>
      <c r="C221" s="43">
        <v>32209</v>
      </c>
      <c r="D221" s="98">
        <v>801319</v>
      </c>
      <c r="E221" s="193">
        <v>758</v>
      </c>
      <c r="F221" s="356">
        <f t="shared" si="99"/>
        <v>0.13321616871704745</v>
      </c>
      <c r="G221" s="43">
        <v>5094</v>
      </c>
      <c r="H221" s="103">
        <v>701009</v>
      </c>
      <c r="I221" s="72">
        <v>9000</v>
      </c>
      <c r="J221" s="184">
        <v>1018712</v>
      </c>
      <c r="K221" s="368">
        <f t="shared" si="157"/>
        <v>14094</v>
      </c>
      <c r="L221" s="368">
        <v>805</v>
      </c>
      <c r="M221" s="360">
        <f t="shared" si="116"/>
        <v>5.7116503476656734E-2</v>
      </c>
      <c r="N221" s="84">
        <f t="shared" si="158"/>
        <v>40799</v>
      </c>
      <c r="O221" s="84">
        <f t="shared" si="159"/>
        <v>4633</v>
      </c>
      <c r="P221" s="138">
        <f t="shared" si="160"/>
        <v>110044</v>
      </c>
      <c r="Q221" s="138">
        <f t="shared" si="127"/>
        <v>4998</v>
      </c>
      <c r="R221" s="362">
        <f t="shared" si="64"/>
        <v>4.541819635782051E-2</v>
      </c>
      <c r="S221" s="85">
        <f t="shared" si="161"/>
        <v>20.14240477367159</v>
      </c>
      <c r="U221" s="372"/>
    </row>
    <row r="222" spans="1:21" x14ac:dyDescent="0.2">
      <c r="A222" s="60">
        <v>44109</v>
      </c>
      <c r="B222" s="43">
        <v>773873</v>
      </c>
      <c r="C222" s="43">
        <v>32906</v>
      </c>
      <c r="D222" s="98">
        <v>806779</v>
      </c>
      <c r="E222" s="193">
        <v>697</v>
      </c>
      <c r="F222" s="356">
        <f t="shared" si="99"/>
        <v>0.12765567765567765</v>
      </c>
      <c r="G222" s="43">
        <v>3429</v>
      </c>
      <c r="H222" s="103">
        <v>704438</v>
      </c>
      <c r="I222" s="72">
        <v>11711</v>
      </c>
      <c r="J222" s="184">
        <v>1030423</v>
      </c>
      <c r="K222" s="368">
        <f t="shared" si="157"/>
        <v>15140</v>
      </c>
      <c r="L222" s="368">
        <v>750</v>
      </c>
      <c r="M222" s="360">
        <f t="shared" si="116"/>
        <v>4.9537648612945837E-2</v>
      </c>
      <c r="N222" s="84">
        <f t="shared" si="158"/>
        <v>43044</v>
      </c>
      <c r="O222" s="84">
        <f t="shared" si="159"/>
        <v>5108</v>
      </c>
      <c r="P222" s="138">
        <f t="shared" si="160"/>
        <v>112219</v>
      </c>
      <c r="Q222" s="138">
        <f t="shared" si="127"/>
        <v>5495</v>
      </c>
      <c r="R222" s="362">
        <f t="shared" si="64"/>
        <v>4.8966752510715653E-2</v>
      </c>
      <c r="S222" s="85">
        <f t="shared" si="161"/>
        <v>20.54051580546556</v>
      </c>
      <c r="U222" s="372"/>
    </row>
    <row r="223" spans="1:21" x14ac:dyDescent="0.2">
      <c r="A223" s="60">
        <v>44110</v>
      </c>
      <c r="B223" s="43">
        <v>779156</v>
      </c>
      <c r="C223" s="43">
        <v>33706</v>
      </c>
      <c r="D223" s="98">
        <v>812862</v>
      </c>
      <c r="E223" s="193">
        <v>800</v>
      </c>
      <c r="F223" s="356">
        <f t="shared" si="99"/>
        <v>0.13151405556468848</v>
      </c>
      <c r="G223" s="43">
        <v>4436</v>
      </c>
      <c r="H223" s="103">
        <v>708874</v>
      </c>
      <c r="I223" s="72">
        <v>9556</v>
      </c>
      <c r="J223" s="184">
        <v>1039979</v>
      </c>
      <c r="K223" s="368">
        <f t="shared" si="157"/>
        <v>13992</v>
      </c>
      <c r="L223" s="368">
        <v>866</v>
      </c>
      <c r="M223" s="360">
        <f t="shared" si="116"/>
        <v>6.1892510005717556E-2</v>
      </c>
      <c r="N223" s="84">
        <f t="shared" si="158"/>
        <v>42133</v>
      </c>
      <c r="O223" s="84">
        <f t="shared" si="159"/>
        <v>5102</v>
      </c>
      <c r="P223" s="138">
        <f t="shared" si="160"/>
        <v>113100</v>
      </c>
      <c r="Q223" s="138">
        <f t="shared" si="127"/>
        <v>5513</v>
      </c>
      <c r="R223" s="362">
        <f t="shared" si="64"/>
        <v>4.8744473916887708E-2</v>
      </c>
      <c r="S223" s="85">
        <f t="shared" si="161"/>
        <v>20.701773653286473</v>
      </c>
      <c r="U223" s="372"/>
    </row>
    <row r="224" spans="1:21" x14ac:dyDescent="0.2">
      <c r="A224" s="60">
        <v>44111</v>
      </c>
      <c r="B224" s="43">
        <v>786226</v>
      </c>
      <c r="C224" s="43">
        <v>34760</v>
      </c>
      <c r="D224" s="98">
        <v>820986</v>
      </c>
      <c r="E224" s="96">
        <v>1054</v>
      </c>
      <c r="F224" s="356">
        <f t="shared" si="99"/>
        <v>0.12973904480551451</v>
      </c>
      <c r="G224" s="43">
        <v>6828</v>
      </c>
      <c r="H224" s="103">
        <v>715702</v>
      </c>
      <c r="I224" s="72">
        <v>10516</v>
      </c>
      <c r="J224" s="184">
        <v>1050495</v>
      </c>
      <c r="K224" s="368">
        <f t="shared" ref="K224" si="162">G224+I224</f>
        <v>17344</v>
      </c>
      <c r="L224" s="368">
        <v>1136</v>
      </c>
      <c r="M224" s="360">
        <f t="shared" si="116"/>
        <v>6.5498154981549817E-2</v>
      </c>
      <c r="N224" s="84">
        <f t="shared" ref="N224" si="163">D224-D217</f>
        <v>44027</v>
      </c>
      <c r="O224" s="84">
        <f t="shared" ref="O224" si="164">SUM(E218:E224)</f>
        <v>5516</v>
      </c>
      <c r="P224" s="138">
        <f t="shared" ref="P224" si="165">SUM(K218:K224)</f>
        <v>114815</v>
      </c>
      <c r="Q224" s="138">
        <f t="shared" si="127"/>
        <v>5940</v>
      </c>
      <c r="R224" s="362">
        <f t="shared" si="64"/>
        <v>5.1735400426773506E-2</v>
      </c>
      <c r="S224" s="85">
        <f t="shared" ref="S224" si="166">P224/5463.3</f>
        <v>21.015686489850456</v>
      </c>
      <c r="U224" s="372"/>
    </row>
    <row r="225" spans="1:24" x14ac:dyDescent="0.2">
      <c r="A225" s="60">
        <v>44112</v>
      </c>
      <c r="B225" s="43">
        <v>792809</v>
      </c>
      <c r="C225" s="43">
        <v>35787</v>
      </c>
      <c r="D225" s="98">
        <v>828596</v>
      </c>
      <c r="E225" s="96">
        <v>1027</v>
      </c>
      <c r="F225" s="356">
        <f t="shared" si="99"/>
        <v>0.13495400788436268</v>
      </c>
      <c r="G225" s="43">
        <v>8027</v>
      </c>
      <c r="H225" s="103">
        <v>723729</v>
      </c>
      <c r="I225" s="72">
        <v>10769</v>
      </c>
      <c r="J225" s="184">
        <v>1061264</v>
      </c>
      <c r="K225" s="368">
        <f t="shared" ref="K225:K228" si="167">G225+I225</f>
        <v>18796</v>
      </c>
      <c r="L225" s="368">
        <v>1104</v>
      </c>
      <c r="M225" s="360">
        <f t="shared" si="116"/>
        <v>5.8735901255586295E-2</v>
      </c>
      <c r="N225" s="84">
        <f t="shared" ref="N225:N226" si="168">D225-D218</f>
        <v>45445</v>
      </c>
      <c r="O225" s="84">
        <f t="shared" ref="O225:O226" si="169">SUM(E219:E225)</f>
        <v>5875</v>
      </c>
      <c r="P225" s="138">
        <f t="shared" ref="P225:P226" si="170">SUM(K219:K225)</f>
        <v>119295</v>
      </c>
      <c r="Q225" s="138">
        <f t="shared" si="127"/>
        <v>6338</v>
      </c>
      <c r="R225" s="362">
        <f t="shared" si="64"/>
        <v>5.3128798357014125E-2</v>
      </c>
      <c r="S225" s="85">
        <f t="shared" ref="S225:S226" si="171">P225/5463.3</f>
        <v>21.835703695568611</v>
      </c>
      <c r="U225" s="372"/>
    </row>
    <row r="226" spans="1:24" x14ac:dyDescent="0.2">
      <c r="A226" s="60">
        <v>44113</v>
      </c>
      <c r="B226" s="43">
        <v>799277</v>
      </c>
      <c r="C226" s="43">
        <v>37033</v>
      </c>
      <c r="D226" s="98">
        <v>836310</v>
      </c>
      <c r="E226" s="96">
        <v>1246</v>
      </c>
      <c r="F226" s="356">
        <f t="shared" si="99"/>
        <v>0.16152450090744103</v>
      </c>
      <c r="G226" s="43">
        <v>7080</v>
      </c>
      <c r="H226" s="103">
        <v>730809</v>
      </c>
      <c r="I226" s="72">
        <v>11810</v>
      </c>
      <c r="J226" s="184">
        <v>1073074</v>
      </c>
      <c r="K226" s="368">
        <f t="shared" si="167"/>
        <v>18890</v>
      </c>
      <c r="L226" s="368">
        <v>1328</v>
      </c>
      <c r="M226" s="360">
        <f t="shared" si="116"/>
        <v>7.0301746956061409E-2</v>
      </c>
      <c r="N226" s="84">
        <f t="shared" si="168"/>
        <v>47009</v>
      </c>
      <c r="O226" s="84">
        <f t="shared" si="169"/>
        <v>6346</v>
      </c>
      <c r="P226" s="138">
        <f t="shared" si="170"/>
        <v>120400</v>
      </c>
      <c r="Q226" s="138">
        <f t="shared" si="127"/>
        <v>6824</v>
      </c>
      <c r="R226" s="362">
        <f t="shared" si="64"/>
        <v>5.6677740863787372E-2</v>
      </c>
      <c r="S226" s="85">
        <f t="shared" si="171"/>
        <v>22.037962403675433</v>
      </c>
      <c r="U226" s="372"/>
    </row>
    <row r="227" spans="1:24" x14ac:dyDescent="0.2">
      <c r="A227" s="60">
        <v>44114</v>
      </c>
      <c r="B227" s="43">
        <v>805407</v>
      </c>
      <c r="C227" s="43">
        <v>38042</v>
      </c>
      <c r="D227" s="43">
        <v>843449</v>
      </c>
      <c r="E227" s="96">
        <v>1009</v>
      </c>
      <c r="F227" s="356">
        <f t="shared" si="99"/>
        <v>0.14133632161367138</v>
      </c>
      <c r="G227" s="43">
        <v>6384</v>
      </c>
      <c r="H227" s="103">
        <v>737193</v>
      </c>
      <c r="I227" s="72">
        <v>13280</v>
      </c>
      <c r="J227" s="184">
        <v>1086354</v>
      </c>
      <c r="K227" s="368">
        <f t="shared" si="167"/>
        <v>19664</v>
      </c>
      <c r="L227" s="368">
        <v>1098</v>
      </c>
      <c r="M227" s="360">
        <f t="shared" si="116"/>
        <v>5.5838079739625714E-2</v>
      </c>
      <c r="N227" s="84">
        <f t="shared" ref="N227:N228" si="172">D227-D220</f>
        <v>47820</v>
      </c>
      <c r="O227" s="84">
        <f t="shared" ref="O227:O228" si="173">SUM(E221:E227)</f>
        <v>6591</v>
      </c>
      <c r="P227" s="138">
        <f t="shared" ref="P227:P228" si="174">SUM(K221:K227)</f>
        <v>117920</v>
      </c>
      <c r="Q227" s="138">
        <f t="shared" si="127"/>
        <v>7087</v>
      </c>
      <c r="R227" s="362">
        <f t="shared" si="64"/>
        <v>6.0100067842605159E-2</v>
      </c>
      <c r="S227" s="85">
        <f t="shared" ref="S227:S228" si="175">P227/5463.3</f>
        <v>21.584024307652882</v>
      </c>
      <c r="U227" s="372"/>
    </row>
    <row r="228" spans="1:24" x14ac:dyDescent="0.2">
      <c r="A228" s="60">
        <v>44115</v>
      </c>
      <c r="B228" s="43">
        <v>810852</v>
      </c>
      <c r="C228" s="43">
        <v>38998</v>
      </c>
      <c r="D228" s="43">
        <v>849850</v>
      </c>
      <c r="E228" s="96">
        <v>956</v>
      </c>
      <c r="F228" s="356">
        <f t="shared" si="99"/>
        <v>0.14935166380253084</v>
      </c>
      <c r="G228" s="43">
        <v>4644</v>
      </c>
      <c r="H228" s="103">
        <v>741837</v>
      </c>
      <c r="I228" s="72">
        <v>13378</v>
      </c>
      <c r="J228" s="184">
        <v>1099732</v>
      </c>
      <c r="K228" s="368">
        <f t="shared" si="167"/>
        <v>18022</v>
      </c>
      <c r="L228" s="368">
        <v>1032</v>
      </c>
      <c r="M228" s="360">
        <f t="shared" si="116"/>
        <v>5.7263344800799025E-2</v>
      </c>
      <c r="N228" s="84">
        <f t="shared" si="172"/>
        <v>48531</v>
      </c>
      <c r="O228" s="84">
        <f t="shared" si="173"/>
        <v>6789</v>
      </c>
      <c r="P228" s="138">
        <f t="shared" si="174"/>
        <v>121848</v>
      </c>
      <c r="Q228" s="138">
        <f t="shared" si="127"/>
        <v>7314</v>
      </c>
      <c r="R228" s="362">
        <f t="shared" si="64"/>
        <v>6.002560567264132E-2</v>
      </c>
      <c r="S228" s="85">
        <f t="shared" si="175"/>
        <v>22.303003679095053</v>
      </c>
      <c r="U228" s="372"/>
    </row>
    <row r="229" spans="1:24" x14ac:dyDescent="0.2">
      <c r="A229" s="60">
        <v>44116</v>
      </c>
      <c r="B229" s="43">
        <v>815499</v>
      </c>
      <c r="C229" s="43">
        <v>39959</v>
      </c>
      <c r="D229" s="43">
        <v>855458</v>
      </c>
      <c r="E229" s="96">
        <v>961</v>
      </c>
      <c r="F229" s="356">
        <f t="shared" si="99"/>
        <v>0.17136233951497859</v>
      </c>
      <c r="G229" s="43">
        <v>3845</v>
      </c>
      <c r="H229" s="103">
        <v>745682</v>
      </c>
      <c r="I229" s="72">
        <v>9149</v>
      </c>
      <c r="J229" s="184">
        <v>1108881</v>
      </c>
      <c r="K229" s="368">
        <f t="shared" ref="K229" si="176">G229+I229</f>
        <v>12994</v>
      </c>
      <c r="L229" s="368">
        <v>1055</v>
      </c>
      <c r="M229" s="360">
        <f t="shared" si="116"/>
        <v>8.1191319070340162E-2</v>
      </c>
      <c r="N229" s="84">
        <f t="shared" ref="N229" si="177">D229-D222</f>
        <v>48679</v>
      </c>
      <c r="O229" s="84">
        <f t="shared" ref="O229" si="178">SUM(E223:E229)</f>
        <v>7053</v>
      </c>
      <c r="P229" s="138">
        <f t="shared" ref="P229" si="179">SUM(K223:K229)</f>
        <v>119702</v>
      </c>
      <c r="Q229" s="138">
        <f t="shared" si="127"/>
        <v>7619</v>
      </c>
      <c r="R229" s="362">
        <f t="shared" si="64"/>
        <v>6.3649730163238716E-2</v>
      </c>
      <c r="S229" s="85">
        <f t="shared" ref="S229" si="180">P229/5463.3</f>
        <v>21.910200794391667</v>
      </c>
      <c r="U229" s="372"/>
    </row>
    <row r="230" spans="1:24" x14ac:dyDescent="0.2">
      <c r="A230" s="60">
        <v>44117</v>
      </c>
      <c r="B230" s="43">
        <v>821737</v>
      </c>
      <c r="C230" s="43">
        <v>41256</v>
      </c>
      <c r="D230" s="43">
        <v>862993</v>
      </c>
      <c r="E230" s="96">
        <v>1297</v>
      </c>
      <c r="F230" s="356">
        <f t="shared" si="99"/>
        <v>0.1721300597213006</v>
      </c>
      <c r="G230" s="43">
        <v>4407</v>
      </c>
      <c r="H230" s="103">
        <v>750089</v>
      </c>
      <c r="I230" s="72">
        <v>15166</v>
      </c>
      <c r="J230" s="184">
        <v>1124047</v>
      </c>
      <c r="K230" s="368">
        <f t="shared" ref="K230" si="181">G230+I230</f>
        <v>19573</v>
      </c>
      <c r="L230" s="368">
        <v>1424</v>
      </c>
      <c r="M230" s="360">
        <f t="shared" si="116"/>
        <v>7.2753282583150253E-2</v>
      </c>
      <c r="N230" s="84">
        <f t="shared" ref="N230" si="182">D230-D223</f>
        <v>50131</v>
      </c>
      <c r="O230" s="84">
        <f t="shared" ref="O230" si="183">SUM(E224:E230)</f>
        <v>7550</v>
      </c>
      <c r="P230" s="138">
        <f t="shared" ref="P230" si="184">SUM(K224:K230)</f>
        <v>125283</v>
      </c>
      <c r="Q230" s="138">
        <f t="shared" si="127"/>
        <v>8177</v>
      </c>
      <c r="R230" s="362">
        <f t="shared" si="64"/>
        <v>6.5268232721119382E-2</v>
      </c>
      <c r="S230" s="85">
        <f t="shared" ref="S230" si="185">P230/5463.3</f>
        <v>22.931744549997255</v>
      </c>
      <c r="U230" s="372"/>
    </row>
    <row r="231" spans="1:24" x14ac:dyDescent="0.2">
      <c r="A231" s="60">
        <v>44118</v>
      </c>
      <c r="B231" s="43">
        <v>829000</v>
      </c>
      <c r="C231" s="43">
        <v>42685</v>
      </c>
      <c r="D231" s="43">
        <v>871685</v>
      </c>
      <c r="E231" s="96">
        <v>1429</v>
      </c>
      <c r="F231" s="356">
        <f t="shared" si="99"/>
        <v>0.16440404970087436</v>
      </c>
      <c r="G231" s="43">
        <v>5134</v>
      </c>
      <c r="H231" s="103">
        <v>755223</v>
      </c>
      <c r="I231" s="72">
        <v>17018</v>
      </c>
      <c r="J231" s="184">
        <v>1141065</v>
      </c>
      <c r="K231" s="368">
        <f t="shared" ref="K231" si="186">G231+I231</f>
        <v>22152</v>
      </c>
      <c r="L231" s="368">
        <v>1534</v>
      </c>
      <c r="M231" s="360">
        <f t="shared" si="116"/>
        <v>6.9248826291079812E-2</v>
      </c>
      <c r="N231" s="84">
        <f t="shared" ref="N231" si="187">D231-D224</f>
        <v>50699</v>
      </c>
      <c r="O231" s="84">
        <f t="shared" ref="O231" si="188">SUM(E225:E231)</f>
        <v>7925</v>
      </c>
      <c r="P231" s="138">
        <f t="shared" ref="P231" si="189">SUM(K225:K231)</f>
        <v>130091</v>
      </c>
      <c r="Q231" s="138">
        <f t="shared" si="127"/>
        <v>8575</v>
      </c>
      <c r="R231" s="362">
        <f t="shared" si="64"/>
        <v>6.5915397683160251E-2</v>
      </c>
      <c r="S231" s="85">
        <f t="shared" ref="S231" si="190">P231/5463.3</f>
        <v>23.81179872970549</v>
      </c>
      <c r="U231" s="372"/>
    </row>
    <row r="232" spans="1:24" x14ac:dyDescent="0.2">
      <c r="A232" s="60">
        <v>44119</v>
      </c>
      <c r="B232" s="43">
        <v>835312</v>
      </c>
      <c r="C232" s="43">
        <v>44036</v>
      </c>
      <c r="D232" s="43">
        <v>879348</v>
      </c>
      <c r="E232" s="96">
        <v>1351</v>
      </c>
      <c r="F232" s="356">
        <f t="shared" si="99"/>
        <v>0.17630170951324547</v>
      </c>
      <c r="G232" s="43">
        <v>8113</v>
      </c>
      <c r="H232" s="103">
        <v>763336</v>
      </c>
      <c r="I232" s="72">
        <v>9972</v>
      </c>
      <c r="J232" s="184">
        <v>1151037</v>
      </c>
      <c r="K232" s="368">
        <f t="shared" ref="K232" si="191">G232+I232</f>
        <v>18085</v>
      </c>
      <c r="L232" s="368">
        <v>1520</v>
      </c>
      <c r="M232" s="360">
        <f t="shared" si="116"/>
        <v>8.4047553220901294E-2</v>
      </c>
      <c r="N232" s="84">
        <f t="shared" ref="N232:N233" si="192">D232-D225</f>
        <v>50752</v>
      </c>
      <c r="O232" s="84">
        <f t="shared" ref="O232" si="193">SUM(E226:E232)</f>
        <v>8249</v>
      </c>
      <c r="P232" s="138">
        <f t="shared" ref="P232:P233" si="194">SUM(K226:K232)</f>
        <v>129380</v>
      </c>
      <c r="Q232" s="138">
        <f t="shared" si="127"/>
        <v>8991</v>
      </c>
      <c r="R232" s="362">
        <f t="shared" si="64"/>
        <v>6.9492966455402691E-2</v>
      </c>
      <c r="S232" s="85">
        <f t="shared" ref="S232:S233" si="195">P232/5463.3</f>
        <v>23.681657606208702</v>
      </c>
      <c r="U232" s="372"/>
    </row>
    <row r="233" spans="1:24" x14ac:dyDescent="0.2">
      <c r="A233" s="60">
        <v>44120</v>
      </c>
      <c r="B233" s="43">
        <v>841175</v>
      </c>
      <c r="C233" s="43">
        <v>45232</v>
      </c>
      <c r="D233" s="43">
        <v>886407</v>
      </c>
      <c r="E233" s="96">
        <v>1196</v>
      </c>
      <c r="F233" s="356">
        <f t="shared" si="99"/>
        <v>0.1694290976058932</v>
      </c>
      <c r="G233" s="43">
        <v>6472</v>
      </c>
      <c r="H233" s="103">
        <v>769808</v>
      </c>
      <c r="I233" s="72">
        <v>14585</v>
      </c>
      <c r="J233" s="184">
        <v>1165622</v>
      </c>
      <c r="K233" s="368">
        <f t="shared" ref="K233:K240" si="196">G233+I233</f>
        <v>21057</v>
      </c>
      <c r="L233" s="368">
        <v>1333</v>
      </c>
      <c r="M233" s="360">
        <f t="shared" si="116"/>
        <v>6.3304364344398539E-2</v>
      </c>
      <c r="N233" s="84">
        <f t="shared" si="192"/>
        <v>50097</v>
      </c>
      <c r="O233" s="84">
        <f t="shared" ref="O233:O238" si="197">SUM(E227:E233)</f>
        <v>8199</v>
      </c>
      <c r="P233" s="138">
        <f t="shared" si="194"/>
        <v>131547</v>
      </c>
      <c r="Q233" s="138">
        <f t="shared" si="127"/>
        <v>8996</v>
      </c>
      <c r="R233" s="362">
        <f t="shared" si="64"/>
        <v>6.8386204170372569E-2</v>
      </c>
      <c r="S233" s="85">
        <f t="shared" si="195"/>
        <v>24.078304321563888</v>
      </c>
      <c r="U233" s="372"/>
    </row>
    <row r="234" spans="1:24" x14ac:dyDescent="0.2">
      <c r="A234" s="60">
        <v>44121</v>
      </c>
      <c r="B234" s="43">
        <v>846642</v>
      </c>
      <c r="C234" s="43">
        <v>46399</v>
      </c>
      <c r="D234" s="43">
        <v>893041</v>
      </c>
      <c r="E234" s="96">
        <v>1167</v>
      </c>
      <c r="F234" s="356">
        <f t="shared" si="99"/>
        <v>0.17591196864636721</v>
      </c>
      <c r="G234" s="43">
        <v>6159</v>
      </c>
      <c r="H234" s="103">
        <v>775967</v>
      </c>
      <c r="I234" s="72">
        <v>8930</v>
      </c>
      <c r="J234" s="184">
        <v>1174552</v>
      </c>
      <c r="K234" s="368">
        <f t="shared" si="196"/>
        <v>15089</v>
      </c>
      <c r="L234" s="368">
        <v>1307</v>
      </c>
      <c r="M234" s="360">
        <f t="shared" si="116"/>
        <v>8.6619391609781965E-2</v>
      </c>
      <c r="N234" s="84">
        <f t="shared" ref="N234:N240" si="198">D234-D227</f>
        <v>49592</v>
      </c>
      <c r="O234" s="84">
        <f t="shared" si="197"/>
        <v>8357</v>
      </c>
      <c r="P234" s="138">
        <f t="shared" ref="P234:P240" si="199">SUM(K228:K234)</f>
        <v>126972</v>
      </c>
      <c r="Q234" s="138">
        <f t="shared" si="127"/>
        <v>9205</v>
      </c>
      <c r="R234" s="362">
        <f t="shared" si="64"/>
        <v>7.2496298396496864E-2</v>
      </c>
      <c r="S234" s="85">
        <f t="shared" ref="S234:S240" si="200">P234/5463.3</f>
        <v>23.240898358135194</v>
      </c>
      <c r="U234" s="372"/>
    </row>
    <row r="235" spans="1:24" x14ac:dyDescent="0.2">
      <c r="A235" s="60">
        <v>44122</v>
      </c>
      <c r="B235" s="43">
        <v>849138</v>
      </c>
      <c r="C235" s="43">
        <v>46715</v>
      </c>
      <c r="D235" s="43">
        <v>895853</v>
      </c>
      <c r="E235" s="96">
        <v>316</v>
      </c>
      <c r="F235" s="356">
        <f t="shared" si="99"/>
        <v>0.112375533428165</v>
      </c>
      <c r="G235" s="43">
        <v>4746</v>
      </c>
      <c r="H235" s="103">
        <v>780713</v>
      </c>
      <c r="I235" s="72">
        <v>11045</v>
      </c>
      <c r="J235" s="184">
        <v>1185597</v>
      </c>
      <c r="K235" s="368">
        <f t="shared" si="196"/>
        <v>15791</v>
      </c>
      <c r="L235" s="368">
        <v>374</v>
      </c>
      <c r="M235" s="360">
        <f t="shared" si="116"/>
        <v>2.3684377176872901E-2</v>
      </c>
      <c r="N235" s="84">
        <f t="shared" si="198"/>
        <v>46003</v>
      </c>
      <c r="O235" s="84">
        <f t="shared" si="197"/>
        <v>7717</v>
      </c>
      <c r="P235" s="138">
        <f t="shared" si="199"/>
        <v>124741</v>
      </c>
      <c r="Q235" s="138">
        <f t="shared" si="127"/>
        <v>8547</v>
      </c>
      <c r="R235" s="362">
        <f t="shared" si="64"/>
        <v>6.8517969232249218E-2</v>
      </c>
      <c r="S235" s="85">
        <f t="shared" si="200"/>
        <v>22.832537111269744</v>
      </c>
      <c r="U235" s="628" t="s">
        <v>423</v>
      </c>
      <c r="V235" s="628"/>
      <c r="W235" s="628"/>
      <c r="X235" s="628"/>
    </row>
    <row r="236" spans="1:24" x14ac:dyDescent="0.2">
      <c r="A236" s="60">
        <v>44123</v>
      </c>
      <c r="B236" s="43">
        <v>853959</v>
      </c>
      <c r="C236" s="43">
        <v>47708</v>
      </c>
      <c r="D236" s="43">
        <v>901667</v>
      </c>
      <c r="E236" s="96">
        <v>993</v>
      </c>
      <c r="F236" s="356">
        <f t="shared" si="99"/>
        <v>0.17079463364293085</v>
      </c>
      <c r="G236" s="43">
        <v>3634</v>
      </c>
      <c r="H236" s="103">
        <v>784347</v>
      </c>
      <c r="I236" s="72">
        <v>13286</v>
      </c>
      <c r="J236" s="184">
        <v>1198883</v>
      </c>
      <c r="K236" s="368">
        <f t="shared" si="196"/>
        <v>16920</v>
      </c>
      <c r="L236" s="368">
        <v>1089</v>
      </c>
      <c r="M236" s="360">
        <f t="shared" si="116"/>
        <v>6.436170212765957E-2</v>
      </c>
      <c r="N236" s="84">
        <f t="shared" si="198"/>
        <v>46209</v>
      </c>
      <c r="O236" s="84">
        <f t="shared" si="197"/>
        <v>7749</v>
      </c>
      <c r="P236" s="138">
        <f t="shared" si="199"/>
        <v>128667</v>
      </c>
      <c r="Q236" s="138">
        <f t="shared" si="127"/>
        <v>8581</v>
      </c>
      <c r="R236" s="362">
        <f t="shared" si="64"/>
        <v>6.6691537068556822E-2</v>
      </c>
      <c r="S236" s="85">
        <f t="shared" si="200"/>
        <v>23.551150403602218</v>
      </c>
      <c r="U236" s="628"/>
      <c r="V236" s="628"/>
      <c r="W236" s="628"/>
      <c r="X236" s="628"/>
    </row>
    <row r="237" spans="1:24" x14ac:dyDescent="0.2">
      <c r="A237" s="60">
        <v>44124</v>
      </c>
      <c r="B237" s="43">
        <v>859804</v>
      </c>
      <c r="C237" s="43">
        <v>49164</v>
      </c>
      <c r="D237" s="43">
        <v>908968</v>
      </c>
      <c r="E237" s="96">
        <v>1456</v>
      </c>
      <c r="F237" s="356">
        <f t="shared" si="99"/>
        <v>0.19942473633748803</v>
      </c>
      <c r="G237" s="43">
        <v>4426</v>
      </c>
      <c r="H237" s="103">
        <v>788773</v>
      </c>
      <c r="I237" s="72">
        <v>9681</v>
      </c>
      <c r="J237" s="184">
        <v>1208564</v>
      </c>
      <c r="K237" s="368">
        <f t="shared" si="196"/>
        <v>14107</v>
      </c>
      <c r="L237" s="368">
        <v>1602</v>
      </c>
      <c r="M237" s="360">
        <f t="shared" ref="M237" si="201">L237/K237</f>
        <v>0.11356064365208762</v>
      </c>
      <c r="N237" s="84">
        <f t="shared" si="198"/>
        <v>45975</v>
      </c>
      <c r="O237" s="84">
        <f t="shared" si="197"/>
        <v>7908</v>
      </c>
      <c r="P237" s="138">
        <f t="shared" si="199"/>
        <v>123201</v>
      </c>
      <c r="Q237" s="138">
        <f t="shared" ref="Q237" si="202">SUM(L231:L237)</f>
        <v>8759</v>
      </c>
      <c r="R237" s="362">
        <f t="shared" ref="R237" si="203">Q237/P237</f>
        <v>7.1095202149333209E-2</v>
      </c>
      <c r="S237" s="85">
        <f t="shared" si="200"/>
        <v>22.55065619680413</v>
      </c>
      <c r="U237" s="628"/>
      <c r="V237" s="628"/>
      <c r="W237" s="628"/>
      <c r="X237" s="628"/>
    </row>
    <row r="238" spans="1:24" x14ac:dyDescent="0.2">
      <c r="A238" s="60">
        <v>44125</v>
      </c>
      <c r="B238" s="43">
        <v>866847</v>
      </c>
      <c r="C238" s="43">
        <v>50903</v>
      </c>
      <c r="D238" s="43">
        <v>917750</v>
      </c>
      <c r="E238" s="96">
        <v>1739</v>
      </c>
      <c r="F238" s="356">
        <f t="shared" ref="F238:F240" si="204">E238/(D238-D237)</f>
        <v>0.19801867456160327</v>
      </c>
      <c r="G238" s="43">
        <v>6176</v>
      </c>
      <c r="H238" s="103">
        <v>794949</v>
      </c>
      <c r="I238" s="72">
        <v>13825</v>
      </c>
      <c r="J238" s="184">
        <v>1222389</v>
      </c>
      <c r="K238" s="368">
        <f t="shared" si="196"/>
        <v>20001</v>
      </c>
      <c r="L238" s="368">
        <v>1947</v>
      </c>
      <c r="M238" s="360">
        <f t="shared" ref="M238" si="205">L238/K238</f>
        <v>9.7345132743362831E-2</v>
      </c>
      <c r="N238" s="84">
        <f t="shared" si="198"/>
        <v>46065</v>
      </c>
      <c r="O238" s="84">
        <f t="shared" si="197"/>
        <v>8218</v>
      </c>
      <c r="P238" s="138">
        <f t="shared" si="199"/>
        <v>121050</v>
      </c>
      <c r="Q238" s="138">
        <f t="shared" ref="Q238" si="206">SUM(L232:L238)</f>
        <v>9172</v>
      </c>
      <c r="R238" s="362">
        <f t="shared" ref="R238" si="207">Q238/P238</f>
        <v>7.5770342833539853E-2</v>
      </c>
      <c r="S238" s="85">
        <f t="shared" si="200"/>
        <v>22.156938114326504</v>
      </c>
      <c r="U238" s="372"/>
    </row>
    <row r="239" spans="1:24" x14ac:dyDescent="0.2">
      <c r="A239" s="60">
        <v>44126</v>
      </c>
      <c r="B239" s="43">
        <v>873781</v>
      </c>
      <c r="C239" s="43">
        <v>52615</v>
      </c>
      <c r="D239" s="43">
        <v>926396</v>
      </c>
      <c r="E239" s="96">
        <v>1712</v>
      </c>
      <c r="F239" s="356">
        <f t="shared" si="204"/>
        <v>0.19801064075873237</v>
      </c>
      <c r="G239" s="43">
        <v>6999</v>
      </c>
      <c r="H239" s="103">
        <v>801948</v>
      </c>
      <c r="I239" s="72">
        <v>13690</v>
      </c>
      <c r="J239" s="184">
        <v>1236079</v>
      </c>
      <c r="K239" s="368">
        <f t="shared" si="196"/>
        <v>20689</v>
      </c>
      <c r="L239" s="368">
        <v>1898</v>
      </c>
      <c r="M239" s="360">
        <f t="shared" ref="M239:M240" si="208">L239/K239</f>
        <v>9.1739571753105514E-2</v>
      </c>
      <c r="N239" s="84">
        <f t="shared" si="198"/>
        <v>47048</v>
      </c>
      <c r="O239" s="84">
        <f t="shared" ref="O239:O240" si="209">SUM(E233:E239)</f>
        <v>8579</v>
      </c>
      <c r="P239" s="138">
        <f t="shared" si="199"/>
        <v>123654</v>
      </c>
      <c r="Q239" s="138">
        <f t="shared" ref="Q239:Q240" si="210">SUM(L233:L239)</f>
        <v>9550</v>
      </c>
      <c r="R239" s="362">
        <f t="shared" ref="R239:R240" si="211">Q239/P239</f>
        <v>7.7231630193928216E-2</v>
      </c>
      <c r="S239" s="85">
        <f t="shared" si="200"/>
        <v>22.633573115150185</v>
      </c>
      <c r="U239" s="372"/>
    </row>
    <row r="240" spans="1:24" x14ac:dyDescent="0.2">
      <c r="A240" s="60">
        <v>44127</v>
      </c>
      <c r="B240" s="43">
        <v>879179</v>
      </c>
      <c r="C240" s="43">
        <v>54016</v>
      </c>
      <c r="D240" s="98">
        <v>933195</v>
      </c>
      <c r="E240" s="43">
        <v>1401</v>
      </c>
      <c r="F240" s="356">
        <f t="shared" si="204"/>
        <v>0.20605971466392117</v>
      </c>
      <c r="G240" s="43">
        <v>6382</v>
      </c>
      <c r="H240" s="103">
        <v>808330</v>
      </c>
      <c r="I240" s="72">
        <v>12632</v>
      </c>
      <c r="J240" s="184">
        <v>1248711</v>
      </c>
      <c r="K240" s="368">
        <f t="shared" si="196"/>
        <v>19014</v>
      </c>
      <c r="L240" s="368">
        <f>1277+249</f>
        <v>1526</v>
      </c>
      <c r="M240" s="360">
        <f t="shared" si="208"/>
        <v>8.0256652992531818E-2</v>
      </c>
      <c r="N240" s="84">
        <f t="shared" si="198"/>
        <v>46788</v>
      </c>
      <c r="O240" s="84">
        <f t="shared" si="209"/>
        <v>8784</v>
      </c>
      <c r="P240" s="138">
        <f t="shared" si="199"/>
        <v>121611</v>
      </c>
      <c r="Q240" s="138">
        <f t="shared" si="210"/>
        <v>9743</v>
      </c>
      <c r="R240" s="362">
        <f t="shared" si="211"/>
        <v>8.0116107917869273E-2</v>
      </c>
      <c r="S240" s="85">
        <f t="shared" si="200"/>
        <v>22.259623304596122</v>
      </c>
      <c r="U240" s="372"/>
    </row>
    <row r="241" spans="1:21" x14ac:dyDescent="0.2">
      <c r="A241" s="60">
        <v>44128</v>
      </c>
      <c r="B241" s="43">
        <v>885248</v>
      </c>
      <c r="C241" s="43">
        <v>55449</v>
      </c>
      <c r="D241" s="98">
        <v>940697</v>
      </c>
      <c r="E241" s="43">
        <v>1433</v>
      </c>
      <c r="F241" s="356">
        <f t="shared" ref="F241" si="212">E241/(D241-D240)</f>
        <v>0.19101572913889631</v>
      </c>
      <c r="G241" s="43">
        <v>7548</v>
      </c>
      <c r="H241" s="103">
        <v>815878</v>
      </c>
      <c r="I241" s="72">
        <v>10745</v>
      </c>
      <c r="J241" s="184">
        <v>1259456</v>
      </c>
      <c r="K241" s="368">
        <f t="shared" ref="K241:K245" si="213">G241+I241</f>
        <v>18293</v>
      </c>
      <c r="L241" s="368">
        <v>1597</v>
      </c>
      <c r="M241" s="360">
        <f t="shared" ref="M241" si="214">L241/K241</f>
        <v>8.7301153446673593E-2</v>
      </c>
      <c r="N241" s="84">
        <f t="shared" ref="N241" si="215">D241-D234</f>
        <v>47656</v>
      </c>
      <c r="O241" s="84">
        <f t="shared" ref="O241" si="216">SUM(E235:E241)</f>
        <v>9050</v>
      </c>
      <c r="P241" s="138">
        <f t="shared" ref="P241" si="217">SUM(K235:K241)</f>
        <v>124815</v>
      </c>
      <c r="Q241" s="138">
        <f t="shared" ref="Q241" si="218">SUM(L235:L241)</f>
        <v>10033</v>
      </c>
      <c r="R241" s="362">
        <f t="shared" ref="R241" si="219">Q241/P241</f>
        <v>8.0382966790850455E-2</v>
      </c>
      <c r="S241" s="85">
        <f t="shared" ref="S241" si="220">P241/5463.3</f>
        <v>22.846082038328483</v>
      </c>
      <c r="U241" s="372"/>
    </row>
    <row r="242" spans="1:21" x14ac:dyDescent="0.2">
      <c r="A242" s="60">
        <v>44129</v>
      </c>
      <c r="B242" s="43">
        <v>890792</v>
      </c>
      <c r="C242" s="43">
        <v>56752</v>
      </c>
      <c r="D242" s="98">
        <v>947544</v>
      </c>
      <c r="E242" s="43">
        <v>1303</v>
      </c>
      <c r="F242" s="356">
        <f t="shared" ref="F242" si="221">E242/(D242-D241)</f>
        <v>0.19030232218489851</v>
      </c>
      <c r="G242" s="43">
        <v>5021</v>
      </c>
      <c r="H242" s="103">
        <v>820899</v>
      </c>
      <c r="I242" s="72">
        <v>13005</v>
      </c>
      <c r="J242" s="184">
        <v>1272461</v>
      </c>
      <c r="K242" s="368">
        <f t="shared" si="213"/>
        <v>18026</v>
      </c>
      <c r="L242" s="368">
        <v>1433</v>
      </c>
      <c r="M242" s="360">
        <f t="shared" ref="M242" si="222">L242/K242</f>
        <v>7.9496283146566066E-2</v>
      </c>
      <c r="N242" s="84">
        <f t="shared" ref="N242" si="223">D242-D235</f>
        <v>51691</v>
      </c>
      <c r="O242" s="84">
        <f t="shared" ref="O242" si="224">SUM(E236:E242)</f>
        <v>10037</v>
      </c>
      <c r="P242" s="138">
        <f t="shared" ref="P242" si="225">SUM(K236:K242)</f>
        <v>127050</v>
      </c>
      <c r="Q242" s="138">
        <f t="shared" ref="Q242" si="226">SUM(L236:L242)</f>
        <v>11092</v>
      </c>
      <c r="R242" s="362">
        <f t="shared" ref="R242" si="227">Q242/P242</f>
        <v>8.7304210940574584E-2</v>
      </c>
      <c r="S242" s="85">
        <f t="shared" ref="S242" si="228">P242/5463.3</f>
        <v>23.255175443413322</v>
      </c>
      <c r="U242" s="372"/>
    </row>
    <row r="243" spans="1:21" x14ac:dyDescent="0.2">
      <c r="A243" s="60">
        <v>44130</v>
      </c>
      <c r="B243" s="43">
        <v>895790</v>
      </c>
      <c r="C243" s="43">
        <v>57874</v>
      </c>
      <c r="D243" s="98">
        <v>953664</v>
      </c>
      <c r="E243" s="43">
        <v>1122</v>
      </c>
      <c r="F243" s="356">
        <f t="shared" ref="F243:F245" si="229">E243/(D243-D242)</f>
        <v>0.18333333333333332</v>
      </c>
      <c r="G243" s="43">
        <v>3582</v>
      </c>
      <c r="H243" s="103">
        <v>824481</v>
      </c>
      <c r="I243" s="72">
        <v>14099</v>
      </c>
      <c r="J243" s="184">
        <v>1286560</v>
      </c>
      <c r="K243" s="368">
        <f t="shared" si="213"/>
        <v>17681</v>
      </c>
      <c r="L243" s="368">
        <v>1253</v>
      </c>
      <c r="M243" s="360">
        <f t="shared" ref="M243" si="230">L243/K243</f>
        <v>7.0867032407669256E-2</v>
      </c>
      <c r="N243" s="84">
        <f t="shared" ref="N243:N248" si="231">D243-D236</f>
        <v>51997</v>
      </c>
      <c r="O243" s="84">
        <f t="shared" ref="O243" si="232">SUM(E237:E243)</f>
        <v>10166</v>
      </c>
      <c r="P243" s="138">
        <f t="shared" ref="P243" si="233">SUM(K237:K243)</f>
        <v>127811</v>
      </c>
      <c r="Q243" s="138">
        <f t="shared" ref="Q243" si="234">SUM(L237:L243)</f>
        <v>11256</v>
      </c>
      <c r="R243" s="362">
        <f t="shared" ref="R243" si="235">Q243/P243</f>
        <v>8.8067537222930731E-2</v>
      </c>
      <c r="S243" s="85">
        <f t="shared" ref="S243" si="236">P243/5463.3</f>
        <v>23.394468544652497</v>
      </c>
      <c r="U243" s="372"/>
    </row>
    <row r="244" spans="1:21" x14ac:dyDescent="0.2">
      <c r="A244" s="60">
        <v>44131</v>
      </c>
      <c r="B244" s="43">
        <v>901441</v>
      </c>
      <c r="C244" s="43">
        <v>59201</v>
      </c>
      <c r="D244" s="98">
        <v>960642</v>
      </c>
      <c r="E244" s="43">
        <v>1327</v>
      </c>
      <c r="F244" s="356">
        <f t="shared" si="229"/>
        <v>0.19016910289481226</v>
      </c>
      <c r="G244" s="43">
        <v>5137</v>
      </c>
      <c r="H244" s="103">
        <v>829618</v>
      </c>
      <c r="I244" s="72">
        <v>12006</v>
      </c>
      <c r="J244" s="184">
        <v>1298566</v>
      </c>
      <c r="K244" s="368">
        <f t="shared" si="213"/>
        <v>17143</v>
      </c>
      <c r="L244" s="368">
        <v>1496</v>
      </c>
      <c r="M244" s="360">
        <f t="shared" ref="M244" si="237">L244/K244</f>
        <v>8.7265939450504579E-2</v>
      </c>
      <c r="N244" s="84">
        <f t="shared" si="231"/>
        <v>51674</v>
      </c>
      <c r="O244" s="84">
        <f t="shared" ref="O244" si="238">SUM(E238:E244)</f>
        <v>10037</v>
      </c>
      <c r="P244" s="138">
        <f t="shared" ref="P244" si="239">SUM(K238:K244)</f>
        <v>130847</v>
      </c>
      <c r="Q244" s="138">
        <f t="shared" ref="Q244" si="240">SUM(L238:L244)</f>
        <v>11150</v>
      </c>
      <c r="R244" s="362">
        <f t="shared" ref="R244" si="241">Q244/P244</f>
        <v>8.5214028598286543E-2</v>
      </c>
      <c r="S244" s="85">
        <f t="shared" ref="S244" si="242">P244/5463.3</f>
        <v>23.950176633170429</v>
      </c>
      <c r="U244" s="372"/>
    </row>
    <row r="245" spans="1:21" x14ac:dyDescent="0.2">
      <c r="A245" s="60">
        <v>44132</v>
      </c>
      <c r="B245" s="43">
        <v>907766</v>
      </c>
      <c r="C245" s="43">
        <v>60403</v>
      </c>
      <c r="D245" s="98">
        <v>968169</v>
      </c>
      <c r="E245" s="43">
        <v>1202</v>
      </c>
      <c r="F245" s="356">
        <f t="shared" si="229"/>
        <v>0.15969177627208717</v>
      </c>
      <c r="G245" s="43">
        <v>6447</v>
      </c>
      <c r="H245" s="103">
        <v>836065</v>
      </c>
      <c r="I245" s="72">
        <v>13682</v>
      </c>
      <c r="J245" s="184">
        <v>1312248</v>
      </c>
      <c r="K245" s="368">
        <f t="shared" si="213"/>
        <v>20129</v>
      </c>
      <c r="L245" s="368">
        <v>1376</v>
      </c>
      <c r="M245" s="360">
        <f t="shared" ref="M245" si="243">L245/K245</f>
        <v>6.835908390878831E-2</v>
      </c>
      <c r="N245" s="84">
        <f t="shared" si="231"/>
        <v>50419</v>
      </c>
      <c r="O245" s="84">
        <f t="shared" ref="O245" si="244">SUM(E239:E245)</f>
        <v>9500</v>
      </c>
      <c r="P245" s="138">
        <f t="shared" ref="P245" si="245">SUM(K239:K245)</f>
        <v>130975</v>
      </c>
      <c r="Q245" s="138">
        <f t="shared" ref="Q245" si="246">SUM(L239:L245)</f>
        <v>10579</v>
      </c>
      <c r="R245" s="362">
        <f t="shared" ref="R245" si="247">Q245/P245</f>
        <v>8.0771139530444735E-2</v>
      </c>
      <c r="S245" s="85">
        <f t="shared" ref="S245" si="248">P245/5463.3</f>
        <v>23.973605696190948</v>
      </c>
      <c r="U245" s="372"/>
    </row>
    <row r="246" spans="1:21" x14ac:dyDescent="0.2">
      <c r="A246" s="60">
        <v>44133</v>
      </c>
      <c r="B246" s="43">
        <v>913115</v>
      </c>
      <c r="C246" s="43">
        <v>61531</v>
      </c>
      <c r="D246" s="98">
        <v>974646</v>
      </c>
      <c r="E246" s="43">
        <v>1128</v>
      </c>
      <c r="F246" s="356">
        <f t="shared" ref="F246:F248" si="249">E246/(D246-D245)</f>
        <v>0.17415470125057897</v>
      </c>
      <c r="G246" s="43">
        <v>6582</v>
      </c>
      <c r="H246" s="103">
        <v>842647</v>
      </c>
      <c r="I246" s="72">
        <v>11515</v>
      </c>
      <c r="J246" s="184">
        <v>1323763</v>
      </c>
      <c r="K246" s="368">
        <f t="shared" ref="K246:K251" si="250">G246+I246</f>
        <v>18097</v>
      </c>
      <c r="L246" s="368">
        <v>1280</v>
      </c>
      <c r="M246" s="360">
        <f t="shared" ref="M246:M247" si="251">L246/K246</f>
        <v>7.0729955241200196E-2</v>
      </c>
      <c r="N246" s="84">
        <f t="shared" si="231"/>
        <v>48250</v>
      </c>
      <c r="O246" s="84">
        <f t="shared" ref="O246:O247" si="252">SUM(E240:E246)</f>
        <v>8916</v>
      </c>
      <c r="P246" s="138">
        <f t="shared" ref="P246:P247" si="253">SUM(K240:K246)</f>
        <v>128383</v>
      </c>
      <c r="Q246" s="138">
        <f t="shared" ref="Q246:Q247" si="254">SUM(L240:L246)</f>
        <v>9961</v>
      </c>
      <c r="R246" s="362">
        <f t="shared" ref="R246:R247" si="255">Q246/P246</f>
        <v>7.7588154194870043E-2</v>
      </c>
      <c r="S246" s="85">
        <f t="shared" ref="S246:S247" si="256">P246/5463.3</f>
        <v>23.499167170025441</v>
      </c>
      <c r="U246" s="372"/>
    </row>
    <row r="247" spans="1:21" x14ac:dyDescent="0.2">
      <c r="A247" s="60">
        <v>44134</v>
      </c>
      <c r="B247" s="43">
        <v>918468</v>
      </c>
      <c r="C247" s="43">
        <v>62812</v>
      </c>
      <c r="D247" s="98">
        <v>981280</v>
      </c>
      <c r="E247" s="43">
        <v>1281</v>
      </c>
      <c r="F247" s="356">
        <f t="shared" si="249"/>
        <v>0.19309617123907144</v>
      </c>
      <c r="G247" s="43">
        <v>7325</v>
      </c>
      <c r="H247" s="103">
        <v>849972</v>
      </c>
      <c r="I247" s="72">
        <v>17729</v>
      </c>
      <c r="J247" s="184">
        <v>1341492</v>
      </c>
      <c r="K247" s="368">
        <f t="shared" si="250"/>
        <v>25054</v>
      </c>
      <c r="L247" s="368">
        <v>1492</v>
      </c>
      <c r="M247" s="360">
        <f t="shared" si="251"/>
        <v>5.9551369042867404E-2</v>
      </c>
      <c r="N247" s="84">
        <f t="shared" si="231"/>
        <v>48085</v>
      </c>
      <c r="O247" s="84">
        <f t="shared" si="252"/>
        <v>8796</v>
      </c>
      <c r="P247" s="138">
        <f t="shared" si="253"/>
        <v>134423</v>
      </c>
      <c r="Q247" s="138">
        <f t="shared" si="254"/>
        <v>9927</v>
      </c>
      <c r="R247" s="362">
        <f t="shared" si="255"/>
        <v>7.3848969298408756E-2</v>
      </c>
      <c r="S247" s="85">
        <f t="shared" si="256"/>
        <v>24.604726081306168</v>
      </c>
      <c r="U247" s="372"/>
    </row>
    <row r="248" spans="1:21" x14ac:dyDescent="0.2">
      <c r="A248" s="60">
        <v>44135</v>
      </c>
      <c r="B248" s="43">
        <v>923576</v>
      </c>
      <c r="C248" s="43">
        <v>63913</v>
      </c>
      <c r="D248" s="98">
        <v>987489</v>
      </c>
      <c r="E248" s="43">
        <v>1101</v>
      </c>
      <c r="F248" s="356">
        <f t="shared" si="249"/>
        <v>0.17732324045740055</v>
      </c>
      <c r="G248" s="43">
        <v>7168</v>
      </c>
      <c r="H248" s="98">
        <v>857140</v>
      </c>
      <c r="I248" s="72">
        <v>13402</v>
      </c>
      <c r="J248" s="184">
        <v>1354894</v>
      </c>
      <c r="K248" s="368">
        <f t="shared" si="250"/>
        <v>20570</v>
      </c>
      <c r="L248" s="368">
        <v>1278</v>
      </c>
      <c r="M248" s="360">
        <f t="shared" ref="M248" si="257">L248/K248</f>
        <v>6.2129314535731651E-2</v>
      </c>
      <c r="N248" s="84">
        <f t="shared" si="231"/>
        <v>46792</v>
      </c>
      <c r="O248" s="84">
        <f t="shared" ref="O248" si="258">SUM(E242:E248)</f>
        <v>8464</v>
      </c>
      <c r="P248" s="138">
        <f t="shared" ref="P248" si="259">SUM(K242:K248)</f>
        <v>136700</v>
      </c>
      <c r="Q248" s="138">
        <f t="shared" ref="Q248" si="260">SUM(L242:L248)</f>
        <v>9608</v>
      </c>
      <c r="R248" s="362">
        <f t="shared" ref="R248" si="261">Q248/P248</f>
        <v>7.028529626920263E-2</v>
      </c>
      <c r="S248" s="85">
        <f t="shared" ref="S248" si="262">P248/5463.3</f>
        <v>25.021507147694617</v>
      </c>
      <c r="U248" s="372"/>
    </row>
    <row r="249" spans="1:21" x14ac:dyDescent="0.2">
      <c r="A249" s="60">
        <v>44136</v>
      </c>
      <c r="B249" s="43">
        <v>928496</v>
      </c>
      <c r="C249" s="43">
        <v>65061</v>
      </c>
      <c r="D249" s="98">
        <v>993557</v>
      </c>
      <c r="E249" s="43">
        <v>1148</v>
      </c>
      <c r="F249" s="356">
        <f t="shared" ref="F249" si="263">E249/(D249-D248)</f>
        <v>0.1891891891891892</v>
      </c>
      <c r="G249" s="43">
        <v>6220</v>
      </c>
      <c r="H249" s="98">
        <v>863360</v>
      </c>
      <c r="I249" s="72">
        <v>12345</v>
      </c>
      <c r="J249" s="184">
        <v>1367239</v>
      </c>
      <c r="K249" s="368">
        <f t="shared" si="250"/>
        <v>18565</v>
      </c>
      <c r="L249" s="368">
        <v>1304</v>
      </c>
      <c r="M249" s="360">
        <f t="shared" ref="M249" si="264">L249/K249</f>
        <v>7.0239698357123626E-2</v>
      </c>
      <c r="N249" s="84">
        <f t="shared" ref="N249" si="265">D249-D242</f>
        <v>46013</v>
      </c>
      <c r="O249" s="84">
        <f t="shared" ref="O249" si="266">SUM(E243:E249)</f>
        <v>8309</v>
      </c>
      <c r="P249" s="138">
        <f t="shared" ref="P249" si="267">SUM(K243:K249)</f>
        <v>137239</v>
      </c>
      <c r="Q249" s="138">
        <f t="shared" ref="Q249" si="268">SUM(L243:L249)</f>
        <v>9479</v>
      </c>
      <c r="R249" s="362">
        <f t="shared" ref="R249" si="269">Q249/P249</f>
        <v>6.9069287884639202E-2</v>
      </c>
      <c r="S249" s="85">
        <f t="shared" ref="S249" si="270">P249/5463.3</f>
        <v>25.12016546775758</v>
      </c>
      <c r="U249" s="372"/>
    </row>
    <row r="250" spans="1:21" x14ac:dyDescent="0.2">
      <c r="A250" s="60">
        <v>44137</v>
      </c>
      <c r="B250" s="43">
        <v>932376</v>
      </c>
      <c r="C250" s="43">
        <v>66012</v>
      </c>
      <c r="D250" s="98">
        <v>998388</v>
      </c>
      <c r="E250" s="43">
        <v>951</v>
      </c>
      <c r="F250" s="356">
        <f t="shared" ref="F250:F251" si="271">E250/(D250-D249)</f>
        <v>0.19685365348789072</v>
      </c>
      <c r="G250" s="43">
        <v>4921</v>
      </c>
      <c r="H250" s="98">
        <v>868281</v>
      </c>
      <c r="I250" s="72">
        <v>6169</v>
      </c>
      <c r="J250" s="184">
        <v>1373408</v>
      </c>
      <c r="K250" s="368">
        <f t="shared" si="250"/>
        <v>11090</v>
      </c>
      <c r="L250" s="368">
        <v>1066</v>
      </c>
      <c r="M250" s="360">
        <f t="shared" ref="M250" si="272">L250/K250</f>
        <v>9.6122633002705141E-2</v>
      </c>
      <c r="N250" s="84">
        <f t="shared" ref="N250" si="273">D250-D243</f>
        <v>44724</v>
      </c>
      <c r="O250" s="84">
        <f t="shared" ref="O250" si="274">SUM(E244:E250)</f>
        <v>8138</v>
      </c>
      <c r="P250" s="138">
        <f t="shared" ref="P250" si="275">SUM(K244:K250)</f>
        <v>130648</v>
      </c>
      <c r="Q250" s="138">
        <f t="shared" ref="Q250" si="276">SUM(L244:L250)</f>
        <v>9292</v>
      </c>
      <c r="R250" s="362">
        <f t="shared" ref="R250" si="277">Q250/P250</f>
        <v>7.1122405241565115E-2</v>
      </c>
      <c r="S250" s="85">
        <f t="shared" ref="S250" si="278">P250/5463.3</f>
        <v>23.913751761755716</v>
      </c>
      <c r="U250" s="372"/>
    </row>
    <row r="251" spans="1:21" x14ac:dyDescent="0.2">
      <c r="A251" s="60">
        <v>44138</v>
      </c>
      <c r="B251" s="43">
        <v>936481</v>
      </c>
      <c r="C251" s="43">
        <v>67011</v>
      </c>
      <c r="D251" s="98">
        <v>1003492</v>
      </c>
      <c r="E251" s="43">
        <v>999</v>
      </c>
      <c r="F251" s="356">
        <f t="shared" si="271"/>
        <v>0.19572884012539185</v>
      </c>
      <c r="G251" s="43">
        <v>5597</v>
      </c>
      <c r="H251" s="98">
        <v>873878</v>
      </c>
      <c r="I251" s="72">
        <v>5527</v>
      </c>
      <c r="J251" s="184">
        <v>1378935</v>
      </c>
      <c r="K251" s="368">
        <f t="shared" si="250"/>
        <v>11124</v>
      </c>
      <c r="L251" s="368">
        <v>1147</v>
      </c>
      <c r="M251" s="360">
        <f t="shared" ref="M251" si="279">L251/K251</f>
        <v>0.1031103919453434</v>
      </c>
      <c r="N251" s="84">
        <f t="shared" ref="N251" si="280">D251-D244</f>
        <v>42850</v>
      </c>
      <c r="O251" s="84">
        <f t="shared" ref="O251" si="281">SUM(E245:E251)</f>
        <v>7810</v>
      </c>
      <c r="P251" s="138">
        <f t="shared" ref="P251" si="282">SUM(K245:K251)</f>
        <v>124629</v>
      </c>
      <c r="Q251" s="138">
        <f t="shared" ref="Q251" si="283">SUM(L245:L251)</f>
        <v>8943</v>
      </c>
      <c r="R251" s="362">
        <f t="shared" ref="R251" si="284">Q251/P251</f>
        <v>7.1756974700912302E-2</v>
      </c>
      <c r="S251" s="85">
        <f t="shared" ref="S251" si="285">P251/5463.3</f>
        <v>22.812036681126791</v>
      </c>
      <c r="U251" s="372"/>
    </row>
    <row r="252" spans="1:21" x14ac:dyDescent="0.2">
      <c r="A252" s="60">
        <v>44139</v>
      </c>
      <c r="B252" s="43">
        <v>943063</v>
      </c>
      <c r="C252" s="43">
        <v>68444</v>
      </c>
      <c r="D252" s="98">
        <v>1011507</v>
      </c>
      <c r="E252" s="43">
        <v>1433</v>
      </c>
      <c r="F252" s="356">
        <f t="shared" ref="F252:F256" si="286">E252/(D252-D251)</f>
        <v>0.17878976918278228</v>
      </c>
      <c r="G252" s="43">
        <v>7051</v>
      </c>
      <c r="H252" s="98">
        <v>880929</v>
      </c>
      <c r="I252" s="72">
        <v>13369</v>
      </c>
      <c r="J252" s="184">
        <v>1392304</v>
      </c>
      <c r="K252" s="368">
        <f t="shared" ref="K252:K254" si="287">G252+I252</f>
        <v>20420</v>
      </c>
      <c r="L252" s="368">
        <v>1619</v>
      </c>
      <c r="M252" s="360">
        <f t="shared" ref="M252" si="288">L252/K252</f>
        <v>7.9285014691478944E-2</v>
      </c>
      <c r="N252" s="84">
        <f t="shared" ref="N252" si="289">D252-D245</f>
        <v>43338</v>
      </c>
      <c r="O252" s="84">
        <f t="shared" ref="O252" si="290">SUM(E246:E252)</f>
        <v>8041</v>
      </c>
      <c r="P252" s="138">
        <f t="shared" ref="P252" si="291">SUM(K246:K252)</f>
        <v>124920</v>
      </c>
      <c r="Q252" s="138">
        <f t="shared" ref="Q252" si="292">SUM(L246:L252)</f>
        <v>9186</v>
      </c>
      <c r="R252" s="362">
        <f t="shared" ref="R252" si="293">Q252/P252</f>
        <v>7.3535062439961579E-2</v>
      </c>
      <c r="S252" s="85">
        <f t="shared" ref="S252" si="294">P252/5463.3</f>
        <v>22.865301191587502</v>
      </c>
      <c r="U252" s="372"/>
    </row>
    <row r="253" spans="1:21" x14ac:dyDescent="0.2">
      <c r="A253" s="60">
        <v>44140</v>
      </c>
      <c r="B253" s="43">
        <v>948922</v>
      </c>
      <c r="C253" s="43">
        <v>69660</v>
      </c>
      <c r="D253" s="98">
        <v>1018582</v>
      </c>
      <c r="E253" s="43">
        <v>1216</v>
      </c>
      <c r="F253" s="356">
        <f t="shared" si="286"/>
        <v>0.17187279151943463</v>
      </c>
      <c r="G253" s="43">
        <v>7413</v>
      </c>
      <c r="H253" s="98">
        <v>888342</v>
      </c>
      <c r="I253" s="72">
        <v>11364</v>
      </c>
      <c r="J253" s="184">
        <v>1403668</v>
      </c>
      <c r="K253" s="368">
        <f t="shared" si="287"/>
        <v>18777</v>
      </c>
      <c r="L253" s="368">
        <v>1421</v>
      </c>
      <c r="M253" s="360">
        <f t="shared" ref="M253:M254" si="295">L253/K253</f>
        <v>7.5677690791926294E-2</v>
      </c>
      <c r="N253" s="84">
        <f t="shared" ref="N253:N254" si="296">D253-D246</f>
        <v>43936</v>
      </c>
      <c r="O253" s="84">
        <f t="shared" ref="O253:O254" si="297">SUM(E247:E253)</f>
        <v>8129</v>
      </c>
      <c r="P253" s="138">
        <f t="shared" ref="P253:P254" si="298">SUM(K247:K253)</f>
        <v>125600</v>
      </c>
      <c r="Q253" s="138">
        <f t="shared" ref="Q253:Q254" si="299">SUM(L247:L253)</f>
        <v>9327</v>
      </c>
      <c r="R253" s="362">
        <f t="shared" ref="R253:R254" si="300">Q253/P253</f>
        <v>7.4259554140127387E-2</v>
      </c>
      <c r="S253" s="85">
        <f t="shared" ref="S253:S254" si="301">P253/5463.3</f>
        <v>22.989768088884006</v>
      </c>
      <c r="U253" s="372"/>
    </row>
    <row r="254" spans="1:21" x14ac:dyDescent="0.2">
      <c r="A254" s="60">
        <v>44141</v>
      </c>
      <c r="B254" s="43">
        <v>954093</v>
      </c>
      <c r="C254" s="43">
        <v>70732</v>
      </c>
      <c r="D254" s="98">
        <v>1024825</v>
      </c>
      <c r="E254" s="43">
        <v>1072</v>
      </c>
      <c r="F254" s="356">
        <f t="shared" si="286"/>
        <v>0.17171231779593144</v>
      </c>
      <c r="G254" s="43">
        <v>6675</v>
      </c>
      <c r="H254" s="98">
        <v>895017</v>
      </c>
      <c r="I254" s="72">
        <v>16109</v>
      </c>
      <c r="J254" s="184">
        <v>1419777</v>
      </c>
      <c r="K254" s="368">
        <f t="shared" si="287"/>
        <v>22784</v>
      </c>
      <c r="L254" s="368">
        <v>1242</v>
      </c>
      <c r="M254" s="360">
        <f t="shared" si="295"/>
        <v>5.4511938202247194E-2</v>
      </c>
      <c r="N254" s="84">
        <f t="shared" si="296"/>
        <v>43545</v>
      </c>
      <c r="O254" s="84">
        <f t="shared" si="297"/>
        <v>7920</v>
      </c>
      <c r="P254" s="138">
        <f t="shared" si="298"/>
        <v>123330</v>
      </c>
      <c r="Q254" s="138">
        <f t="shared" si="299"/>
        <v>9077</v>
      </c>
      <c r="R254" s="362">
        <f t="shared" si="300"/>
        <v>7.3599286467201819E-2</v>
      </c>
      <c r="S254" s="85">
        <f t="shared" si="301"/>
        <v>22.574268299379494</v>
      </c>
      <c r="U254" s="372"/>
    </row>
    <row r="255" spans="1:21" x14ac:dyDescent="0.2">
      <c r="A255" s="60">
        <v>44142</v>
      </c>
      <c r="B255" s="43">
        <v>961653</v>
      </c>
      <c r="C255" s="43">
        <v>72328</v>
      </c>
      <c r="D255" s="98">
        <v>1033981</v>
      </c>
      <c r="E255" s="43">
        <v>1596</v>
      </c>
      <c r="F255" s="356">
        <f t="shared" si="286"/>
        <v>0.1743119266055046</v>
      </c>
      <c r="G255" s="43">
        <v>7356</v>
      </c>
      <c r="H255" s="98">
        <v>902373</v>
      </c>
      <c r="I255" s="72">
        <v>22288</v>
      </c>
      <c r="J255" s="184">
        <v>1442065</v>
      </c>
      <c r="K255" s="368">
        <f t="shared" ref="K255:K256" si="302">G255+I255</f>
        <v>29644</v>
      </c>
      <c r="L255" s="368">
        <v>1878</v>
      </c>
      <c r="M255" s="360">
        <f t="shared" ref="M255:M256" si="303">L255/K255</f>
        <v>6.3351774389421134E-2</v>
      </c>
      <c r="N255" s="84">
        <f t="shared" ref="N255:N256" si="304">D255-D248</f>
        <v>46492</v>
      </c>
      <c r="O255" s="84">
        <f t="shared" ref="O255:O256" si="305">SUM(E249:E255)</f>
        <v>8415</v>
      </c>
      <c r="P255" s="138">
        <f t="shared" ref="P255:P256" si="306">SUM(K249:K255)</f>
        <v>132404</v>
      </c>
      <c r="Q255" s="138">
        <f t="shared" ref="Q255:Q256" si="307">SUM(L249:L255)</f>
        <v>9677</v>
      </c>
      <c r="R255" s="362">
        <f t="shared" ref="R255:R256" si="308">Q255/P255</f>
        <v>7.3086915803147939E-2</v>
      </c>
      <c r="S255" s="85">
        <f t="shared" ref="S255:S256" si="309">P255/5463.3</f>
        <v>24.235169220068457</v>
      </c>
      <c r="U255" s="372"/>
    </row>
    <row r="256" spans="1:21" x14ac:dyDescent="0.2">
      <c r="A256" s="60">
        <v>44143</v>
      </c>
      <c r="B256" s="43">
        <v>967109</v>
      </c>
      <c r="C256" s="43">
        <v>73443</v>
      </c>
      <c r="D256" s="98">
        <v>1040552</v>
      </c>
      <c r="E256" s="43">
        <v>1115</v>
      </c>
      <c r="F256" s="356">
        <f t="shared" si="286"/>
        <v>0.16968497945518185</v>
      </c>
      <c r="G256" s="43">
        <v>5894</v>
      </c>
      <c r="H256" s="98">
        <v>908267</v>
      </c>
      <c r="I256" s="72">
        <v>11335</v>
      </c>
      <c r="J256" s="184">
        <v>1453400</v>
      </c>
      <c r="K256" s="368">
        <f t="shared" si="302"/>
        <v>17229</v>
      </c>
      <c r="L256" s="368">
        <v>1262</v>
      </c>
      <c r="M256" s="360">
        <f t="shared" si="303"/>
        <v>7.3248592489407391E-2</v>
      </c>
      <c r="N256" s="84">
        <f t="shared" si="304"/>
        <v>46995</v>
      </c>
      <c r="O256" s="84">
        <f t="shared" si="305"/>
        <v>8382</v>
      </c>
      <c r="P256" s="138">
        <f t="shared" si="306"/>
        <v>131068</v>
      </c>
      <c r="Q256" s="138">
        <f t="shared" si="307"/>
        <v>9635</v>
      </c>
      <c r="R256" s="362">
        <f t="shared" si="308"/>
        <v>7.3511459700308243E-2</v>
      </c>
      <c r="S256" s="85">
        <f t="shared" si="309"/>
        <v>23.990628374791793</v>
      </c>
      <c r="U256" s="372"/>
    </row>
    <row r="257" spans="1:21" x14ac:dyDescent="0.2">
      <c r="A257" s="60">
        <v>44144</v>
      </c>
      <c r="B257" s="43">
        <v>971144</v>
      </c>
      <c r="C257" s="43">
        <v>74355</v>
      </c>
      <c r="D257" s="98">
        <v>1045499</v>
      </c>
      <c r="E257" s="43">
        <v>912</v>
      </c>
      <c r="F257" s="356">
        <f t="shared" ref="F257" si="310">E257/(D257-D256)</f>
        <v>0.18435415403274713</v>
      </c>
      <c r="G257" s="43">
        <v>5315</v>
      </c>
      <c r="H257" s="98">
        <v>913582</v>
      </c>
      <c r="I257" s="72">
        <v>6164</v>
      </c>
      <c r="J257" s="184">
        <v>1459564</v>
      </c>
      <c r="K257" s="368">
        <f t="shared" ref="K257" si="311">G257+I257</f>
        <v>11479</v>
      </c>
      <c r="L257" s="368">
        <v>1044</v>
      </c>
      <c r="M257" s="360">
        <f t="shared" ref="M257" si="312">L257/K257</f>
        <v>9.0948688910183817E-2</v>
      </c>
      <c r="N257" s="84">
        <f t="shared" ref="N257" si="313">D257-D250</f>
        <v>47111</v>
      </c>
      <c r="O257" s="84">
        <f t="shared" ref="O257" si="314">SUM(E251:E257)</f>
        <v>8343</v>
      </c>
      <c r="P257" s="138">
        <f t="shared" ref="P257" si="315">SUM(K251:K257)</f>
        <v>131457</v>
      </c>
      <c r="Q257" s="138">
        <f t="shared" ref="Q257" si="316">SUM(L251:L257)</f>
        <v>9613</v>
      </c>
      <c r="R257" s="362">
        <f t="shared" ref="R257" si="317">Q257/P257</f>
        <v>7.3126573708513054E-2</v>
      </c>
      <c r="S257" s="85">
        <f t="shared" ref="S257" si="318">P257/5463.3</f>
        <v>24.061830761627586</v>
      </c>
      <c r="U257" s="372"/>
    </row>
    <row r="258" spans="1:21" x14ac:dyDescent="0.2">
      <c r="A258" s="60">
        <v>44145</v>
      </c>
      <c r="B258" s="43">
        <v>974613</v>
      </c>
      <c r="C258" s="43">
        <v>75187</v>
      </c>
      <c r="D258" s="98">
        <v>1049800</v>
      </c>
      <c r="E258" s="43">
        <v>832</v>
      </c>
      <c r="F258" s="356">
        <f t="shared" ref="F258" si="319">E258/(D258-D257)</f>
        <v>0.19344338525924204</v>
      </c>
      <c r="G258" s="43">
        <v>5907</v>
      </c>
      <c r="H258" s="98">
        <v>919489</v>
      </c>
      <c r="I258" s="72">
        <v>4592</v>
      </c>
      <c r="J258" s="184">
        <v>1464156</v>
      </c>
      <c r="K258" s="368">
        <f t="shared" ref="K258" si="320">G258+I258</f>
        <v>10499</v>
      </c>
      <c r="L258" s="368">
        <v>993</v>
      </c>
      <c r="M258" s="360">
        <f t="shared" ref="M258" si="321">L258/K258</f>
        <v>9.45804362320221E-2</v>
      </c>
      <c r="N258" s="84">
        <f t="shared" ref="N258" si="322">D258-D251</f>
        <v>46308</v>
      </c>
      <c r="O258" s="84">
        <f t="shared" ref="O258" si="323">SUM(E252:E258)</f>
        <v>8176</v>
      </c>
      <c r="P258" s="138">
        <f t="shared" ref="P258" si="324">SUM(K252:K258)</f>
        <v>130832</v>
      </c>
      <c r="Q258" s="138">
        <f t="shared" ref="Q258" si="325">SUM(L252:L258)</f>
        <v>9459</v>
      </c>
      <c r="R258" s="362">
        <f t="shared" ref="R258:R263" si="326">Q258/P258</f>
        <v>7.2298825975296563E-2</v>
      </c>
      <c r="S258" s="85">
        <f t="shared" ref="S258" si="327">P258/5463.3</f>
        <v>23.947431039847711</v>
      </c>
      <c r="U258" s="372"/>
    </row>
    <row r="259" spans="1:21" x14ac:dyDescent="0.2">
      <c r="A259" s="60">
        <v>44146</v>
      </c>
      <c r="B259" s="43">
        <v>981481</v>
      </c>
      <c r="C259" s="43">
        <v>76448</v>
      </c>
      <c r="D259" s="98">
        <v>1057929</v>
      </c>
      <c r="E259" s="43">
        <v>1261</v>
      </c>
      <c r="F259" s="356">
        <f t="shared" ref="F259" si="328">E259/(D259-D258)</f>
        <v>0.15512363144298191</v>
      </c>
      <c r="G259" s="43">
        <v>8268</v>
      </c>
      <c r="H259" s="98">
        <v>927757</v>
      </c>
      <c r="I259" s="72">
        <v>13828</v>
      </c>
      <c r="J259" s="184">
        <v>1477984</v>
      </c>
      <c r="K259" s="368">
        <f t="shared" ref="K259" si="329">G259+I259</f>
        <v>22096</v>
      </c>
      <c r="L259" s="368">
        <v>1443</v>
      </c>
      <c r="M259" s="360">
        <f t="shared" ref="M259" si="330">L259/K259</f>
        <v>6.5305937726285304E-2</v>
      </c>
      <c r="N259" s="84">
        <f t="shared" ref="N259" si="331">D259-D252</f>
        <v>46422</v>
      </c>
      <c r="O259" s="84">
        <f t="shared" ref="O259" si="332">SUM(E253:E259)</f>
        <v>8004</v>
      </c>
      <c r="P259" s="138">
        <f t="shared" ref="P259" si="333">SUM(K253:K259)</f>
        <v>132508</v>
      </c>
      <c r="Q259" s="138">
        <f t="shared" ref="Q259" si="334">SUM(L253:L259)</f>
        <v>9283</v>
      </c>
      <c r="R259" s="362">
        <f t="shared" si="326"/>
        <v>7.0056147553355264E-2</v>
      </c>
      <c r="S259" s="85">
        <f t="shared" ref="S259" si="335">P259/5463.3</f>
        <v>24.254205333772628</v>
      </c>
      <c r="U259" s="372"/>
    </row>
    <row r="260" spans="1:21" x14ac:dyDescent="0.2">
      <c r="A260" s="60">
        <v>44147</v>
      </c>
      <c r="B260" s="43">
        <v>987330</v>
      </c>
      <c r="C260" s="43">
        <v>77660</v>
      </c>
      <c r="D260" s="98">
        <v>1064990</v>
      </c>
      <c r="E260" s="43">
        <v>1212</v>
      </c>
      <c r="F260" s="356">
        <f t="shared" ref="F260:F261" si="336">E260/(D260-D259)</f>
        <v>0.17164707548505878</v>
      </c>
      <c r="G260" s="43">
        <v>8575</v>
      </c>
      <c r="H260" s="98">
        <v>936332</v>
      </c>
      <c r="I260" s="72">
        <v>14308</v>
      </c>
      <c r="J260" s="184">
        <v>1492292</v>
      </c>
      <c r="K260" s="368">
        <f t="shared" ref="K260:K261" si="337">G260+I260</f>
        <v>22883</v>
      </c>
      <c r="L260" s="368">
        <v>1389</v>
      </c>
      <c r="M260" s="360">
        <f t="shared" ref="M260:M261" si="338">L260/K260</f>
        <v>6.0700083031071099E-2</v>
      </c>
      <c r="N260" s="84">
        <f t="shared" ref="N260:N261" si="339">D260-D253</f>
        <v>46408</v>
      </c>
      <c r="O260" s="84">
        <f t="shared" ref="O260:O261" si="340">SUM(E254:E260)</f>
        <v>8000</v>
      </c>
      <c r="P260" s="138">
        <f t="shared" ref="P260:P261" si="341">SUM(K254:K260)</f>
        <v>136614</v>
      </c>
      <c r="Q260" s="138">
        <f t="shared" ref="Q260:Q261" si="342">SUM(L254:L260)</f>
        <v>9251</v>
      </c>
      <c r="R260" s="362">
        <f t="shared" si="326"/>
        <v>6.7716339467404518E-2</v>
      </c>
      <c r="S260" s="85">
        <f t="shared" ref="S260:S261" si="343">P260/5463.3</f>
        <v>25.005765745977705</v>
      </c>
      <c r="U260" s="372"/>
    </row>
    <row r="261" spans="1:21" x14ac:dyDescent="0.2">
      <c r="A261" s="60">
        <v>44148</v>
      </c>
      <c r="B261" s="43">
        <v>993626</v>
      </c>
      <c r="C261" s="43">
        <v>79017</v>
      </c>
      <c r="D261" s="98">
        <v>1072643</v>
      </c>
      <c r="E261" s="43">
        <v>1357</v>
      </c>
      <c r="F261" s="356">
        <f t="shared" si="336"/>
        <v>0.17731608519534822</v>
      </c>
      <c r="G261" s="43">
        <v>8967</v>
      </c>
      <c r="H261" s="98">
        <v>945299</v>
      </c>
      <c r="I261" s="72">
        <v>18028</v>
      </c>
      <c r="J261" s="184">
        <v>1510320</v>
      </c>
      <c r="K261" s="368">
        <f t="shared" si="337"/>
        <v>26995</v>
      </c>
      <c r="L261" s="368">
        <v>1530</v>
      </c>
      <c r="M261" s="360">
        <f t="shared" si="338"/>
        <v>5.6677162437488424E-2</v>
      </c>
      <c r="N261" s="84">
        <f t="shared" si="339"/>
        <v>47818</v>
      </c>
      <c r="O261" s="84">
        <f t="shared" si="340"/>
        <v>8285</v>
      </c>
      <c r="P261" s="138">
        <f t="shared" si="341"/>
        <v>140825</v>
      </c>
      <c r="Q261" s="138">
        <f t="shared" si="342"/>
        <v>9539</v>
      </c>
      <c r="R261" s="362">
        <f t="shared" si="326"/>
        <v>6.7736552458725369E-2</v>
      </c>
      <c r="S261" s="85">
        <f t="shared" si="343"/>
        <v>25.776545311441801</v>
      </c>
      <c r="U261" s="372"/>
    </row>
    <row r="262" spans="1:21" x14ac:dyDescent="0.2">
      <c r="A262" s="60">
        <v>44149</v>
      </c>
      <c r="B262" s="43">
        <v>999237</v>
      </c>
      <c r="C262" s="43">
        <v>80135</v>
      </c>
      <c r="D262" s="98">
        <v>1079372</v>
      </c>
      <c r="E262" s="43">
        <v>1118</v>
      </c>
      <c r="F262" s="356">
        <f t="shared" ref="F262:F269" si="344">E262/(D262-D261)</f>
        <v>0.16614652994501411</v>
      </c>
      <c r="G262" s="43">
        <v>7576</v>
      </c>
      <c r="H262" s="98">
        <v>952875</v>
      </c>
      <c r="I262" s="72">
        <v>14590</v>
      </c>
      <c r="J262" s="184">
        <v>1524910</v>
      </c>
      <c r="K262" s="368">
        <f t="shared" ref="K262" si="345">G262+I262</f>
        <v>22166</v>
      </c>
      <c r="L262" s="368">
        <v>1282</v>
      </c>
      <c r="M262" s="360">
        <f t="shared" ref="M262" si="346">L262/K262</f>
        <v>5.783632590453848E-2</v>
      </c>
      <c r="N262" s="84">
        <f t="shared" ref="N262" si="347">D262-D255</f>
        <v>45391</v>
      </c>
      <c r="O262" s="84">
        <f t="shared" ref="O262" si="348">SUM(E256:E262)</f>
        <v>7807</v>
      </c>
      <c r="P262" s="138">
        <f t="shared" ref="P262" si="349">SUM(K256:K262)</f>
        <v>133347</v>
      </c>
      <c r="Q262" s="138">
        <f t="shared" ref="Q262" si="350">SUM(L256:L262)</f>
        <v>8943</v>
      </c>
      <c r="R262" s="362">
        <f t="shared" si="326"/>
        <v>6.7065625773358228E-2</v>
      </c>
      <c r="S262" s="85">
        <f t="shared" ref="S262" si="351">P262/5463.3</f>
        <v>24.407775520289935</v>
      </c>
      <c r="U262" s="372"/>
    </row>
    <row r="263" spans="1:21" x14ac:dyDescent="0.2">
      <c r="A263" s="60">
        <v>44150</v>
      </c>
      <c r="B263" s="43">
        <v>1005059</v>
      </c>
      <c r="C263" s="43">
        <v>81294</v>
      </c>
      <c r="D263" s="98">
        <v>1086353</v>
      </c>
      <c r="E263" s="43">
        <v>1159</v>
      </c>
      <c r="F263" s="356">
        <f t="shared" si="344"/>
        <v>0.16602205987680849</v>
      </c>
      <c r="G263" s="43">
        <v>6484</v>
      </c>
      <c r="H263" s="98">
        <v>959359</v>
      </c>
      <c r="I263" s="72">
        <v>12248</v>
      </c>
      <c r="J263" s="184">
        <v>1537158</v>
      </c>
      <c r="K263" s="368">
        <f t="shared" ref="K263" si="352">G263+I263</f>
        <v>18732</v>
      </c>
      <c r="L263" s="368">
        <v>1350</v>
      </c>
      <c r="M263" s="360">
        <f t="shared" ref="M263" si="353">L263/K263</f>
        <v>7.2069186418962206E-2</v>
      </c>
      <c r="N263" s="84">
        <f t="shared" ref="N263" si="354">D263-D256</f>
        <v>45801</v>
      </c>
      <c r="O263" s="84">
        <f t="shared" ref="O263" si="355">SUM(E257:E263)</f>
        <v>7851</v>
      </c>
      <c r="P263" s="138">
        <f t="shared" ref="P263" si="356">SUM(K257:K263)</f>
        <v>134850</v>
      </c>
      <c r="Q263" s="138">
        <f t="shared" ref="Q263" si="357">SUM(L257:L263)</f>
        <v>9031</v>
      </c>
      <c r="R263" s="362">
        <f t="shared" si="326"/>
        <v>6.6970708194289949E-2</v>
      </c>
      <c r="S263" s="85">
        <f t="shared" ref="S263" si="358">P263/5463.3</f>
        <v>24.682883971226182</v>
      </c>
      <c r="U263" s="372"/>
    </row>
    <row r="264" spans="1:21" x14ac:dyDescent="0.2">
      <c r="A264" s="60">
        <v>44151</v>
      </c>
      <c r="B264" s="43">
        <v>1009174</v>
      </c>
      <c r="C264" s="43">
        <v>82011</v>
      </c>
      <c r="D264" s="98">
        <v>1091185</v>
      </c>
      <c r="E264" s="43">
        <v>717</v>
      </c>
      <c r="F264" s="356">
        <f t="shared" si="344"/>
        <v>0.14838576158940397</v>
      </c>
      <c r="G264" s="43">
        <v>3951</v>
      </c>
      <c r="H264" s="98">
        <v>963310</v>
      </c>
      <c r="I264" s="72">
        <v>6142</v>
      </c>
      <c r="J264" s="184">
        <v>1543300</v>
      </c>
      <c r="K264" s="368">
        <f t="shared" ref="K264:K265" si="359">G264+I264</f>
        <v>10093</v>
      </c>
      <c r="L264" s="368">
        <v>838</v>
      </c>
      <c r="M264" s="360">
        <f t="shared" ref="M264" si="360">L264/K264</f>
        <v>8.302784107797484E-2</v>
      </c>
      <c r="N264" s="84">
        <f t="shared" ref="N264" si="361">D264-D257</f>
        <v>45686</v>
      </c>
      <c r="O264" s="84">
        <f t="shared" ref="O264" si="362">SUM(E258:E264)</f>
        <v>7656</v>
      </c>
      <c r="P264" s="138">
        <f t="shared" ref="P264" si="363">SUM(K258:K264)</f>
        <v>133464</v>
      </c>
      <c r="Q264" s="138">
        <f t="shared" ref="Q264" si="364">SUM(L258:L264)</f>
        <v>8825</v>
      </c>
      <c r="R264" s="362">
        <f t="shared" ref="R264" si="365">Q264/P264</f>
        <v>6.6122699754240843E-2</v>
      </c>
      <c r="S264" s="85">
        <f t="shared" ref="S264" si="366">P264/5463.3</f>
        <v>24.429191148207128</v>
      </c>
      <c r="U264" s="372"/>
    </row>
    <row r="265" spans="1:21" x14ac:dyDescent="0.2">
      <c r="A265" s="60">
        <v>44152</v>
      </c>
      <c r="B265" s="43">
        <v>1014975</v>
      </c>
      <c r="C265" s="43">
        <v>83259</v>
      </c>
      <c r="D265" s="98">
        <v>1098234</v>
      </c>
      <c r="E265" s="43">
        <v>1248</v>
      </c>
      <c r="F265" s="356">
        <f t="shared" si="344"/>
        <v>0.17704638955880267</v>
      </c>
      <c r="G265" s="43">
        <v>5793</v>
      </c>
      <c r="H265" s="98">
        <v>969103</v>
      </c>
      <c r="I265" s="72">
        <v>9148</v>
      </c>
      <c r="J265" s="184">
        <v>1552448</v>
      </c>
      <c r="K265" s="368">
        <f t="shared" si="359"/>
        <v>14941</v>
      </c>
      <c r="L265" s="368">
        <v>1456</v>
      </c>
      <c r="M265" s="360">
        <f t="shared" ref="M265" si="367">L265/K265</f>
        <v>9.7449969881534038E-2</v>
      </c>
      <c r="N265" s="84">
        <f t="shared" ref="N265" si="368">D265-D258</f>
        <v>48434</v>
      </c>
      <c r="O265" s="84">
        <f t="shared" ref="O265" si="369">SUM(E259:E265)</f>
        <v>8072</v>
      </c>
      <c r="P265" s="138">
        <f t="shared" ref="P265" si="370">SUM(K259:K265)</f>
        <v>137906</v>
      </c>
      <c r="Q265" s="138">
        <f t="shared" ref="Q265" si="371">SUM(L259:L265)</f>
        <v>9288</v>
      </c>
      <c r="R265" s="362">
        <f t="shared" ref="R265" si="372">Q265/P265</f>
        <v>6.7350224065667916E-2</v>
      </c>
      <c r="S265" s="85">
        <f t="shared" ref="S265" si="373">P265/5463.3</f>
        <v>25.242252850841066</v>
      </c>
      <c r="U265" s="372"/>
    </row>
    <row r="266" spans="1:21" x14ac:dyDescent="0.2">
      <c r="A266" s="60">
        <v>44153</v>
      </c>
      <c r="B266" s="43">
        <v>1022287</v>
      </c>
      <c r="C266" s="43">
        <v>84523</v>
      </c>
      <c r="D266" s="98">
        <v>1106810</v>
      </c>
      <c r="E266" s="43">
        <v>1264</v>
      </c>
      <c r="F266" s="356">
        <f t="shared" si="344"/>
        <v>0.14738805970149255</v>
      </c>
      <c r="G266" s="43">
        <v>7679</v>
      </c>
      <c r="H266" s="98">
        <v>976782</v>
      </c>
      <c r="I266" s="72">
        <v>14076</v>
      </c>
      <c r="J266" s="184">
        <v>1566524</v>
      </c>
      <c r="K266" s="368">
        <f t="shared" ref="K266:K269" si="374">G266+I266</f>
        <v>21755</v>
      </c>
      <c r="L266" s="368">
        <v>1460</v>
      </c>
      <c r="M266" s="360">
        <f t="shared" ref="M266" si="375">L266/K266</f>
        <v>6.7111008963456675E-2</v>
      </c>
      <c r="N266" s="84">
        <f t="shared" ref="N266" si="376">D266-D259</f>
        <v>48881</v>
      </c>
      <c r="O266" s="84">
        <f t="shared" ref="O266" si="377">SUM(E260:E266)</f>
        <v>8075</v>
      </c>
      <c r="P266" s="138">
        <f t="shared" ref="P266" si="378">SUM(K260:K266)</f>
        <v>137565</v>
      </c>
      <c r="Q266" s="138">
        <f t="shared" ref="Q266" si="379">SUM(L260:L266)</f>
        <v>9305</v>
      </c>
      <c r="R266" s="362">
        <f t="shared" ref="R266" si="380">Q266/P266</f>
        <v>6.7640751644677061E-2</v>
      </c>
      <c r="S266" s="85">
        <f t="shared" ref="S266" si="381">P266/5463.3</f>
        <v>25.179836362637964</v>
      </c>
      <c r="U266" s="372"/>
    </row>
    <row r="267" spans="1:21" x14ac:dyDescent="0.2">
      <c r="A267" s="60">
        <v>44154</v>
      </c>
      <c r="B267" s="43">
        <v>1028947</v>
      </c>
      <c r="C267" s="43">
        <v>85612</v>
      </c>
      <c r="D267" s="98">
        <v>1114559</v>
      </c>
      <c r="E267" s="43">
        <v>1089</v>
      </c>
      <c r="F267" s="356">
        <f t="shared" si="344"/>
        <v>0.14053426248548201</v>
      </c>
      <c r="G267" s="43">
        <v>9525</v>
      </c>
      <c r="H267" s="98">
        <v>986307</v>
      </c>
      <c r="I267" s="72">
        <v>17859</v>
      </c>
      <c r="J267" s="184">
        <v>1584383</v>
      </c>
      <c r="K267" s="368">
        <f t="shared" si="374"/>
        <v>27384</v>
      </c>
      <c r="L267" s="368">
        <v>1269</v>
      </c>
      <c r="M267" s="360">
        <f t="shared" ref="M267:M269" si="382">L267/K267</f>
        <v>4.6340929009640666E-2</v>
      </c>
      <c r="N267" s="84">
        <f t="shared" ref="N267:N268" si="383">D267-D260</f>
        <v>49569</v>
      </c>
      <c r="O267" s="84">
        <f t="shared" ref="O267:O268" si="384">SUM(E261:E267)</f>
        <v>7952</v>
      </c>
      <c r="P267" s="138">
        <f t="shared" ref="P267:P268" si="385">SUM(K261:K267)</f>
        <v>142066</v>
      </c>
      <c r="Q267" s="138">
        <f t="shared" ref="Q267:Q268" si="386">SUM(L261:L267)</f>
        <v>9185</v>
      </c>
      <c r="R267" s="362">
        <f t="shared" ref="R267:R268" si="387">Q267/P267</f>
        <v>6.4653048583052944E-2</v>
      </c>
      <c r="S267" s="85">
        <f t="shared" ref="S267:S268" si="388">P267/5463.3</f>
        <v>26.003697399007926</v>
      </c>
      <c r="U267" s="372"/>
    </row>
    <row r="268" spans="1:21" x14ac:dyDescent="0.2">
      <c r="A268" s="60">
        <v>44155</v>
      </c>
      <c r="B268" s="43">
        <v>1034503</v>
      </c>
      <c r="C268" s="43">
        <v>86630</v>
      </c>
      <c r="D268" s="98">
        <v>1121133</v>
      </c>
      <c r="E268" s="43">
        <v>1018</v>
      </c>
      <c r="F268" s="356">
        <f t="shared" si="344"/>
        <v>0.15485244904167933</v>
      </c>
      <c r="G268" s="43">
        <v>9139</v>
      </c>
      <c r="H268" s="98">
        <v>995446</v>
      </c>
      <c r="I268" s="72">
        <v>15329</v>
      </c>
      <c r="J268" s="184">
        <v>1599712</v>
      </c>
      <c r="K268" s="368">
        <f t="shared" si="374"/>
        <v>24468</v>
      </c>
      <c r="L268" s="368">
        <v>1181</v>
      </c>
      <c r="M268" s="360">
        <f t="shared" si="382"/>
        <v>4.8267124407389242E-2</v>
      </c>
      <c r="N268" s="84">
        <f t="shared" si="383"/>
        <v>48490</v>
      </c>
      <c r="O268" s="84">
        <f t="shared" si="384"/>
        <v>7613</v>
      </c>
      <c r="P268" s="138">
        <f t="shared" si="385"/>
        <v>139539</v>
      </c>
      <c r="Q268" s="138">
        <f t="shared" si="386"/>
        <v>8836</v>
      </c>
      <c r="R268" s="362">
        <f t="shared" si="387"/>
        <v>6.332279864410667E-2</v>
      </c>
      <c r="S268" s="85">
        <f t="shared" si="388"/>
        <v>25.541156443907528</v>
      </c>
      <c r="U268" s="372"/>
    </row>
    <row r="269" spans="1:21" x14ac:dyDescent="0.2">
      <c r="A269" s="60">
        <v>44156</v>
      </c>
      <c r="B269" s="43">
        <v>1039413</v>
      </c>
      <c r="C269" s="43">
        <v>87517</v>
      </c>
      <c r="D269" s="98">
        <v>1126930</v>
      </c>
      <c r="E269" s="43">
        <v>887</v>
      </c>
      <c r="F269" s="356">
        <f t="shared" si="344"/>
        <v>0.15301017767810937</v>
      </c>
      <c r="G269" s="43">
        <v>5236</v>
      </c>
      <c r="H269" s="98">
        <v>1000682</v>
      </c>
      <c r="I269" s="72">
        <v>12009</v>
      </c>
      <c r="J269" s="184">
        <v>1611721</v>
      </c>
      <c r="K269" s="368">
        <f t="shared" si="374"/>
        <v>17245</v>
      </c>
      <c r="L269" s="368">
        <v>1009</v>
      </c>
      <c r="M269" s="360">
        <f t="shared" si="382"/>
        <v>5.8509712960278341E-2</v>
      </c>
      <c r="N269" s="84">
        <f t="shared" ref="N269" si="389">D269-D262</f>
        <v>47558</v>
      </c>
      <c r="O269" s="84">
        <f t="shared" ref="O269" si="390">SUM(E263:E269)</f>
        <v>7382</v>
      </c>
      <c r="P269" s="138">
        <f t="shared" ref="P269" si="391">SUM(K263:K269)</f>
        <v>134618</v>
      </c>
      <c r="Q269" s="138">
        <f t="shared" ref="Q269" si="392">SUM(L263:L269)</f>
        <v>8563</v>
      </c>
      <c r="R269" s="362">
        <f t="shared" ref="R269" si="393">Q269/P269</f>
        <v>6.3609621298786195E-2</v>
      </c>
      <c r="S269" s="85">
        <f t="shared" ref="S269" si="394">P269/5463.3</f>
        <v>24.640418794501493</v>
      </c>
      <c r="U269" s="372"/>
    </row>
    <row r="270" spans="1:21" x14ac:dyDescent="0.2">
      <c r="A270" s="60">
        <v>44157</v>
      </c>
      <c r="B270" s="43">
        <v>1044676</v>
      </c>
      <c r="C270" s="43">
        <v>88361</v>
      </c>
      <c r="D270" s="98">
        <v>1133037</v>
      </c>
      <c r="E270" s="43">
        <v>844</v>
      </c>
      <c r="F270" s="356">
        <f t="shared" ref="F270" si="395">E270/(D270-D269)</f>
        <v>0.13820206320615686</v>
      </c>
      <c r="G270" s="43">
        <v>8840</v>
      </c>
      <c r="H270" s="98">
        <v>1009522</v>
      </c>
      <c r="I270" s="72">
        <v>10824</v>
      </c>
      <c r="J270" s="184">
        <v>1622545</v>
      </c>
      <c r="K270" s="368">
        <f t="shared" ref="K270" si="396">G270+I270</f>
        <v>19664</v>
      </c>
      <c r="L270" s="368">
        <v>1061</v>
      </c>
      <c r="M270" s="360">
        <f t="shared" ref="M270" si="397">L270/K270</f>
        <v>5.395646867371847E-2</v>
      </c>
      <c r="N270" s="84">
        <f t="shared" ref="N270" si="398">D270-D263</f>
        <v>46684</v>
      </c>
      <c r="O270" s="84">
        <f t="shared" ref="O270" si="399">SUM(E264:E270)</f>
        <v>7067</v>
      </c>
      <c r="P270" s="138">
        <f t="shared" ref="P270" si="400">SUM(K264:K270)</f>
        <v>135550</v>
      </c>
      <c r="Q270" s="138">
        <f t="shared" ref="Q270" si="401">SUM(L264:L270)</f>
        <v>8274</v>
      </c>
      <c r="R270" s="362">
        <f t="shared" ref="R270" si="402">Q270/P270</f>
        <v>6.1040206565842865E-2</v>
      </c>
      <c r="S270" s="85">
        <f t="shared" ref="S270" si="403">P270/5463.3</f>
        <v>24.811011659619641</v>
      </c>
      <c r="U270" s="372"/>
    </row>
    <row r="271" spans="1:21" x14ac:dyDescent="0.2">
      <c r="A271" s="60">
        <v>44158</v>
      </c>
      <c r="B271" s="43">
        <v>1049016</v>
      </c>
      <c r="C271" s="43">
        <v>89310</v>
      </c>
      <c r="D271" s="98">
        <v>1138326</v>
      </c>
      <c r="E271" s="43">
        <v>949</v>
      </c>
      <c r="F271" s="356">
        <f t="shared" ref="F271:F272" si="404">E271/(D271-D270)</f>
        <v>0.1794290035923615</v>
      </c>
      <c r="G271" s="43">
        <v>4487</v>
      </c>
      <c r="H271" s="98">
        <v>1014009</v>
      </c>
      <c r="I271" s="72">
        <v>8526</v>
      </c>
      <c r="J271" s="184">
        <v>1631071</v>
      </c>
      <c r="K271" s="368">
        <f t="shared" ref="K271:K272" si="405">G271+I271</f>
        <v>13013</v>
      </c>
      <c r="L271" s="368">
        <v>1120</v>
      </c>
      <c r="M271" s="360">
        <f t="shared" ref="M271" si="406">L271/K271</f>
        <v>8.606777837547068E-2</v>
      </c>
      <c r="N271" s="84">
        <f t="shared" ref="N271" si="407">D271-D264</f>
        <v>47141</v>
      </c>
      <c r="O271" s="84">
        <f t="shared" ref="O271" si="408">SUM(E265:E271)</f>
        <v>7299</v>
      </c>
      <c r="P271" s="138">
        <f t="shared" ref="P271" si="409">SUM(K265:K271)</f>
        <v>138470</v>
      </c>
      <c r="Q271" s="138">
        <f t="shared" ref="Q271" si="410">SUM(L265:L271)</f>
        <v>8556</v>
      </c>
      <c r="R271" s="362">
        <f t="shared" ref="R271" si="411">Q271/P271</f>
        <v>6.178955730483137E-2</v>
      </c>
      <c r="S271" s="85">
        <f t="shared" ref="S271" si="412">P271/5463.3</f>
        <v>25.345487159775228</v>
      </c>
      <c r="U271" s="372"/>
    </row>
    <row r="272" spans="1:21" x14ac:dyDescent="0.2">
      <c r="A272" s="60">
        <v>44159</v>
      </c>
      <c r="B272" s="43">
        <v>1053018</v>
      </c>
      <c r="C272" s="43">
        <v>90081</v>
      </c>
      <c r="D272" s="98">
        <v>1143099</v>
      </c>
      <c r="E272" s="43">
        <v>771</v>
      </c>
      <c r="F272" s="356">
        <f t="shared" si="404"/>
        <v>0.16153362664990573</v>
      </c>
      <c r="G272" s="43">
        <v>5485</v>
      </c>
      <c r="H272" s="98">
        <v>1019494</v>
      </c>
      <c r="I272" s="72">
        <v>5831</v>
      </c>
      <c r="J272" s="184">
        <v>1636902</v>
      </c>
      <c r="K272" s="368">
        <f t="shared" si="405"/>
        <v>11316</v>
      </c>
      <c r="L272" s="368">
        <v>969</v>
      </c>
      <c r="M272" s="360">
        <f t="shared" ref="M272" si="413">L272/K272</f>
        <v>8.563096500530222E-2</v>
      </c>
      <c r="N272" s="84">
        <f t="shared" ref="N272" si="414">D272-D265</f>
        <v>44865</v>
      </c>
      <c r="O272" s="84">
        <f t="shared" ref="O272" si="415">SUM(E266:E272)</f>
        <v>6822</v>
      </c>
      <c r="P272" s="138">
        <f t="shared" ref="P272" si="416">SUM(K266:K272)</f>
        <v>134845</v>
      </c>
      <c r="Q272" s="138">
        <f t="shared" ref="Q272" si="417">SUM(L266:L272)</f>
        <v>8069</v>
      </c>
      <c r="R272" s="362">
        <f t="shared" ref="R272" si="418">Q272/P272</f>
        <v>5.9839074492936337E-2</v>
      </c>
      <c r="S272" s="85">
        <f t="shared" ref="S272" si="419">P272/5463.3</f>
        <v>24.681968773451942</v>
      </c>
      <c r="U272" s="372"/>
    </row>
    <row r="273" spans="1:34" x14ac:dyDescent="0.2">
      <c r="A273" s="60">
        <v>44160</v>
      </c>
      <c r="B273" s="43">
        <v>1058179</v>
      </c>
      <c r="C273" s="43">
        <v>90961</v>
      </c>
      <c r="D273" s="98">
        <v>1149140</v>
      </c>
      <c r="E273" s="43">
        <v>880</v>
      </c>
      <c r="F273" s="356">
        <f t="shared" ref="F273:F277" si="420">E273/(D273-D272)</f>
        <v>0.14567124648237048</v>
      </c>
      <c r="G273" s="43">
        <v>8032</v>
      </c>
      <c r="H273" s="98">
        <v>1027526</v>
      </c>
      <c r="I273" s="72">
        <v>7573</v>
      </c>
      <c r="J273" s="184">
        <v>1644475</v>
      </c>
      <c r="K273" s="368">
        <f t="shared" ref="K273:K277" si="421">G273+I273</f>
        <v>15605</v>
      </c>
      <c r="L273" s="368">
        <v>1059</v>
      </c>
      <c r="M273" s="360">
        <f t="shared" ref="M273" si="422">L273/K273</f>
        <v>6.7862864466517139E-2</v>
      </c>
      <c r="N273" s="84">
        <f t="shared" ref="N273" si="423">D273-D266</f>
        <v>42330</v>
      </c>
      <c r="O273" s="84">
        <f t="shared" ref="O273" si="424">SUM(E267:E273)</f>
        <v>6438</v>
      </c>
      <c r="P273" s="138">
        <f t="shared" ref="P273" si="425">SUM(K267:K273)</f>
        <v>128695</v>
      </c>
      <c r="Q273" s="138">
        <f t="shared" ref="Q273" si="426">SUM(L267:L273)</f>
        <v>7668</v>
      </c>
      <c r="R273" s="362">
        <f t="shared" ref="R273" si="427">Q273/P273</f>
        <v>5.9582734371964721E-2</v>
      </c>
      <c r="S273" s="85">
        <f t="shared" ref="S273" si="428">P273/5463.3</f>
        <v>23.556275511137954</v>
      </c>
      <c r="U273" s="372"/>
    </row>
    <row r="274" spans="1:34" x14ac:dyDescent="0.2">
      <c r="A274" s="60">
        <v>44161</v>
      </c>
      <c r="B274" s="43">
        <v>1065446</v>
      </c>
      <c r="C274" s="43">
        <v>92186</v>
      </c>
      <c r="D274" s="98">
        <v>1157632</v>
      </c>
      <c r="E274" s="43">
        <v>1225</v>
      </c>
      <c r="F274" s="356">
        <f t="shared" si="420"/>
        <v>0.14425341497880359</v>
      </c>
      <c r="G274" s="43">
        <v>8548</v>
      </c>
      <c r="H274" s="98">
        <v>1036074</v>
      </c>
      <c r="I274" s="72">
        <v>21396</v>
      </c>
      <c r="J274" s="184">
        <v>1665871</v>
      </c>
      <c r="K274" s="368">
        <f t="shared" si="421"/>
        <v>29944</v>
      </c>
      <c r="L274" s="368">
        <v>1411</v>
      </c>
      <c r="M274" s="360">
        <f t="shared" ref="M274:M277" si="429">L274/K274</f>
        <v>4.7121293080416779E-2</v>
      </c>
      <c r="N274" s="84">
        <f t="shared" ref="N274:N275" si="430">D274-D267</f>
        <v>43073</v>
      </c>
      <c r="O274" s="84">
        <f t="shared" ref="O274:O276" si="431">SUM(E268:E274)</f>
        <v>6574</v>
      </c>
      <c r="P274" s="138">
        <f t="shared" ref="P274:P276" si="432">SUM(K268:K274)</f>
        <v>131255</v>
      </c>
      <c r="Q274" s="138">
        <f t="shared" ref="Q274:Q276" si="433">SUM(L268:L274)</f>
        <v>7810</v>
      </c>
      <c r="R274" s="362">
        <f t="shared" ref="R274:R276" si="434">Q274/P274</f>
        <v>5.9502495143042171E-2</v>
      </c>
      <c r="S274" s="85">
        <f t="shared" ref="S274:S276" si="435">P274/5463.3</f>
        <v>24.024856771548333</v>
      </c>
      <c r="U274" s="372"/>
    </row>
    <row r="275" spans="1:34" ht="15" customHeight="1" x14ac:dyDescent="0.2">
      <c r="A275" s="60">
        <v>44162</v>
      </c>
      <c r="B275" s="43">
        <v>1071044</v>
      </c>
      <c r="C275" s="43">
        <v>93155</v>
      </c>
      <c r="D275" s="98">
        <v>1164199</v>
      </c>
      <c r="E275" s="43">
        <v>969</v>
      </c>
      <c r="F275" s="356">
        <f t="shared" si="420"/>
        <v>0.14755596162631338</v>
      </c>
      <c r="G275" s="43">
        <v>9488</v>
      </c>
      <c r="H275" s="98">
        <v>1043240</v>
      </c>
      <c r="I275" s="72">
        <v>17439</v>
      </c>
      <c r="J275" s="184">
        <v>1683310</v>
      </c>
      <c r="K275" s="368">
        <f t="shared" si="421"/>
        <v>26927</v>
      </c>
      <c r="L275" s="368">
        <v>1150</v>
      </c>
      <c r="M275" s="360">
        <f t="shared" si="429"/>
        <v>4.2708062539458538E-2</v>
      </c>
      <c r="N275" s="84">
        <f t="shared" si="430"/>
        <v>43066</v>
      </c>
      <c r="O275" s="84">
        <f t="shared" si="431"/>
        <v>6525</v>
      </c>
      <c r="P275" s="138">
        <f t="shared" si="432"/>
        <v>133714</v>
      </c>
      <c r="Q275" s="138">
        <f t="shared" si="433"/>
        <v>7779</v>
      </c>
      <c r="R275" s="362">
        <f t="shared" si="434"/>
        <v>5.8176406359842649E-2</v>
      </c>
      <c r="S275" s="85">
        <f t="shared" si="435"/>
        <v>24.474951036919077</v>
      </c>
      <c r="U275" s="487" t="s">
        <v>432</v>
      </c>
      <c r="V275" s="486"/>
      <c r="W275" s="486"/>
      <c r="X275" s="486"/>
      <c r="Y275" s="486"/>
      <c r="Z275" s="486"/>
      <c r="AA275" s="486"/>
      <c r="AB275" s="486"/>
      <c r="AC275" s="486"/>
      <c r="AD275" s="486"/>
      <c r="AE275" s="486"/>
      <c r="AF275" s="486"/>
      <c r="AG275" s="486"/>
      <c r="AH275" s="486"/>
    </row>
    <row r="276" spans="1:34" x14ac:dyDescent="0.2">
      <c r="A276" s="60">
        <v>44163</v>
      </c>
      <c r="B276" s="43">
        <v>1076945</v>
      </c>
      <c r="C276" s="43">
        <v>93943</v>
      </c>
      <c r="D276" s="98">
        <v>1170888</v>
      </c>
      <c r="E276" s="43">
        <v>788</v>
      </c>
      <c r="F276" s="356">
        <f t="shared" si="420"/>
        <v>0.11780535207056361</v>
      </c>
      <c r="G276" s="43">
        <v>7896</v>
      </c>
      <c r="H276" s="98">
        <v>1051136</v>
      </c>
      <c r="I276" s="72">
        <v>13598</v>
      </c>
      <c r="J276" s="184">
        <v>1696908</v>
      </c>
      <c r="K276" s="368">
        <f t="shared" si="421"/>
        <v>21494</v>
      </c>
      <c r="L276" s="368">
        <v>953</v>
      </c>
      <c r="M276" s="360">
        <f t="shared" si="429"/>
        <v>4.4337954778077601E-2</v>
      </c>
      <c r="N276" s="84">
        <f t="shared" ref="N276:N283" si="436">D276-D269</f>
        <v>43958</v>
      </c>
      <c r="O276" s="84">
        <f t="shared" si="431"/>
        <v>6426</v>
      </c>
      <c r="P276" s="138">
        <f t="shared" si="432"/>
        <v>137963</v>
      </c>
      <c r="Q276" s="138">
        <f t="shared" si="433"/>
        <v>7723</v>
      </c>
      <c r="R276" s="362">
        <f t="shared" si="434"/>
        <v>5.5978776918449151E-2</v>
      </c>
      <c r="S276" s="85">
        <f t="shared" si="435"/>
        <v>25.25268610546739</v>
      </c>
      <c r="U276" s="486"/>
      <c r="V276" s="486"/>
      <c r="W276" s="486"/>
      <c r="X276" s="486"/>
      <c r="Y276" s="486"/>
      <c r="Z276" s="486"/>
      <c r="AA276" s="486"/>
      <c r="AB276" s="486"/>
      <c r="AC276" s="486"/>
      <c r="AD276" s="486"/>
      <c r="AE276" s="486"/>
      <c r="AF276" s="486"/>
      <c r="AG276" s="486"/>
      <c r="AH276" s="486"/>
    </row>
    <row r="277" spans="1:34" x14ac:dyDescent="0.2">
      <c r="A277" s="60">
        <v>44164</v>
      </c>
      <c r="B277" s="43">
        <v>1082284</v>
      </c>
      <c r="C277" s="43">
        <v>94689</v>
      </c>
      <c r="D277" s="98">
        <v>1176973</v>
      </c>
      <c r="E277" s="43">
        <v>746</v>
      </c>
      <c r="F277" s="356">
        <f t="shared" si="420"/>
        <v>0.12259654889071488</v>
      </c>
      <c r="G277" s="43">
        <v>6356</v>
      </c>
      <c r="H277" s="98">
        <v>1057492</v>
      </c>
      <c r="I277" s="72">
        <v>10690</v>
      </c>
      <c r="J277" s="184">
        <v>1707598</v>
      </c>
      <c r="K277" s="368">
        <f t="shared" si="421"/>
        <v>17046</v>
      </c>
      <c r="L277" s="368">
        <v>885</v>
      </c>
      <c r="M277" s="360">
        <f t="shared" si="429"/>
        <v>5.1918338613164382E-2</v>
      </c>
      <c r="N277" s="84">
        <f t="shared" si="436"/>
        <v>43936</v>
      </c>
      <c r="O277" s="84">
        <f t="shared" ref="O277:O283" si="437">SUM(E271:E277)</f>
        <v>6328</v>
      </c>
      <c r="P277" s="138">
        <f t="shared" ref="P277:Q279" si="438">SUM(K271:K277)</f>
        <v>135345</v>
      </c>
      <c r="Q277" s="138">
        <f t="shared" si="438"/>
        <v>7547</v>
      </c>
      <c r="R277" s="362">
        <f t="shared" ref="R277:R283" si="439">Q277/P277</f>
        <v>5.5761202851970892E-2</v>
      </c>
      <c r="S277" s="85">
        <f t="shared" ref="S277:S283" si="440">P277/5463.3</f>
        <v>24.773488550875843</v>
      </c>
      <c r="U277" s="486"/>
      <c r="V277" s="486"/>
      <c r="W277" s="486"/>
      <c r="X277" s="486"/>
      <c r="Y277" s="486"/>
      <c r="Z277" s="486"/>
      <c r="AA277" s="486"/>
      <c r="AB277" s="486"/>
      <c r="AC277" s="486"/>
      <c r="AD277" s="486"/>
      <c r="AE277" s="486"/>
      <c r="AF277" s="486"/>
      <c r="AG277" s="486"/>
      <c r="AH277" s="486"/>
    </row>
    <row r="278" spans="1:34" ht="15" customHeight="1" x14ac:dyDescent="0.2">
      <c r="A278" s="60">
        <v>44165</v>
      </c>
      <c r="B278" s="43">
        <v>1084192</v>
      </c>
      <c r="C278" s="43">
        <v>95057</v>
      </c>
      <c r="D278" s="98">
        <v>1179249</v>
      </c>
      <c r="E278" s="43">
        <v>368</v>
      </c>
      <c r="F278" s="356">
        <f t="shared" ref="F278:F279" si="441">E278/(D278-D277)</f>
        <v>0.16168717047451669</v>
      </c>
      <c r="G278" s="43">
        <v>4091</v>
      </c>
      <c r="H278" s="98">
        <v>1061583</v>
      </c>
      <c r="I278" s="72">
        <v>2602</v>
      </c>
      <c r="J278" s="184">
        <v>1710200</v>
      </c>
      <c r="K278" s="368">
        <v>6693</v>
      </c>
      <c r="L278" s="368">
        <v>446</v>
      </c>
      <c r="M278" s="360">
        <f t="shared" ref="M278:M283" si="442">L278/K278</f>
        <v>6.6636784700433285E-2</v>
      </c>
      <c r="N278" s="84">
        <f t="shared" si="436"/>
        <v>40923</v>
      </c>
      <c r="O278" s="84">
        <f t="shared" si="437"/>
        <v>5747</v>
      </c>
      <c r="P278" s="138">
        <f t="shared" si="438"/>
        <v>129025</v>
      </c>
      <c r="Q278" s="138">
        <f t="shared" si="438"/>
        <v>6873</v>
      </c>
      <c r="R278" s="362">
        <f t="shared" si="439"/>
        <v>5.3268746366983144E-2</v>
      </c>
      <c r="S278" s="85">
        <f t="shared" si="440"/>
        <v>23.616678564237731</v>
      </c>
      <c r="U278" s="629" t="s">
        <v>424</v>
      </c>
      <c r="V278" s="629"/>
      <c r="W278" s="629"/>
      <c r="X278" s="629"/>
      <c r="Y278" s="629"/>
      <c r="Z278" s="629"/>
      <c r="AA278" s="629"/>
      <c r="AB278" s="629"/>
      <c r="AC278" s="629"/>
      <c r="AD278" s="629"/>
      <c r="AE278" s="629"/>
      <c r="AF278" s="629"/>
      <c r="AG278" s="629"/>
      <c r="AH278" s="629"/>
    </row>
    <row r="279" spans="1:34" x14ac:dyDescent="0.2">
      <c r="A279" s="60">
        <v>44166</v>
      </c>
      <c r="B279" s="43">
        <v>1089047</v>
      </c>
      <c r="C279" s="43">
        <v>95811</v>
      </c>
      <c r="D279" s="98">
        <v>1184858</v>
      </c>
      <c r="E279" s="43">
        <v>754</v>
      </c>
      <c r="F279" s="356">
        <f t="shared" si="441"/>
        <v>0.13442681404885007</v>
      </c>
      <c r="G279" s="43">
        <v>5949</v>
      </c>
      <c r="H279" s="98">
        <v>1067532</v>
      </c>
      <c r="I279" s="72">
        <v>7090</v>
      </c>
      <c r="J279" s="184">
        <v>1717290</v>
      </c>
      <c r="K279" s="368">
        <f t="shared" ref="K279" si="443">G279+I279</f>
        <v>13039</v>
      </c>
      <c r="L279" s="368">
        <v>956</v>
      </c>
      <c r="M279" s="360">
        <f t="shared" si="442"/>
        <v>7.331850602040034E-2</v>
      </c>
      <c r="N279" s="84">
        <f t="shared" si="436"/>
        <v>41759</v>
      </c>
      <c r="O279" s="84">
        <f t="shared" si="437"/>
        <v>5730</v>
      </c>
      <c r="P279" s="138">
        <f t="shared" si="438"/>
        <v>130748</v>
      </c>
      <c r="Q279" s="138">
        <f t="shared" si="438"/>
        <v>6860</v>
      </c>
      <c r="R279" s="362">
        <f t="shared" si="439"/>
        <v>5.2467341756661671E-2</v>
      </c>
      <c r="S279" s="85">
        <f t="shared" si="440"/>
        <v>23.932055717240495</v>
      </c>
      <c r="U279" s="629"/>
      <c r="V279" s="629"/>
      <c r="W279" s="629"/>
      <c r="X279" s="629"/>
      <c r="Y279" s="629"/>
      <c r="Z279" s="629"/>
      <c r="AA279" s="629"/>
      <c r="AB279" s="629"/>
      <c r="AC279" s="629"/>
      <c r="AD279" s="629"/>
      <c r="AE279" s="629"/>
      <c r="AF279" s="629"/>
      <c r="AG279" s="629"/>
      <c r="AH279" s="629"/>
    </row>
    <row r="280" spans="1:34" x14ac:dyDescent="0.2">
      <c r="A280" s="60">
        <v>44167</v>
      </c>
      <c r="B280" s="43">
        <v>1097507</v>
      </c>
      <c r="C280" s="43">
        <v>96762</v>
      </c>
      <c r="D280" s="98">
        <v>1194269</v>
      </c>
      <c r="E280" s="43">
        <v>951</v>
      </c>
      <c r="F280" s="356">
        <f t="shared" ref="F280:F283" si="444">E280/(D280-D279)</f>
        <v>0.10105196047178833</v>
      </c>
      <c r="G280" s="43">
        <v>8195</v>
      </c>
      <c r="H280" s="98">
        <v>1075727</v>
      </c>
      <c r="I280" s="72">
        <v>15978</v>
      </c>
      <c r="J280" s="184">
        <v>1733268</v>
      </c>
      <c r="K280" s="368">
        <f t="shared" ref="K280:K291" si="445">G280+I280</f>
        <v>24173</v>
      </c>
      <c r="L280" s="368">
        <v>1098</v>
      </c>
      <c r="M280" s="360">
        <f t="shared" si="442"/>
        <v>4.5422578910354526E-2</v>
      </c>
      <c r="N280" s="84">
        <f t="shared" si="436"/>
        <v>45129</v>
      </c>
      <c r="O280" s="84">
        <f t="shared" si="437"/>
        <v>5801</v>
      </c>
      <c r="P280" s="138">
        <f t="shared" ref="P280" si="446">SUM(K274:K280)</f>
        <v>139316</v>
      </c>
      <c r="Q280" s="138">
        <f t="shared" ref="Q280" si="447">SUM(L274:L280)</f>
        <v>6899</v>
      </c>
      <c r="R280" s="362">
        <f t="shared" si="439"/>
        <v>4.9520514513767259E-2</v>
      </c>
      <c r="S280" s="85">
        <f t="shared" si="440"/>
        <v>25.500338623176468</v>
      </c>
      <c r="U280" s="629"/>
      <c r="V280" s="629"/>
      <c r="W280" s="629"/>
      <c r="X280" s="629"/>
      <c r="Y280" s="629"/>
      <c r="Z280" s="629"/>
      <c r="AA280" s="629"/>
      <c r="AB280" s="629"/>
      <c r="AC280" s="629"/>
      <c r="AD280" s="629"/>
      <c r="AE280" s="629"/>
      <c r="AF280" s="629"/>
      <c r="AG280" s="629"/>
      <c r="AH280" s="629"/>
    </row>
    <row r="281" spans="1:34" x14ac:dyDescent="0.2">
      <c r="A281" s="60">
        <v>44168</v>
      </c>
      <c r="B281" s="43">
        <v>1103860</v>
      </c>
      <c r="C281" s="43">
        <v>97720</v>
      </c>
      <c r="D281" s="98">
        <v>1201580</v>
      </c>
      <c r="E281" s="43">
        <v>958</v>
      </c>
      <c r="F281" s="356">
        <f t="shared" si="444"/>
        <v>0.13103542607030502</v>
      </c>
      <c r="G281" s="43">
        <v>9277</v>
      </c>
      <c r="H281" s="98">
        <v>1085004</v>
      </c>
      <c r="I281" s="72">
        <v>16956</v>
      </c>
      <c r="J281" s="184">
        <v>1750224</v>
      </c>
      <c r="K281" s="368">
        <f t="shared" si="445"/>
        <v>26233</v>
      </c>
      <c r="L281" s="368">
        <v>1120</v>
      </c>
      <c r="M281" s="360">
        <f t="shared" si="442"/>
        <v>4.2694316319140016E-2</v>
      </c>
      <c r="N281" s="84">
        <f t="shared" si="436"/>
        <v>43948</v>
      </c>
      <c r="O281" s="84">
        <f t="shared" si="437"/>
        <v>5534</v>
      </c>
      <c r="P281" s="138">
        <f t="shared" ref="P281:P283" si="448">SUM(K275:K281)</f>
        <v>135605</v>
      </c>
      <c r="Q281" s="138">
        <f t="shared" ref="Q281:Q283" si="449">SUM(L275:L281)</f>
        <v>6608</v>
      </c>
      <c r="R281" s="362">
        <f t="shared" si="439"/>
        <v>4.8729766601526489E-2</v>
      </c>
      <c r="S281" s="85">
        <f t="shared" si="440"/>
        <v>24.821078835136273</v>
      </c>
    </row>
    <row r="282" spans="1:34" x14ac:dyDescent="0.2">
      <c r="A282" s="60">
        <v>44169</v>
      </c>
      <c r="B282" s="43">
        <v>1110733</v>
      </c>
      <c r="C282" s="43">
        <v>98686</v>
      </c>
      <c r="D282" s="98">
        <v>1209419</v>
      </c>
      <c r="E282" s="43">
        <v>966</v>
      </c>
      <c r="F282" s="356">
        <f t="shared" si="444"/>
        <v>0.12323000382701875</v>
      </c>
      <c r="G282" s="43">
        <v>8918</v>
      </c>
      <c r="H282" s="98">
        <v>1093922</v>
      </c>
      <c r="I282" s="72">
        <v>17949</v>
      </c>
      <c r="J282" s="184">
        <v>1768173</v>
      </c>
      <c r="K282" s="368">
        <f t="shared" si="445"/>
        <v>26867</v>
      </c>
      <c r="L282" s="368">
        <v>1134</v>
      </c>
      <c r="M282" s="360">
        <f t="shared" si="442"/>
        <v>4.2207913053187926E-2</v>
      </c>
      <c r="N282" s="84">
        <f t="shared" si="436"/>
        <v>45220</v>
      </c>
      <c r="O282" s="84">
        <f t="shared" si="437"/>
        <v>5531</v>
      </c>
      <c r="P282" s="138">
        <f t="shared" si="448"/>
        <v>135545</v>
      </c>
      <c r="Q282" s="138">
        <f t="shared" si="449"/>
        <v>6592</v>
      </c>
      <c r="R282" s="362">
        <f t="shared" si="439"/>
        <v>4.863329521561105E-2</v>
      </c>
      <c r="S282" s="85">
        <f t="shared" si="440"/>
        <v>24.810096461845404</v>
      </c>
    </row>
    <row r="283" spans="1:34" x14ac:dyDescent="0.2">
      <c r="A283" s="60">
        <v>44170</v>
      </c>
      <c r="B283" s="43">
        <v>1116611</v>
      </c>
      <c r="C283" s="43">
        <v>99463</v>
      </c>
      <c r="D283" s="98">
        <v>1216074</v>
      </c>
      <c r="E283" s="43">
        <v>777</v>
      </c>
      <c r="F283" s="356">
        <f t="shared" si="444"/>
        <v>0.11675432006010518</v>
      </c>
      <c r="G283" s="43">
        <v>7406</v>
      </c>
      <c r="H283" s="98">
        <v>1101328</v>
      </c>
      <c r="I283" s="72">
        <v>13317</v>
      </c>
      <c r="J283" s="184">
        <v>1781490</v>
      </c>
      <c r="K283" s="368">
        <f t="shared" si="445"/>
        <v>20723</v>
      </c>
      <c r="L283" s="368">
        <v>939</v>
      </c>
      <c r="M283" s="360">
        <f t="shared" si="442"/>
        <v>4.5311972204796602E-2</v>
      </c>
      <c r="N283" s="84">
        <f t="shared" si="436"/>
        <v>45186</v>
      </c>
      <c r="O283" s="84">
        <f t="shared" si="437"/>
        <v>5520</v>
      </c>
      <c r="P283" s="138">
        <f t="shared" si="448"/>
        <v>134774</v>
      </c>
      <c r="Q283" s="138">
        <f t="shared" si="449"/>
        <v>6578</v>
      </c>
      <c r="R283" s="362">
        <f t="shared" si="439"/>
        <v>4.8807633519818365E-2</v>
      </c>
      <c r="S283" s="85">
        <f t="shared" si="440"/>
        <v>24.668972965057748</v>
      </c>
    </row>
    <row r="284" spans="1:34" x14ac:dyDescent="0.2">
      <c r="A284" s="60">
        <v>44171</v>
      </c>
      <c r="B284" s="43">
        <v>1121124</v>
      </c>
      <c r="C284" s="43">
        <v>100106</v>
      </c>
      <c r="D284" s="98">
        <v>1221230</v>
      </c>
      <c r="E284" s="43">
        <v>643</v>
      </c>
      <c r="F284" s="356">
        <f t="shared" ref="F284:F286" si="450">E284/(D284-D283)</f>
        <v>0.12470907680372381</v>
      </c>
      <c r="G284" s="43">
        <v>5583</v>
      </c>
      <c r="H284" s="98">
        <v>1106911</v>
      </c>
      <c r="I284" s="72">
        <v>9207</v>
      </c>
      <c r="J284" s="184">
        <v>1790697</v>
      </c>
      <c r="K284" s="368">
        <f t="shared" si="445"/>
        <v>14790</v>
      </c>
      <c r="L284" s="368">
        <v>768</v>
      </c>
      <c r="M284" s="360">
        <f t="shared" ref="M284" si="451">L284/K284</f>
        <v>5.1926977687626774E-2</v>
      </c>
      <c r="N284" s="84">
        <f t="shared" ref="N284" si="452">D284-D277</f>
        <v>44257</v>
      </c>
      <c r="O284" s="84">
        <f t="shared" ref="O284" si="453">SUM(E278:E284)</f>
        <v>5417</v>
      </c>
      <c r="P284" s="138">
        <f t="shared" ref="P284" si="454">SUM(K278:K284)</f>
        <v>132518</v>
      </c>
      <c r="Q284" s="138">
        <f t="shared" ref="Q284" si="455">SUM(L278:L284)</f>
        <v>6461</v>
      </c>
      <c r="R284" s="362">
        <f t="shared" ref="R284" si="456">Q284/P284</f>
        <v>4.8755640743144327E-2</v>
      </c>
      <c r="S284" s="85">
        <f t="shared" ref="S284" si="457">P284/5463.3</f>
        <v>24.256035729321106</v>
      </c>
    </row>
    <row r="285" spans="1:34" x14ac:dyDescent="0.2">
      <c r="A285" s="60">
        <v>44172</v>
      </c>
      <c r="B285" s="43">
        <v>1124911</v>
      </c>
      <c r="C285" s="43">
        <v>100783</v>
      </c>
      <c r="D285" s="98">
        <v>1225694</v>
      </c>
      <c r="E285" s="43">
        <v>677</v>
      </c>
      <c r="F285" s="356">
        <f t="shared" si="450"/>
        <v>0.15165770609318996</v>
      </c>
      <c r="G285" s="43">
        <v>5352</v>
      </c>
      <c r="H285" s="98">
        <v>1112263</v>
      </c>
      <c r="I285" s="72">
        <v>6169</v>
      </c>
      <c r="J285" s="184">
        <v>1796866</v>
      </c>
      <c r="K285" s="368">
        <f t="shared" si="445"/>
        <v>11521</v>
      </c>
      <c r="L285" s="368">
        <v>774</v>
      </c>
      <c r="M285" s="360">
        <f t="shared" ref="M285" si="458">L285/K285</f>
        <v>6.718166825796372E-2</v>
      </c>
      <c r="N285" s="84">
        <f t="shared" ref="N285" si="459">D285-D278</f>
        <v>46445</v>
      </c>
      <c r="O285" s="84">
        <f t="shared" ref="O285" si="460">SUM(E279:E285)</f>
        <v>5726</v>
      </c>
      <c r="P285" s="138">
        <f t="shared" ref="P285" si="461">SUM(K279:K285)</f>
        <v>137346</v>
      </c>
      <c r="Q285" s="138">
        <f t="shared" ref="Q285" si="462">SUM(L279:L285)</f>
        <v>6789</v>
      </c>
      <c r="R285" s="362">
        <f t="shared" ref="R285" si="463">Q285/P285</f>
        <v>4.9429906950329824E-2</v>
      </c>
      <c r="S285" s="85">
        <f t="shared" ref="S285" si="464">P285/5463.3</f>
        <v>25.139750700126296</v>
      </c>
    </row>
    <row r="286" spans="1:34" x14ac:dyDescent="0.2">
      <c r="A286" s="60">
        <v>44173</v>
      </c>
      <c r="B286" s="43">
        <v>1131614</v>
      </c>
      <c r="C286" s="43">
        <v>101475</v>
      </c>
      <c r="D286" s="98">
        <v>1233089</v>
      </c>
      <c r="E286" s="43">
        <v>692</v>
      </c>
      <c r="F286" s="356">
        <f t="shared" si="450"/>
        <v>9.3576741041244083E-2</v>
      </c>
      <c r="G286" s="43">
        <v>5934</v>
      </c>
      <c r="H286" s="98">
        <v>1118197</v>
      </c>
      <c r="I286" s="72">
        <v>9267</v>
      </c>
      <c r="J286" s="184">
        <v>1806133</v>
      </c>
      <c r="K286" s="368">
        <f t="shared" si="445"/>
        <v>15201</v>
      </c>
      <c r="L286" s="368">
        <v>843</v>
      </c>
      <c r="M286" s="360">
        <f t="shared" ref="M286" si="465">L286/K286</f>
        <v>5.5456877836984407E-2</v>
      </c>
      <c r="N286" s="84">
        <f t="shared" ref="N286" si="466">D286-D279</f>
        <v>48231</v>
      </c>
      <c r="O286" s="84">
        <f t="shared" ref="O286" si="467">SUM(E280:E286)</f>
        <v>5664</v>
      </c>
      <c r="P286" s="138">
        <f t="shared" ref="P286" si="468">SUM(K280:K286)</f>
        <v>139508</v>
      </c>
      <c r="Q286" s="138">
        <f t="shared" ref="Q286" si="469">SUM(L280:L286)</f>
        <v>6676</v>
      </c>
      <c r="R286" s="362">
        <f t="shared" ref="R286" si="470">Q286/P286</f>
        <v>4.7853886515468645E-2</v>
      </c>
      <c r="S286" s="85">
        <f t="shared" ref="S286" si="471">P286/5463.3</f>
        <v>25.535482217707244</v>
      </c>
    </row>
    <row r="287" spans="1:34" x14ac:dyDescent="0.2">
      <c r="A287" s="60">
        <v>44174</v>
      </c>
      <c r="B287" s="43">
        <v>1137207</v>
      </c>
      <c r="C287" s="43">
        <v>102372</v>
      </c>
      <c r="D287" s="98">
        <v>1239579</v>
      </c>
      <c r="E287" s="43">
        <v>897</v>
      </c>
      <c r="F287" s="356">
        <f t="shared" ref="F287:F297" si="472">E287/(D287-D286)</f>
        <v>0.13821263482280433</v>
      </c>
      <c r="G287" s="43">
        <v>8021</v>
      </c>
      <c r="H287" s="98">
        <v>1126218</v>
      </c>
      <c r="I287" s="72">
        <v>14248</v>
      </c>
      <c r="J287" s="184">
        <v>1818825</v>
      </c>
      <c r="K287" s="368">
        <f t="shared" si="445"/>
        <v>22269</v>
      </c>
      <c r="L287" s="368">
        <v>1033</v>
      </c>
      <c r="M287" s="360">
        <f t="shared" ref="M287" si="473">L287/K287</f>
        <v>4.6387354618527998E-2</v>
      </c>
      <c r="N287" s="84">
        <f t="shared" ref="N287" si="474">D287-D280</f>
        <v>45310</v>
      </c>
      <c r="O287" s="84">
        <f t="shared" ref="O287" si="475">SUM(E281:E287)</f>
        <v>5610</v>
      </c>
      <c r="P287" s="138">
        <f t="shared" ref="P287" si="476">SUM(K281:K287)</f>
        <v>137604</v>
      </c>
      <c r="Q287" s="138">
        <f t="shared" ref="Q287" si="477">SUM(L281:L287)</f>
        <v>6611</v>
      </c>
      <c r="R287" s="362">
        <f t="shared" ref="R287" si="478">Q287/P287</f>
        <v>4.8043661521467398E-2</v>
      </c>
      <c r="S287" s="85">
        <f t="shared" ref="S287" si="479">P287/5463.3</f>
        <v>25.18697490527703</v>
      </c>
    </row>
    <row r="288" spans="1:34" x14ac:dyDescent="0.2">
      <c r="A288" s="60">
        <v>44175</v>
      </c>
      <c r="B288" s="43">
        <v>1141754</v>
      </c>
      <c r="C288" s="43">
        <v>103305</v>
      </c>
      <c r="D288" s="98">
        <v>1245059</v>
      </c>
      <c r="E288" s="43">
        <v>933</v>
      </c>
      <c r="F288" s="356">
        <f t="shared" si="472"/>
        <v>0.17025547445255473</v>
      </c>
      <c r="G288" s="43">
        <v>9020</v>
      </c>
      <c r="H288" s="98">
        <v>1135238</v>
      </c>
      <c r="I288" s="72">
        <v>14478</v>
      </c>
      <c r="J288" s="184">
        <v>1833303</v>
      </c>
      <c r="K288" s="368">
        <f t="shared" si="445"/>
        <v>23498</v>
      </c>
      <c r="L288" s="368">
        <v>1097</v>
      </c>
      <c r="M288" s="360">
        <f t="shared" ref="M288:M291" si="480">L288/K288</f>
        <v>4.6684824240360884E-2</v>
      </c>
      <c r="N288" s="84">
        <f t="shared" ref="N288:N290" si="481">D288-D281</f>
        <v>43479</v>
      </c>
      <c r="O288" s="84">
        <f t="shared" ref="O288:O290" si="482">SUM(E282:E288)</f>
        <v>5585</v>
      </c>
      <c r="P288" s="138">
        <f t="shared" ref="P288:P290" si="483">SUM(K282:K288)</f>
        <v>134869</v>
      </c>
      <c r="Q288" s="138">
        <f t="shared" ref="Q288:Q290" si="484">SUM(L282:L288)</f>
        <v>6588</v>
      </c>
      <c r="R288" s="362">
        <f t="shared" ref="R288:R290" si="485">Q288/P288</f>
        <v>4.8847400069697261E-2</v>
      </c>
      <c r="S288" s="85">
        <f t="shared" ref="S288:S290" si="486">P288/5463.3</f>
        <v>24.686361722768289</v>
      </c>
    </row>
    <row r="289" spans="1:21" x14ac:dyDescent="0.2">
      <c r="A289" s="60">
        <v>44176</v>
      </c>
      <c r="B289" s="43">
        <v>1147435</v>
      </c>
      <c r="C289" s="43">
        <v>104306</v>
      </c>
      <c r="D289" s="98">
        <v>1251741</v>
      </c>
      <c r="E289" s="43">
        <v>1001</v>
      </c>
      <c r="F289" s="356">
        <f t="shared" si="472"/>
        <v>0.14980544747081712</v>
      </c>
      <c r="G289" s="43">
        <v>8841</v>
      </c>
      <c r="H289" s="98">
        <v>1144079</v>
      </c>
      <c r="I289" s="72">
        <v>16083</v>
      </c>
      <c r="J289" s="184">
        <v>1849386</v>
      </c>
      <c r="K289" s="368">
        <f t="shared" si="445"/>
        <v>24924</v>
      </c>
      <c r="L289" s="368">
        <v>1157</v>
      </c>
      <c r="M289" s="360">
        <f t="shared" si="480"/>
        <v>4.6421120205424493E-2</v>
      </c>
      <c r="N289" s="84">
        <f t="shared" si="481"/>
        <v>42322</v>
      </c>
      <c r="O289" s="84">
        <f t="shared" si="482"/>
        <v>5620</v>
      </c>
      <c r="P289" s="138">
        <f t="shared" si="483"/>
        <v>132926</v>
      </c>
      <c r="Q289" s="138">
        <f t="shared" si="484"/>
        <v>6611</v>
      </c>
      <c r="R289" s="362">
        <f t="shared" si="485"/>
        <v>4.9734438710259843E-2</v>
      </c>
      <c r="S289" s="85">
        <f t="shared" si="486"/>
        <v>24.330715867699009</v>
      </c>
    </row>
    <row r="290" spans="1:21" x14ac:dyDescent="0.2">
      <c r="A290" s="60">
        <v>44177</v>
      </c>
      <c r="B290" s="43">
        <v>1152835</v>
      </c>
      <c r="C290" s="43">
        <v>105370</v>
      </c>
      <c r="D290" s="98">
        <v>1258205</v>
      </c>
      <c r="E290" s="43">
        <v>1064</v>
      </c>
      <c r="F290" s="356">
        <f t="shared" si="472"/>
        <v>0.16460396039603961</v>
      </c>
      <c r="G290" s="43">
        <v>8564</v>
      </c>
      <c r="H290" s="98">
        <v>1152643</v>
      </c>
      <c r="I290" s="72">
        <v>14731</v>
      </c>
      <c r="J290" s="184">
        <v>1864117</v>
      </c>
      <c r="K290" s="368">
        <f t="shared" si="445"/>
        <v>23295</v>
      </c>
      <c r="L290" s="368">
        <v>1217</v>
      </c>
      <c r="M290" s="360">
        <f t="shared" si="480"/>
        <v>5.2242970594548188E-2</v>
      </c>
      <c r="N290" s="84">
        <f t="shared" si="481"/>
        <v>42131</v>
      </c>
      <c r="O290" s="84">
        <f t="shared" si="482"/>
        <v>5907</v>
      </c>
      <c r="P290" s="138">
        <f t="shared" si="483"/>
        <v>135498</v>
      </c>
      <c r="Q290" s="138">
        <f t="shared" si="484"/>
        <v>6889</v>
      </c>
      <c r="R290" s="362">
        <f t="shared" si="485"/>
        <v>5.0842078849872324E-2</v>
      </c>
      <c r="S290" s="85">
        <f t="shared" si="486"/>
        <v>24.801493602767557</v>
      </c>
    </row>
    <row r="291" spans="1:21" x14ac:dyDescent="0.2">
      <c r="A291" s="60">
        <v>44178</v>
      </c>
      <c r="B291" s="43">
        <v>1157486</v>
      </c>
      <c r="C291" s="43">
        <v>106170</v>
      </c>
      <c r="D291" s="98">
        <v>1263656</v>
      </c>
      <c r="E291" s="43">
        <v>800</v>
      </c>
      <c r="F291" s="356">
        <f t="shared" si="472"/>
        <v>0.1467620620069712</v>
      </c>
      <c r="G291" s="43">
        <v>7239</v>
      </c>
      <c r="H291" s="98">
        <v>1159882</v>
      </c>
      <c r="I291" s="72">
        <v>9997</v>
      </c>
      <c r="J291" s="184">
        <v>1874114</v>
      </c>
      <c r="K291" s="368">
        <f t="shared" si="445"/>
        <v>17236</v>
      </c>
      <c r="L291" s="368">
        <v>892</v>
      </c>
      <c r="M291" s="360">
        <f t="shared" si="480"/>
        <v>5.1752146669760968E-2</v>
      </c>
      <c r="N291" s="84">
        <f t="shared" ref="N291" si="487">D291-D284</f>
        <v>42426</v>
      </c>
      <c r="O291" s="84">
        <f t="shared" ref="O291" si="488">SUM(E285:E291)</f>
        <v>6064</v>
      </c>
      <c r="P291" s="138">
        <f t="shared" ref="P291" si="489">SUM(K285:K291)</f>
        <v>137944</v>
      </c>
      <c r="Q291" s="138">
        <f t="shared" ref="Q291" si="490">SUM(L285:L291)</f>
        <v>7013</v>
      </c>
      <c r="R291" s="362">
        <f t="shared" ref="R291" si="491">Q291/P291</f>
        <v>5.0839471089717564E-2</v>
      </c>
      <c r="S291" s="85">
        <f t="shared" ref="S291" si="492">P291/5463.3</f>
        <v>25.249208353925283</v>
      </c>
    </row>
    <row r="292" spans="1:21" x14ac:dyDescent="0.2">
      <c r="A292" s="60">
        <v>44179</v>
      </c>
      <c r="B292" s="43">
        <v>1161155</v>
      </c>
      <c r="C292" s="43">
        <v>106904</v>
      </c>
      <c r="D292" s="98">
        <v>1268059</v>
      </c>
      <c r="E292" s="43">
        <v>734</v>
      </c>
      <c r="F292" s="356">
        <f t="shared" si="472"/>
        <v>0.1667045196456961</v>
      </c>
      <c r="G292" s="43">
        <v>4643</v>
      </c>
      <c r="H292" s="98">
        <v>1164525</v>
      </c>
      <c r="I292" s="72">
        <v>6271</v>
      </c>
      <c r="J292" s="184">
        <v>1880385</v>
      </c>
      <c r="K292" s="368">
        <f t="shared" ref="K292:K298" si="493">G292+I292</f>
        <v>10914</v>
      </c>
      <c r="L292" s="368">
        <v>833</v>
      </c>
      <c r="M292" s="360">
        <f t="shared" ref="M292:M297" si="494">L292/K292</f>
        <v>7.6323987538940805E-2</v>
      </c>
      <c r="N292" s="84">
        <f t="shared" ref="N292" si="495">D292-D285</f>
        <v>42365</v>
      </c>
      <c r="O292" s="84">
        <f t="shared" ref="O292" si="496">SUM(E286:E292)</f>
        <v>6121</v>
      </c>
      <c r="P292" s="138">
        <f t="shared" ref="P292" si="497">SUM(K286:K292)</f>
        <v>137337</v>
      </c>
      <c r="Q292" s="138">
        <f t="shared" ref="Q292" si="498">SUM(L286:L292)</f>
        <v>7072</v>
      </c>
      <c r="R292" s="362">
        <f t="shared" ref="R292" si="499">Q292/P292</f>
        <v>5.149377079738162E-2</v>
      </c>
      <c r="S292" s="85">
        <f t="shared" ref="S292" si="500">P292/5463.3</f>
        <v>25.138103344132666</v>
      </c>
    </row>
    <row r="293" spans="1:21" x14ac:dyDescent="0.2">
      <c r="A293" s="60">
        <v>44180</v>
      </c>
      <c r="B293" s="43">
        <v>1165789</v>
      </c>
      <c r="C293" s="43">
        <v>107749</v>
      </c>
      <c r="D293" s="98">
        <v>1273538</v>
      </c>
      <c r="E293" s="43">
        <v>845</v>
      </c>
      <c r="F293" s="356">
        <f t="shared" si="472"/>
        <v>0.15422522358094543</v>
      </c>
      <c r="G293" s="43">
        <v>6095</v>
      </c>
      <c r="H293" s="98">
        <v>1170620</v>
      </c>
      <c r="I293" s="72">
        <v>7047</v>
      </c>
      <c r="J293" s="184">
        <v>1887432</v>
      </c>
      <c r="K293" s="368">
        <f t="shared" si="493"/>
        <v>13142</v>
      </c>
      <c r="L293" s="368">
        <v>979</v>
      </c>
      <c r="M293" s="360">
        <f t="shared" si="494"/>
        <v>7.449398873839598E-2</v>
      </c>
      <c r="N293" s="84">
        <f t="shared" ref="N293" si="501">D293-D286</f>
        <v>40449</v>
      </c>
      <c r="O293" s="84">
        <f t="shared" ref="O293" si="502">SUM(E287:E293)</f>
        <v>6274</v>
      </c>
      <c r="P293" s="138">
        <f t="shared" ref="P293" si="503">SUM(K287:K293)</f>
        <v>135278</v>
      </c>
      <c r="Q293" s="138">
        <f t="shared" ref="Q293" si="504">SUM(L287:L293)</f>
        <v>7208</v>
      </c>
      <c r="R293" s="362">
        <f t="shared" ref="R293" si="505">Q293/P293</f>
        <v>5.3282869350522628E-2</v>
      </c>
      <c r="S293" s="85">
        <f t="shared" ref="S293" si="506">P293/5463.3</f>
        <v>24.761224900701041</v>
      </c>
    </row>
    <row r="294" spans="1:21" x14ac:dyDescent="0.2">
      <c r="A294" s="60">
        <v>44181</v>
      </c>
      <c r="B294" s="43">
        <v>1170165</v>
      </c>
      <c r="C294" s="43">
        <v>108438</v>
      </c>
      <c r="D294" s="98">
        <v>1278603</v>
      </c>
      <c r="E294" s="43">
        <v>689</v>
      </c>
      <c r="F294" s="356">
        <f t="shared" si="472"/>
        <v>0.13603158933859821</v>
      </c>
      <c r="G294" s="43">
        <v>8034</v>
      </c>
      <c r="H294" s="98">
        <v>1178654</v>
      </c>
      <c r="I294" s="72">
        <v>5791</v>
      </c>
      <c r="J294" s="184">
        <v>1893223</v>
      </c>
      <c r="K294" s="368">
        <f t="shared" si="493"/>
        <v>13825</v>
      </c>
      <c r="L294" s="368">
        <v>810</v>
      </c>
      <c r="M294" s="360">
        <f t="shared" si="494"/>
        <v>5.8589511754068714E-2</v>
      </c>
      <c r="N294" s="84">
        <f t="shared" ref="N294" si="507">D294-D287</f>
        <v>39024</v>
      </c>
      <c r="O294" s="84">
        <f t="shared" ref="O294" si="508">SUM(E288:E294)</f>
        <v>6066</v>
      </c>
      <c r="P294" s="138">
        <f t="shared" ref="P294" si="509">SUM(K288:K294)</f>
        <v>126834</v>
      </c>
      <c r="Q294" s="138">
        <f t="shared" ref="Q294" si="510">SUM(L288:L294)</f>
        <v>6985</v>
      </c>
      <c r="R294" s="362">
        <f t="shared" ref="R294" si="511">Q294/P294</f>
        <v>5.5071983852910102E-2</v>
      </c>
      <c r="S294" s="85">
        <f t="shared" ref="S294" si="512">P294/5463.3</f>
        <v>23.215638899566194</v>
      </c>
    </row>
    <row r="295" spans="1:21" x14ac:dyDescent="0.2">
      <c r="A295" s="60">
        <v>44182</v>
      </c>
      <c r="B295" s="43">
        <v>1175059</v>
      </c>
      <c r="C295" s="43">
        <v>109296</v>
      </c>
      <c r="D295" s="98">
        <v>1284355</v>
      </c>
      <c r="E295" s="43">
        <v>858</v>
      </c>
      <c r="F295" s="356">
        <f t="shared" si="472"/>
        <v>0.14916550764951322</v>
      </c>
      <c r="G295" s="43">
        <v>9341</v>
      </c>
      <c r="H295" s="98">
        <v>1187995</v>
      </c>
      <c r="I295" s="72">
        <v>13111</v>
      </c>
      <c r="J295" s="184">
        <v>1906334</v>
      </c>
      <c r="K295" s="368">
        <f t="shared" si="493"/>
        <v>22452</v>
      </c>
      <c r="L295" s="368">
        <v>984</v>
      </c>
      <c r="M295" s="360">
        <f t="shared" si="494"/>
        <v>4.3826830571886695E-2</v>
      </c>
      <c r="N295" s="84">
        <f t="shared" ref="N295:N297" si="513">D295-D288</f>
        <v>39296</v>
      </c>
      <c r="O295" s="84">
        <f t="shared" ref="O295:O297" si="514">SUM(E289:E295)</f>
        <v>5991</v>
      </c>
      <c r="P295" s="138">
        <f t="shared" ref="P295:P297" si="515">SUM(K289:K295)</f>
        <v>125788</v>
      </c>
      <c r="Q295" s="138">
        <f t="shared" ref="Q295:Q297" si="516">SUM(L289:L295)</f>
        <v>6872</v>
      </c>
      <c r="R295" s="362">
        <f t="shared" ref="R295:R297" si="517">Q295/P295</f>
        <v>5.4631602378605273E-2</v>
      </c>
      <c r="S295" s="85">
        <f t="shared" ref="S295:S297" si="518">P295/5463.3</f>
        <v>23.024179525195393</v>
      </c>
    </row>
    <row r="296" spans="1:21" x14ac:dyDescent="0.2">
      <c r="A296" s="60">
        <v>44183</v>
      </c>
      <c r="B296" s="43">
        <v>1179163</v>
      </c>
      <c r="C296" s="43">
        <v>110040</v>
      </c>
      <c r="D296" s="98">
        <v>1289203</v>
      </c>
      <c r="E296" s="43">
        <v>744</v>
      </c>
      <c r="F296" s="356">
        <f t="shared" si="472"/>
        <v>0.15346534653465346</v>
      </c>
      <c r="G296" s="43">
        <v>8993</v>
      </c>
      <c r="H296" s="98">
        <v>1197028</v>
      </c>
      <c r="I296" s="72">
        <v>11709</v>
      </c>
      <c r="J296" s="184">
        <v>1918003</v>
      </c>
      <c r="K296" s="368">
        <f t="shared" si="493"/>
        <v>20702</v>
      </c>
      <c r="L296" s="368">
        <v>873</v>
      </c>
      <c r="M296" s="360">
        <f t="shared" si="494"/>
        <v>4.2169838662931121E-2</v>
      </c>
      <c r="N296" s="84">
        <f t="shared" si="513"/>
        <v>37462</v>
      </c>
      <c r="O296" s="84">
        <f t="shared" si="514"/>
        <v>5734</v>
      </c>
      <c r="P296" s="138">
        <f t="shared" si="515"/>
        <v>121566</v>
      </c>
      <c r="Q296" s="138">
        <f t="shared" si="516"/>
        <v>6588</v>
      </c>
      <c r="R296" s="362">
        <f t="shared" si="517"/>
        <v>5.4192784166625534E-2</v>
      </c>
      <c r="S296" s="85">
        <f t="shared" si="518"/>
        <v>22.251386524627971</v>
      </c>
    </row>
    <row r="297" spans="1:21" s="2" customFormat="1" ht="12.75" x14ac:dyDescent="0.2">
      <c r="A297" s="60">
        <v>44184</v>
      </c>
      <c r="B297" s="369">
        <v>1182336</v>
      </c>
      <c r="C297" s="369">
        <v>110612</v>
      </c>
      <c r="D297" s="370">
        <v>1292948</v>
      </c>
      <c r="E297" s="43">
        <v>572</v>
      </c>
      <c r="F297" s="356">
        <f t="shared" si="472"/>
        <v>0.1527369826435247</v>
      </c>
      <c r="G297" s="43">
        <v>6000</v>
      </c>
      <c r="H297" s="370">
        <v>1203028</v>
      </c>
      <c r="I297" s="72">
        <v>9917</v>
      </c>
      <c r="J297" s="48">
        <v>1927920</v>
      </c>
      <c r="K297" s="368">
        <f t="shared" si="493"/>
        <v>15917</v>
      </c>
      <c r="L297" s="371">
        <v>637</v>
      </c>
      <c r="M297" s="360">
        <f t="shared" si="494"/>
        <v>4.0020104291009613E-2</v>
      </c>
      <c r="N297" s="84">
        <f t="shared" si="513"/>
        <v>34743</v>
      </c>
      <c r="O297" s="84">
        <f t="shared" si="514"/>
        <v>5242</v>
      </c>
      <c r="P297" s="138">
        <f t="shared" si="515"/>
        <v>114188</v>
      </c>
      <c r="Q297" s="138">
        <f t="shared" si="516"/>
        <v>6008</v>
      </c>
      <c r="R297" s="362">
        <f t="shared" si="517"/>
        <v>5.2614985812870003E-2</v>
      </c>
      <c r="S297" s="85">
        <f t="shared" si="518"/>
        <v>20.900920688960884</v>
      </c>
    </row>
    <row r="298" spans="1:21" x14ac:dyDescent="0.2">
      <c r="A298" s="60">
        <v>44185</v>
      </c>
      <c r="B298" s="369">
        <v>1187618</v>
      </c>
      <c r="C298" s="369">
        <v>111546</v>
      </c>
      <c r="D298" s="370">
        <v>1299164</v>
      </c>
      <c r="E298" s="43">
        <v>934</v>
      </c>
      <c r="F298" s="356">
        <f t="shared" ref="F298" si="519">E298/(D298-D297)</f>
        <v>0.15025740025740025</v>
      </c>
      <c r="G298" s="43">
        <v>8890</v>
      </c>
      <c r="H298" s="370">
        <v>1211918</v>
      </c>
      <c r="I298" s="72">
        <v>12033</v>
      </c>
      <c r="J298" s="48">
        <v>1939953</v>
      </c>
      <c r="K298" s="368">
        <f t="shared" si="493"/>
        <v>20923</v>
      </c>
      <c r="L298" s="371">
        <v>1069</v>
      </c>
      <c r="M298" s="360">
        <f t="shared" ref="M298" si="520">L298/K298</f>
        <v>5.1092099603307364E-2</v>
      </c>
      <c r="N298" s="84">
        <f t="shared" ref="N298" si="521">D298-D291</f>
        <v>35508</v>
      </c>
      <c r="O298" s="84">
        <f t="shared" ref="O298" si="522">SUM(E292:E298)</f>
        <v>5376</v>
      </c>
      <c r="P298" s="138">
        <f t="shared" ref="P298" si="523">SUM(K292:K298)</f>
        <v>117875</v>
      </c>
      <c r="Q298" s="138">
        <f t="shared" ref="Q298" si="524">SUM(L292:L298)</f>
        <v>6185</v>
      </c>
      <c r="R298" s="362">
        <f t="shared" ref="R298" si="525">Q298/P298</f>
        <v>5.2470837751855778E-2</v>
      </c>
      <c r="S298" s="85">
        <f t="shared" ref="S298" si="526">P298/5463.3</f>
        <v>21.575787527684732</v>
      </c>
      <c r="U298" s="373" t="s">
        <v>214</v>
      </c>
    </row>
    <row r="299" spans="1:21" x14ac:dyDescent="0.2">
      <c r="A299" s="60">
        <v>44186</v>
      </c>
      <c r="B299" s="369">
        <v>1196386</v>
      </c>
      <c r="C299" s="369">
        <v>113050</v>
      </c>
      <c r="D299" s="370">
        <v>1309436</v>
      </c>
      <c r="E299" s="43">
        <v>1504</v>
      </c>
      <c r="F299" s="356">
        <f t="shared" ref="F299" si="527">E299/(D299-D298)</f>
        <v>0.14641744548286603</v>
      </c>
      <c r="G299" s="43">
        <v>4720</v>
      </c>
      <c r="H299" s="370">
        <v>1216638</v>
      </c>
      <c r="I299" s="72">
        <v>23331</v>
      </c>
      <c r="J299" s="48">
        <v>1963284</v>
      </c>
      <c r="K299" s="368">
        <f t="shared" ref="K299" si="528">G299+I299</f>
        <v>28051</v>
      </c>
      <c r="L299" s="371">
        <v>1696</v>
      </c>
      <c r="M299" s="360">
        <f t="shared" ref="M299" si="529">L299/K299</f>
        <v>6.0461302627357313E-2</v>
      </c>
      <c r="N299" s="84">
        <f t="shared" ref="N299" si="530">D299-D292</f>
        <v>41377</v>
      </c>
      <c r="O299" s="84">
        <f t="shared" ref="O299" si="531">SUM(E293:E299)</f>
        <v>6146</v>
      </c>
      <c r="P299" s="138">
        <f t="shared" ref="P299" si="532">SUM(K293:K299)</f>
        <v>135012</v>
      </c>
      <c r="Q299" s="138">
        <f t="shared" ref="Q299" si="533">SUM(L293:L299)</f>
        <v>7048</v>
      </c>
      <c r="R299" s="362">
        <f t="shared" ref="R299" si="534">Q299/P299</f>
        <v>5.2202767161437499E-2</v>
      </c>
      <c r="S299" s="85">
        <f t="shared" ref="S299" si="535">P299/5463.3</f>
        <v>24.712536379111526</v>
      </c>
      <c r="U299" s="373" t="s">
        <v>215</v>
      </c>
    </row>
    <row r="300" spans="1:21" x14ac:dyDescent="0.2">
      <c r="A300" s="60">
        <v>44187</v>
      </c>
      <c r="B300" s="369">
        <v>1203896</v>
      </c>
      <c r="C300" s="369">
        <v>114366</v>
      </c>
      <c r="D300" s="370">
        <v>1318262</v>
      </c>
      <c r="E300" s="43">
        <v>1316</v>
      </c>
      <c r="F300" s="356">
        <f t="shared" ref="F300" si="536">E300/(D300-D299)</f>
        <v>0.14910491728982553</v>
      </c>
      <c r="G300" s="43">
        <v>5796</v>
      </c>
      <c r="H300" s="370">
        <v>1222434</v>
      </c>
      <c r="I300" s="72">
        <v>13751</v>
      </c>
      <c r="J300" s="48">
        <v>1977035</v>
      </c>
      <c r="K300" s="368">
        <f t="shared" ref="K300" si="537">G300+I300</f>
        <v>19547</v>
      </c>
      <c r="L300" s="371">
        <v>1464</v>
      </c>
      <c r="M300" s="360">
        <f t="shared" ref="M300" si="538">L300/K300</f>
        <v>7.4896403540185189E-2</v>
      </c>
      <c r="N300" s="84">
        <f t="shared" ref="N300" si="539">D300-D293</f>
        <v>44724</v>
      </c>
      <c r="O300" s="84">
        <f t="shared" ref="O300" si="540">SUM(E294:E300)</f>
        <v>6617</v>
      </c>
      <c r="P300" s="138">
        <f t="shared" ref="P300" si="541">SUM(K294:K300)</f>
        <v>141417</v>
      </c>
      <c r="Q300" s="138">
        <f t="shared" ref="Q300" si="542">SUM(L294:L300)</f>
        <v>7533</v>
      </c>
      <c r="R300" s="362">
        <f t="shared" ref="R300" si="543">Q300/P300</f>
        <v>5.3267994654108065E-2</v>
      </c>
      <c r="S300" s="85">
        <f t="shared" ref="S300" si="544">P300/5463.3</f>
        <v>25.884904727911699</v>
      </c>
    </row>
    <row r="301" spans="1:21" x14ac:dyDescent="0.2">
      <c r="A301" s="60">
        <v>44188</v>
      </c>
      <c r="B301" s="369">
        <v>1210787</v>
      </c>
      <c r="C301" s="369">
        <v>115556</v>
      </c>
      <c r="D301" s="370">
        <v>1326343</v>
      </c>
      <c r="E301" s="43">
        <v>1190</v>
      </c>
      <c r="F301" s="356">
        <f t="shared" ref="F301" si="545">E301/(D301-D300)</f>
        <v>0.14725900259868829</v>
      </c>
      <c r="G301" s="43">
        <v>8407</v>
      </c>
      <c r="H301" s="370">
        <v>1230841</v>
      </c>
      <c r="I301" s="72">
        <v>18123</v>
      </c>
      <c r="J301" s="48">
        <v>1995158</v>
      </c>
      <c r="K301" s="368">
        <f t="shared" ref="K301" si="546">G301+I301</f>
        <v>26530</v>
      </c>
      <c r="L301" s="371">
        <v>1320</v>
      </c>
      <c r="M301" s="360">
        <f t="shared" ref="M301" si="547">L301/K301</f>
        <v>4.9754994346023367E-2</v>
      </c>
      <c r="N301" s="84">
        <f t="shared" ref="N301" si="548">D301-D294</f>
        <v>47740</v>
      </c>
      <c r="O301" s="84">
        <f t="shared" ref="O301" si="549">SUM(E295:E301)</f>
        <v>7118</v>
      </c>
      <c r="P301" s="138">
        <f t="shared" ref="P301" si="550">SUM(K295:K301)</f>
        <v>154122</v>
      </c>
      <c r="Q301" s="138">
        <f t="shared" ref="Q301" si="551">SUM(L295:L301)</f>
        <v>8043</v>
      </c>
      <c r="R301" s="362">
        <f t="shared" ref="R301" si="552">Q301/P301</f>
        <v>5.2185930626386885E-2</v>
      </c>
      <c r="S301" s="85">
        <f t="shared" ref="S301" si="553">P301/5463.3</f>
        <v>28.210422272253034</v>
      </c>
    </row>
    <row r="302" spans="1:21" x14ac:dyDescent="0.2">
      <c r="A302" s="60">
        <v>44189</v>
      </c>
      <c r="B302" s="369">
        <v>1218069</v>
      </c>
      <c r="C302" s="369">
        <v>116870</v>
      </c>
      <c r="D302" s="370">
        <v>1334939</v>
      </c>
      <c r="E302" s="43">
        <v>1314</v>
      </c>
      <c r="F302" s="356">
        <f t="shared" ref="F302:F307" si="554">E302/(D302-D301)</f>
        <v>0.15286179618427176</v>
      </c>
      <c r="G302" s="43">
        <v>9705</v>
      </c>
      <c r="H302" s="370">
        <v>1240546</v>
      </c>
      <c r="I302" s="72">
        <v>18167</v>
      </c>
      <c r="J302" s="48">
        <v>2013325</v>
      </c>
      <c r="K302" s="368">
        <f t="shared" ref="K302:K307" si="555">G302+I302</f>
        <v>27872</v>
      </c>
      <c r="L302" s="371">
        <v>1490</v>
      </c>
      <c r="M302" s="360">
        <f t="shared" ref="M302" si="556">L302/K302</f>
        <v>5.345866819747417E-2</v>
      </c>
      <c r="N302" s="84">
        <f t="shared" ref="N302" si="557">D302-D295</f>
        <v>50584</v>
      </c>
      <c r="O302" s="84">
        <f t="shared" ref="O302" si="558">SUM(E296:E302)</f>
        <v>7574</v>
      </c>
      <c r="P302" s="138">
        <f t="shared" ref="P302" si="559">SUM(K296:K302)</f>
        <v>159542</v>
      </c>
      <c r="Q302" s="138">
        <f t="shared" ref="Q302" si="560">SUM(L296:L302)</f>
        <v>8549</v>
      </c>
      <c r="R302" s="362">
        <f t="shared" ref="R302" si="561">Q302/P302</f>
        <v>5.3584636020608992E-2</v>
      </c>
      <c r="S302" s="85">
        <f t="shared" ref="S302" si="562">P302/5463.3</f>
        <v>29.202496659528123</v>
      </c>
    </row>
    <row r="303" spans="1:21" x14ac:dyDescent="0.2">
      <c r="A303" s="60">
        <v>44190</v>
      </c>
      <c r="B303" s="369">
        <v>1223532</v>
      </c>
      <c r="C303" s="369">
        <v>118035</v>
      </c>
      <c r="D303" s="370">
        <v>1341567</v>
      </c>
      <c r="E303" s="43">
        <v>1165</v>
      </c>
      <c r="F303" s="356">
        <f t="shared" si="554"/>
        <v>0.17576946288473144</v>
      </c>
      <c r="G303" s="43">
        <v>9243</v>
      </c>
      <c r="H303" s="370">
        <v>1249789</v>
      </c>
      <c r="I303" s="72">
        <v>21376</v>
      </c>
      <c r="J303" s="48">
        <v>2034701</v>
      </c>
      <c r="K303" s="368">
        <f t="shared" si="555"/>
        <v>30619</v>
      </c>
      <c r="L303" s="371">
        <v>1310</v>
      </c>
      <c r="M303" s="360">
        <f t="shared" ref="M303:M307" si="563">L303/K303</f>
        <v>4.2783892354420455E-2</v>
      </c>
      <c r="N303" s="84">
        <f t="shared" ref="N303:N307" si="564">D303-D296</f>
        <v>52364</v>
      </c>
      <c r="O303" s="84">
        <f t="shared" ref="O303:O307" si="565">SUM(E297:E303)</f>
        <v>7995</v>
      </c>
      <c r="P303" s="138">
        <f t="shared" ref="P303:P307" si="566">SUM(K297:K303)</f>
        <v>169459</v>
      </c>
      <c r="Q303" s="138">
        <f t="shared" ref="Q303:Q307" si="567">SUM(L297:L303)</f>
        <v>8986</v>
      </c>
      <c r="R303" s="362">
        <f t="shared" ref="R303:R307" si="568">Q303/P303</f>
        <v>5.3027575991832832E-2</v>
      </c>
      <c r="S303" s="85">
        <f t="shared" ref="S303:S307" si="569">P303/5463.3</f>
        <v>31.017699924953781</v>
      </c>
    </row>
    <row r="304" spans="1:21" x14ac:dyDescent="0.2">
      <c r="A304" s="60">
        <v>44191</v>
      </c>
      <c r="B304" s="369">
        <v>1226966</v>
      </c>
      <c r="C304" s="369">
        <v>119184</v>
      </c>
      <c r="D304" s="370">
        <v>1346150</v>
      </c>
      <c r="E304" s="43">
        <v>1149</v>
      </c>
      <c r="F304" s="356">
        <f t="shared" si="554"/>
        <v>0.25070914248308968</v>
      </c>
      <c r="G304" s="43">
        <v>4477</v>
      </c>
      <c r="H304" s="370">
        <v>1254266</v>
      </c>
      <c r="I304" s="72">
        <v>10934</v>
      </c>
      <c r="J304" s="48">
        <v>2045635</v>
      </c>
      <c r="K304" s="368">
        <f t="shared" si="555"/>
        <v>15411</v>
      </c>
      <c r="L304" s="371">
        <v>1262</v>
      </c>
      <c r="M304" s="360">
        <f t="shared" si="563"/>
        <v>8.1889559405619358E-2</v>
      </c>
      <c r="N304" s="84">
        <f t="shared" si="564"/>
        <v>53202</v>
      </c>
      <c r="O304" s="84">
        <f t="shared" si="565"/>
        <v>8572</v>
      </c>
      <c r="P304" s="138">
        <f t="shared" si="566"/>
        <v>168953</v>
      </c>
      <c r="Q304" s="138">
        <f t="shared" si="567"/>
        <v>9611</v>
      </c>
      <c r="R304" s="362">
        <f t="shared" si="568"/>
        <v>5.6885642752718214E-2</v>
      </c>
      <c r="S304" s="85">
        <f t="shared" si="569"/>
        <v>30.925081910200792</v>
      </c>
    </row>
    <row r="305" spans="1:19" x14ac:dyDescent="0.2">
      <c r="A305" s="60">
        <v>44192</v>
      </c>
      <c r="B305" s="369">
        <v>1228815</v>
      </c>
      <c r="C305" s="369">
        <v>119924</v>
      </c>
      <c r="D305" s="370">
        <v>1348739</v>
      </c>
      <c r="E305" s="43">
        <v>740</v>
      </c>
      <c r="F305" s="356">
        <f t="shared" si="554"/>
        <v>0.28582464271919661</v>
      </c>
      <c r="G305" s="43">
        <v>3311</v>
      </c>
      <c r="H305" s="370">
        <v>1257577</v>
      </c>
      <c r="I305" s="72">
        <v>3482</v>
      </c>
      <c r="J305" s="48">
        <v>2049117</v>
      </c>
      <c r="K305" s="368">
        <f t="shared" si="555"/>
        <v>6793</v>
      </c>
      <c r="L305" s="371">
        <v>834</v>
      </c>
      <c r="M305" s="360">
        <f t="shared" si="563"/>
        <v>0.12277344325040483</v>
      </c>
      <c r="N305" s="84">
        <f t="shared" si="564"/>
        <v>49575</v>
      </c>
      <c r="O305" s="84">
        <f t="shared" si="565"/>
        <v>8378</v>
      </c>
      <c r="P305" s="138">
        <f t="shared" si="566"/>
        <v>154823</v>
      </c>
      <c r="Q305" s="138">
        <f t="shared" si="567"/>
        <v>9376</v>
      </c>
      <c r="R305" s="362">
        <f t="shared" si="568"/>
        <v>6.0559477596997861E-2</v>
      </c>
      <c r="S305" s="85">
        <f t="shared" si="569"/>
        <v>28.338733000201344</v>
      </c>
    </row>
    <row r="306" spans="1:19" x14ac:dyDescent="0.2">
      <c r="A306" s="60">
        <v>44193</v>
      </c>
      <c r="B306" s="369">
        <v>1231418</v>
      </c>
      <c r="C306" s="369">
        <v>120891</v>
      </c>
      <c r="D306" s="370">
        <v>1352309</v>
      </c>
      <c r="E306" s="43">
        <v>967</v>
      </c>
      <c r="F306" s="356">
        <f t="shared" si="554"/>
        <v>0.27086834733893556</v>
      </c>
      <c r="G306" s="43">
        <v>4122</v>
      </c>
      <c r="H306" s="370">
        <v>1261699</v>
      </c>
      <c r="I306" s="72">
        <v>4697</v>
      </c>
      <c r="J306" s="48">
        <v>2053814</v>
      </c>
      <c r="K306" s="368">
        <f t="shared" si="555"/>
        <v>8819</v>
      </c>
      <c r="L306" s="371">
        <v>1072</v>
      </c>
      <c r="M306" s="360">
        <f t="shared" si="563"/>
        <v>0.12155573194239709</v>
      </c>
      <c r="N306" s="84">
        <f t="shared" si="564"/>
        <v>42873</v>
      </c>
      <c r="O306" s="84">
        <f t="shared" si="565"/>
        <v>7841</v>
      </c>
      <c r="P306" s="138">
        <f t="shared" si="566"/>
        <v>135591</v>
      </c>
      <c r="Q306" s="138">
        <f t="shared" si="567"/>
        <v>8752</v>
      </c>
      <c r="R306" s="362">
        <f t="shared" si="568"/>
        <v>6.4547056958057694E-2</v>
      </c>
      <c r="S306" s="85">
        <f t="shared" si="569"/>
        <v>24.818516281368403</v>
      </c>
    </row>
    <row r="307" spans="1:19" x14ac:dyDescent="0.2">
      <c r="A307" s="60">
        <v>44194</v>
      </c>
      <c r="B307" s="369">
        <v>1235580</v>
      </c>
      <c r="C307" s="369">
        <v>122786</v>
      </c>
      <c r="D307" s="370">
        <v>1358366</v>
      </c>
      <c r="E307" s="43">
        <v>1895</v>
      </c>
      <c r="F307" s="356">
        <f t="shared" si="554"/>
        <v>0.31286115238566947</v>
      </c>
      <c r="G307" s="43">
        <v>5121</v>
      </c>
      <c r="H307" s="370">
        <v>1266820</v>
      </c>
      <c r="I307" s="72">
        <v>9058</v>
      </c>
      <c r="J307" s="48">
        <v>2062872</v>
      </c>
      <c r="K307" s="368">
        <f t="shared" si="555"/>
        <v>14179</v>
      </c>
      <c r="L307" s="371">
        <v>2038</v>
      </c>
      <c r="M307" s="360">
        <f t="shared" si="563"/>
        <v>0.14373369066929967</v>
      </c>
      <c r="N307" s="84">
        <f t="shared" si="564"/>
        <v>40104</v>
      </c>
      <c r="O307" s="84">
        <f t="shared" si="565"/>
        <v>8420</v>
      </c>
      <c r="P307" s="138">
        <f t="shared" si="566"/>
        <v>130223</v>
      </c>
      <c r="Q307" s="138">
        <f t="shared" si="567"/>
        <v>9326</v>
      </c>
      <c r="R307" s="362">
        <f t="shared" si="568"/>
        <v>7.1615613217327206E-2</v>
      </c>
      <c r="S307" s="85">
        <f t="shared" si="569"/>
        <v>23.835959950945398</v>
      </c>
    </row>
    <row r="308" spans="1:19" x14ac:dyDescent="0.2">
      <c r="A308" s="60">
        <v>44195</v>
      </c>
      <c r="B308" s="369">
        <v>1239844</v>
      </c>
      <c r="C308" s="369">
        <v>124831</v>
      </c>
      <c r="D308" s="370">
        <v>1364675</v>
      </c>
      <c r="E308" s="43">
        <v>2045</v>
      </c>
      <c r="F308" s="356">
        <f t="shared" ref="F308" si="570">E308/(D308-D307)</f>
        <v>0.32414011729275638</v>
      </c>
      <c r="G308" s="43">
        <v>8004</v>
      </c>
      <c r="H308" s="370">
        <v>1274824</v>
      </c>
      <c r="I308" s="72">
        <v>11718</v>
      </c>
      <c r="J308" s="48">
        <v>2074590</v>
      </c>
      <c r="K308" s="368">
        <f t="shared" ref="K308" si="571">G308+I308</f>
        <v>19722</v>
      </c>
      <c r="L308" s="371">
        <v>2232</v>
      </c>
      <c r="M308" s="360">
        <f t="shared" ref="M308" si="572">L308/K308</f>
        <v>0.11317310617584424</v>
      </c>
      <c r="N308" s="84">
        <f t="shared" ref="N308" si="573">D308-D301</f>
        <v>38332</v>
      </c>
      <c r="O308" s="84">
        <f t="shared" ref="O308" si="574">SUM(E302:E308)</f>
        <v>9275</v>
      </c>
      <c r="P308" s="138">
        <f t="shared" ref="P308" si="575">SUM(K302:K308)</f>
        <v>123415</v>
      </c>
      <c r="Q308" s="138">
        <f t="shared" ref="Q308" si="576">SUM(L302:L308)</f>
        <v>10238</v>
      </c>
      <c r="R308" s="362">
        <f t="shared" ref="R308" si="577">Q308/P308</f>
        <v>8.2955880565571447E-2</v>
      </c>
      <c r="S308" s="85">
        <f t="shared" ref="S308" si="578">P308/5463.3</f>
        <v>22.589826661541558</v>
      </c>
    </row>
    <row r="309" spans="1:19" x14ac:dyDescent="0.2">
      <c r="A309" s="60">
        <v>44196</v>
      </c>
      <c r="B309" s="369">
        <v>1245016</v>
      </c>
      <c r="C309" s="369">
        <v>127453</v>
      </c>
      <c r="D309" s="370">
        <v>1372469</v>
      </c>
      <c r="E309" s="43">
        <v>2622</v>
      </c>
      <c r="F309" s="356">
        <f t="shared" ref="F309:F314" si="579">E309/(D309-D308)</f>
        <v>0.33641262509622788</v>
      </c>
      <c r="G309" s="43">
        <v>10038</v>
      </c>
      <c r="H309" s="370">
        <v>1284862</v>
      </c>
      <c r="I309" s="72">
        <v>18257</v>
      </c>
      <c r="J309" s="48">
        <v>2092847</v>
      </c>
      <c r="K309" s="368">
        <f t="shared" ref="K309:K314" si="580">G309+I309</f>
        <v>28295</v>
      </c>
      <c r="L309" s="371">
        <v>2851</v>
      </c>
      <c r="M309" s="360">
        <f t="shared" ref="M309" si="581">L309/K309</f>
        <v>0.10075985156388055</v>
      </c>
      <c r="N309" s="84">
        <f t="shared" ref="N309" si="582">D309-D302</f>
        <v>37530</v>
      </c>
      <c r="O309" s="84">
        <f t="shared" ref="O309" si="583">SUM(E303:E309)</f>
        <v>10583</v>
      </c>
      <c r="P309" s="138">
        <f t="shared" ref="P309" si="584">SUM(K303:K309)</f>
        <v>123838</v>
      </c>
      <c r="Q309" s="138">
        <f t="shared" ref="Q309" si="585">SUM(L303:L309)</f>
        <v>11599</v>
      </c>
      <c r="R309" s="362">
        <f t="shared" ref="R309" si="586">Q309/P309</f>
        <v>9.3662688350910059E-2</v>
      </c>
      <c r="S309" s="85">
        <f t="shared" ref="S309" si="587">P309/5463.3</f>
        <v>22.66725239324218</v>
      </c>
    </row>
    <row r="310" spans="1:19" x14ac:dyDescent="0.2">
      <c r="A310" s="60">
        <v>44197</v>
      </c>
      <c r="B310" s="369">
        <v>1250143</v>
      </c>
      <c r="C310" s="369">
        <v>129992</v>
      </c>
      <c r="D310" s="370">
        <v>1380135</v>
      </c>
      <c r="E310" s="43">
        <v>2539</v>
      </c>
      <c r="F310" s="356">
        <f t="shared" si="579"/>
        <v>0.33120271327941558</v>
      </c>
      <c r="G310" s="43">
        <v>10471</v>
      </c>
      <c r="H310" s="370">
        <v>1295333</v>
      </c>
      <c r="I310" s="72">
        <v>17842</v>
      </c>
      <c r="J310" s="48">
        <v>2110689</v>
      </c>
      <c r="K310" s="368">
        <f t="shared" si="580"/>
        <v>28313</v>
      </c>
      <c r="L310" s="371">
        <v>2747</v>
      </c>
      <c r="M310" s="360">
        <f t="shared" ref="M310:M314" si="588">L310/K310</f>
        <v>9.7022569137851872E-2</v>
      </c>
      <c r="N310" s="84">
        <f t="shared" ref="N310:N314" si="589">D310-D303</f>
        <v>38568</v>
      </c>
      <c r="O310" s="84">
        <f t="shared" ref="O310:O314" si="590">SUM(E304:E310)</f>
        <v>11957</v>
      </c>
      <c r="P310" s="138">
        <f t="shared" ref="P310:P314" si="591">SUM(K304:K310)</f>
        <v>121532</v>
      </c>
      <c r="Q310" s="138">
        <f t="shared" ref="Q310:Q314" si="592">SUM(L304:L310)</f>
        <v>13036</v>
      </c>
      <c r="R310" s="362">
        <f t="shared" ref="R310:R314" si="593">Q310/P310</f>
        <v>0.10726393048744363</v>
      </c>
      <c r="S310" s="85">
        <f t="shared" ref="S310:S314" si="594">P310/5463.3</f>
        <v>22.245163179763146</v>
      </c>
    </row>
    <row r="311" spans="1:19" x14ac:dyDescent="0.2">
      <c r="A311" s="60">
        <v>44198</v>
      </c>
      <c r="B311" s="369">
        <v>1254763</v>
      </c>
      <c r="C311" s="369">
        <v>132129</v>
      </c>
      <c r="D311" s="370">
        <v>1386892</v>
      </c>
      <c r="E311" s="43">
        <v>2137</v>
      </c>
      <c r="F311" s="356">
        <f t="shared" si="579"/>
        <v>0.31626461447387894</v>
      </c>
      <c r="G311" s="43">
        <v>5667</v>
      </c>
      <c r="H311" s="370">
        <v>1301000</v>
      </c>
      <c r="I311" s="72">
        <v>15784</v>
      </c>
      <c r="J311" s="48">
        <v>2126473</v>
      </c>
      <c r="K311" s="368">
        <f t="shared" si="580"/>
        <v>21451</v>
      </c>
      <c r="L311" s="371">
        <v>2316</v>
      </c>
      <c r="M311" s="360">
        <f t="shared" si="588"/>
        <v>0.10796699454570882</v>
      </c>
      <c r="N311" s="84">
        <f t="shared" si="589"/>
        <v>40742</v>
      </c>
      <c r="O311" s="84">
        <f t="shared" si="590"/>
        <v>12945</v>
      </c>
      <c r="P311" s="138">
        <f t="shared" si="591"/>
        <v>127572</v>
      </c>
      <c r="Q311" s="138">
        <f t="shared" si="592"/>
        <v>14090</v>
      </c>
      <c r="R311" s="362">
        <f t="shared" si="593"/>
        <v>0.11044743360612047</v>
      </c>
      <c r="S311" s="85">
        <f t="shared" si="594"/>
        <v>23.350722091043874</v>
      </c>
    </row>
    <row r="312" spans="1:19" x14ac:dyDescent="0.2">
      <c r="A312" s="60">
        <v>44199</v>
      </c>
      <c r="B312" s="369">
        <v>1259214</v>
      </c>
      <c r="C312" s="369">
        <v>134593</v>
      </c>
      <c r="D312" s="370">
        <v>1393807</v>
      </c>
      <c r="E312" s="43">
        <v>2464</v>
      </c>
      <c r="F312" s="356">
        <f t="shared" si="579"/>
        <v>0.35632682574114244</v>
      </c>
      <c r="G312" s="43">
        <v>4482</v>
      </c>
      <c r="H312" s="370">
        <v>1305482</v>
      </c>
      <c r="I312" s="72">
        <v>12846</v>
      </c>
      <c r="J312" s="48">
        <v>2139319</v>
      </c>
      <c r="K312" s="368">
        <f t="shared" si="580"/>
        <v>17328</v>
      </c>
      <c r="L312" s="371">
        <v>2629</v>
      </c>
      <c r="M312" s="360">
        <f t="shared" si="588"/>
        <v>0.15171975992613113</v>
      </c>
      <c r="N312" s="84">
        <f t="shared" si="589"/>
        <v>45068</v>
      </c>
      <c r="O312" s="84">
        <f t="shared" si="590"/>
        <v>14669</v>
      </c>
      <c r="P312" s="138">
        <f t="shared" si="591"/>
        <v>138107</v>
      </c>
      <c r="Q312" s="138">
        <f t="shared" si="592"/>
        <v>15885</v>
      </c>
      <c r="R312" s="362">
        <f t="shared" si="593"/>
        <v>0.11501951385519923</v>
      </c>
      <c r="S312" s="85">
        <f t="shared" si="594"/>
        <v>25.279043801365475</v>
      </c>
    </row>
    <row r="313" spans="1:19" x14ac:dyDescent="0.2">
      <c r="A313" s="60">
        <v>44200</v>
      </c>
      <c r="B313" s="369">
        <v>1263297</v>
      </c>
      <c r="C313" s="369">
        <v>136498</v>
      </c>
      <c r="D313" s="370">
        <v>1399795</v>
      </c>
      <c r="E313" s="43">
        <v>1905</v>
      </c>
      <c r="F313" s="356">
        <f t="shared" si="579"/>
        <v>0.31813627254509019</v>
      </c>
      <c r="G313" s="43">
        <v>4410</v>
      </c>
      <c r="H313" s="370">
        <v>1309892</v>
      </c>
      <c r="I313" s="72">
        <v>9400</v>
      </c>
      <c r="J313" s="48">
        <v>2148719</v>
      </c>
      <c r="K313" s="368">
        <f t="shared" si="580"/>
        <v>13810</v>
      </c>
      <c r="L313" s="371">
        <v>2077</v>
      </c>
      <c r="M313" s="360">
        <f t="shared" si="588"/>
        <v>0.1503982621288921</v>
      </c>
      <c r="N313" s="84">
        <f t="shared" si="589"/>
        <v>47486</v>
      </c>
      <c r="O313" s="84">
        <f t="shared" si="590"/>
        <v>15607</v>
      </c>
      <c r="P313" s="138">
        <f t="shared" si="591"/>
        <v>143098</v>
      </c>
      <c r="Q313" s="138">
        <f t="shared" si="592"/>
        <v>16890</v>
      </c>
      <c r="R313" s="362">
        <f t="shared" si="593"/>
        <v>0.11803099973444772</v>
      </c>
      <c r="S313" s="85">
        <f t="shared" si="594"/>
        <v>26.192594219610857</v>
      </c>
    </row>
    <row r="314" spans="1:19" x14ac:dyDescent="0.2">
      <c r="A314" s="60">
        <v>44201</v>
      </c>
      <c r="B314" s="369">
        <v>1268789</v>
      </c>
      <c r="C314" s="369">
        <v>139027</v>
      </c>
      <c r="D314" s="370">
        <v>1407816</v>
      </c>
      <c r="E314" s="43">
        <v>2529</v>
      </c>
      <c r="F314" s="356">
        <f t="shared" si="579"/>
        <v>0.31529734447076424</v>
      </c>
      <c r="G314" s="43">
        <v>6360</v>
      </c>
      <c r="H314" s="370">
        <v>1316252</v>
      </c>
      <c r="I314" s="72">
        <v>11976</v>
      </c>
      <c r="J314" s="48">
        <v>2160695</v>
      </c>
      <c r="K314" s="368">
        <f t="shared" si="580"/>
        <v>18336</v>
      </c>
      <c r="L314" s="371">
        <v>2722</v>
      </c>
      <c r="M314" s="360">
        <f t="shared" si="588"/>
        <v>0.14845113438045376</v>
      </c>
      <c r="N314" s="84">
        <f t="shared" si="589"/>
        <v>49450</v>
      </c>
      <c r="O314" s="84">
        <f t="shared" si="590"/>
        <v>16241</v>
      </c>
      <c r="P314" s="138">
        <f t="shared" si="591"/>
        <v>147255</v>
      </c>
      <c r="Q314" s="138">
        <f t="shared" si="592"/>
        <v>17574</v>
      </c>
      <c r="R314" s="362">
        <f t="shared" si="593"/>
        <v>0.11934399511052256</v>
      </c>
      <c r="S314" s="85">
        <f t="shared" si="594"/>
        <v>26.953489649113173</v>
      </c>
    </row>
    <row r="315" spans="1:19" x14ac:dyDescent="0.2">
      <c r="A315" s="60">
        <v>44202</v>
      </c>
      <c r="B315" s="369">
        <v>1273698</v>
      </c>
      <c r="C315" s="369">
        <v>141066</v>
      </c>
      <c r="D315" s="370">
        <v>1414764</v>
      </c>
      <c r="E315" s="43">
        <v>2039</v>
      </c>
      <c r="F315" s="356">
        <f t="shared" ref="F315:F317" si="595">E315/(D315-D314)</f>
        <v>0.29346574553828442</v>
      </c>
      <c r="G315" s="43">
        <v>7861</v>
      </c>
      <c r="H315" s="370">
        <v>1324113</v>
      </c>
      <c r="I315" s="72">
        <v>13240</v>
      </c>
      <c r="J315" s="48">
        <v>2173935</v>
      </c>
      <c r="K315" s="368">
        <f t="shared" ref="K315:K317" si="596">G315+I315</f>
        <v>21101</v>
      </c>
      <c r="L315" s="371">
        <v>2220</v>
      </c>
      <c r="M315" s="360">
        <f t="shared" ref="M315" si="597">L315/K315</f>
        <v>0.10520828396758447</v>
      </c>
      <c r="N315" s="84">
        <f t="shared" ref="N315" si="598">D315-D308</f>
        <v>50089</v>
      </c>
      <c r="O315" s="84">
        <f t="shared" ref="O315" si="599">SUM(E309:E315)</f>
        <v>16235</v>
      </c>
      <c r="P315" s="138">
        <f t="shared" ref="P315" si="600">SUM(K309:K315)</f>
        <v>148634</v>
      </c>
      <c r="Q315" s="138">
        <f t="shared" ref="Q315" si="601">SUM(L309:L315)</f>
        <v>17562</v>
      </c>
      <c r="R315" s="362">
        <f t="shared" ref="R315" si="602">Q315/P315</f>
        <v>0.11815600737381757</v>
      </c>
      <c r="S315" s="85">
        <f t="shared" ref="S315" si="603">P315/5463.3</f>
        <v>27.205901195248291</v>
      </c>
    </row>
    <row r="316" spans="1:19" x14ac:dyDescent="0.2">
      <c r="A316" s="60">
        <v>44203</v>
      </c>
      <c r="B316" s="369">
        <v>1280173</v>
      </c>
      <c r="C316" s="369">
        <v>143715</v>
      </c>
      <c r="D316" s="370">
        <v>1423888</v>
      </c>
      <c r="E316" s="43">
        <v>2649</v>
      </c>
      <c r="F316" s="356">
        <f t="shared" si="595"/>
        <v>0.29033318719859713</v>
      </c>
      <c r="G316" s="43">
        <v>11365</v>
      </c>
      <c r="H316" s="370">
        <v>1335478</v>
      </c>
      <c r="I316" s="72">
        <v>15601</v>
      </c>
      <c r="J316" s="48">
        <v>2189536</v>
      </c>
      <c r="K316" s="368">
        <f t="shared" si="596"/>
        <v>26966</v>
      </c>
      <c r="L316" s="371">
        <v>3051</v>
      </c>
      <c r="M316" s="360">
        <f t="shared" ref="M316:M317" si="604">L316/K316</f>
        <v>0.11314247571015353</v>
      </c>
      <c r="N316" s="84">
        <f t="shared" ref="N316:N317" si="605">D316-D309</f>
        <v>51419</v>
      </c>
      <c r="O316" s="84">
        <f t="shared" ref="O316:O317" si="606">SUM(E310:E316)</f>
        <v>16262</v>
      </c>
      <c r="P316" s="138">
        <f t="shared" ref="P316:P317" si="607">SUM(K310:K316)</f>
        <v>147305</v>
      </c>
      <c r="Q316" s="138">
        <f t="shared" ref="Q316:Q317" si="608">SUM(L310:L316)</f>
        <v>17762</v>
      </c>
      <c r="R316" s="362">
        <f t="shared" ref="R316:R317" si="609">Q316/P316</f>
        <v>0.12057974949933811</v>
      </c>
      <c r="S316" s="85">
        <f t="shared" ref="S316:S317" si="610">P316/5463.3</f>
        <v>26.962641626855561</v>
      </c>
    </row>
    <row r="317" spans="1:19" x14ac:dyDescent="0.2">
      <c r="A317" s="60">
        <v>44204</v>
      </c>
      <c r="B317" s="369">
        <v>1286020</v>
      </c>
      <c r="C317" s="369">
        <v>146024</v>
      </c>
      <c r="D317" s="370">
        <v>1432044</v>
      </c>
      <c r="E317" s="43">
        <v>2309</v>
      </c>
      <c r="F317" s="356">
        <f t="shared" si="595"/>
        <v>0.28310446297204511</v>
      </c>
      <c r="G317" s="43">
        <v>11694</v>
      </c>
      <c r="H317" s="370">
        <v>1347172</v>
      </c>
      <c r="I317" s="72">
        <v>19750</v>
      </c>
      <c r="J317" s="48">
        <v>2209286</v>
      </c>
      <c r="K317" s="368">
        <f t="shared" si="596"/>
        <v>31444</v>
      </c>
      <c r="L317" s="371">
        <v>2557</v>
      </c>
      <c r="M317" s="360">
        <f t="shared" si="604"/>
        <v>8.1319170588983594E-2</v>
      </c>
      <c r="N317" s="84">
        <f t="shared" si="605"/>
        <v>51909</v>
      </c>
      <c r="O317" s="84">
        <f t="shared" si="606"/>
        <v>16032</v>
      </c>
      <c r="P317" s="138">
        <f t="shared" si="607"/>
        <v>150436</v>
      </c>
      <c r="Q317" s="138">
        <f t="shared" si="608"/>
        <v>17572</v>
      </c>
      <c r="R317" s="362">
        <f t="shared" si="609"/>
        <v>0.11680714722539817</v>
      </c>
      <c r="S317" s="85">
        <f t="shared" si="610"/>
        <v>27.535738473084031</v>
      </c>
    </row>
    <row r="318" spans="1:19" x14ac:dyDescent="0.2">
      <c r="A318" s="60">
        <v>44205</v>
      </c>
      <c r="B318" s="369">
        <v>1291523</v>
      </c>
      <c r="C318" s="369">
        <v>147889</v>
      </c>
      <c r="D318" s="370">
        <v>1439412</v>
      </c>
      <c r="E318" s="43">
        <v>1865</v>
      </c>
      <c r="F318" s="356">
        <f t="shared" ref="F318:F319" si="611">E318/(D318-D317)</f>
        <v>0.25312160694896851</v>
      </c>
      <c r="G318" s="43">
        <v>9392</v>
      </c>
      <c r="H318" s="370">
        <v>1356564</v>
      </c>
      <c r="I318" s="72">
        <v>16960</v>
      </c>
      <c r="J318" s="48">
        <v>2226246</v>
      </c>
      <c r="K318" s="368">
        <f t="shared" ref="K318:K319" si="612">G318+I318</f>
        <v>26352</v>
      </c>
      <c r="L318" s="371">
        <v>2299</v>
      </c>
      <c r="M318" s="360">
        <f t="shared" ref="M318:M319" si="613">L318/K318</f>
        <v>8.724195506982392E-2</v>
      </c>
      <c r="N318" s="84">
        <f t="shared" ref="N318:N319" si="614">D318-D311</f>
        <v>52520</v>
      </c>
      <c r="O318" s="84">
        <f t="shared" ref="O318:O319" si="615">SUM(E312:E318)</f>
        <v>15760</v>
      </c>
      <c r="P318" s="138">
        <f t="shared" ref="P318:P319" si="616">SUM(K312:K318)</f>
        <v>155337</v>
      </c>
      <c r="Q318" s="138">
        <f t="shared" ref="Q318:Q319" si="617">SUM(L312:L318)</f>
        <v>17555</v>
      </c>
      <c r="R318" s="362">
        <f t="shared" ref="R318:R319" si="618">Q318/P318</f>
        <v>0.11301235378564026</v>
      </c>
      <c r="S318" s="85">
        <f t="shared" ref="S318:S319" si="619">P318/5463.3</f>
        <v>28.432815331393112</v>
      </c>
    </row>
    <row r="319" spans="1:19" x14ac:dyDescent="0.2">
      <c r="A319" s="60">
        <v>44206</v>
      </c>
      <c r="B319" s="43">
        <v>1296879</v>
      </c>
      <c r="C319" s="43">
        <v>149766</v>
      </c>
      <c r="D319" s="370">
        <v>1446645</v>
      </c>
      <c r="E319" s="370">
        <v>1877</v>
      </c>
      <c r="F319" s="356">
        <f t="shared" si="611"/>
        <v>0.25950504631549842</v>
      </c>
      <c r="G319" s="43">
        <v>7187</v>
      </c>
      <c r="H319" s="370">
        <v>1363751</v>
      </c>
      <c r="I319" s="72">
        <v>13781</v>
      </c>
      <c r="J319" s="48">
        <v>2240027</v>
      </c>
      <c r="K319" s="368">
        <f t="shared" si="612"/>
        <v>20968</v>
      </c>
      <c r="L319" s="371">
        <v>2099</v>
      </c>
      <c r="M319" s="360">
        <f t="shared" si="613"/>
        <v>0.10010492178557802</v>
      </c>
      <c r="N319" s="84">
        <f t="shared" si="614"/>
        <v>52838</v>
      </c>
      <c r="O319" s="84">
        <f t="shared" si="615"/>
        <v>15173</v>
      </c>
      <c r="P319" s="138">
        <f t="shared" si="616"/>
        <v>158977</v>
      </c>
      <c r="Q319" s="138">
        <f t="shared" si="617"/>
        <v>17025</v>
      </c>
      <c r="R319" s="362">
        <f t="shared" si="618"/>
        <v>0.10709096284368179</v>
      </c>
      <c r="S319" s="85">
        <f t="shared" si="619"/>
        <v>29.099079311039116</v>
      </c>
    </row>
    <row r="320" spans="1:19" x14ac:dyDescent="0.2">
      <c r="A320" s="60">
        <v>44207</v>
      </c>
      <c r="B320" s="43">
        <v>1301985</v>
      </c>
      <c r="C320" s="43">
        <v>151548</v>
      </c>
      <c r="D320" s="370">
        <v>1453533</v>
      </c>
      <c r="E320" s="370">
        <v>1782</v>
      </c>
      <c r="F320" s="356">
        <f t="shared" ref="F320:F321" si="620">E320/(D320-D319)</f>
        <v>0.25871080139372821</v>
      </c>
      <c r="G320" s="43">
        <v>5636</v>
      </c>
      <c r="H320" s="370">
        <v>1369387</v>
      </c>
      <c r="I320" s="72">
        <v>12094</v>
      </c>
      <c r="J320" s="48">
        <v>2252121</v>
      </c>
      <c r="K320" s="368">
        <f t="shared" ref="K320:K321" si="621">G320+I320</f>
        <v>17730</v>
      </c>
      <c r="L320" s="371">
        <v>2041</v>
      </c>
      <c r="M320" s="360">
        <f t="shared" ref="M320" si="622">L320/K320</f>
        <v>0.11511562323745064</v>
      </c>
      <c r="N320" s="84">
        <f t="shared" ref="N320" si="623">D320-D313</f>
        <v>53738</v>
      </c>
      <c r="O320" s="84">
        <f t="shared" ref="O320" si="624">SUM(E314:E320)</f>
        <v>15050</v>
      </c>
      <c r="P320" s="138">
        <f t="shared" ref="P320" si="625">SUM(K314:K320)</f>
        <v>162897</v>
      </c>
      <c r="Q320" s="138">
        <f t="shared" ref="Q320" si="626">SUM(L314:L320)</f>
        <v>16989</v>
      </c>
      <c r="R320" s="362">
        <f t="shared" ref="R320" si="627">Q320/P320</f>
        <v>0.1042928967384298</v>
      </c>
      <c r="S320" s="85">
        <f t="shared" ref="S320" si="628">P320/5463.3</f>
        <v>29.816594366042501</v>
      </c>
    </row>
    <row r="321" spans="1:19" x14ac:dyDescent="0.2">
      <c r="A321" s="60">
        <v>44208</v>
      </c>
      <c r="B321" s="43">
        <v>1306708</v>
      </c>
      <c r="C321" s="43">
        <v>153423</v>
      </c>
      <c r="D321" s="370">
        <v>1460131</v>
      </c>
      <c r="E321" s="370">
        <v>1875</v>
      </c>
      <c r="F321" s="356">
        <f t="shared" si="620"/>
        <v>0.28417702334040618</v>
      </c>
      <c r="G321" s="43">
        <v>7296</v>
      </c>
      <c r="H321" s="370">
        <v>1376683</v>
      </c>
      <c r="I321" s="72">
        <v>10221</v>
      </c>
      <c r="J321" s="48">
        <v>2262342</v>
      </c>
      <c r="K321" s="368">
        <f t="shared" si="621"/>
        <v>17517</v>
      </c>
      <c r="L321" s="371">
        <v>2098</v>
      </c>
      <c r="M321" s="360">
        <f t="shared" ref="M321" si="629">L321/K321</f>
        <v>0.11976936690072501</v>
      </c>
      <c r="N321" s="84">
        <f t="shared" ref="N321" si="630">D321-D314</f>
        <v>52315</v>
      </c>
      <c r="O321" s="84">
        <f t="shared" ref="O321" si="631">SUM(E315:E321)</f>
        <v>14396</v>
      </c>
      <c r="P321" s="138">
        <f t="shared" ref="P321" si="632">SUM(K315:K321)</f>
        <v>162078</v>
      </c>
      <c r="Q321" s="138">
        <f t="shared" ref="Q321" si="633">SUM(L315:L321)</f>
        <v>16365</v>
      </c>
      <c r="R321" s="362">
        <f t="shared" ref="R321" si="634">Q321/P321</f>
        <v>0.10096990337985415</v>
      </c>
      <c r="S321" s="85">
        <f t="shared" ref="S321" si="635">P321/5463.3</f>
        <v>29.66668497062215</v>
      </c>
    </row>
    <row r="322" spans="1:19" x14ac:dyDescent="0.2">
      <c r="A322" s="60">
        <v>44209</v>
      </c>
      <c r="B322" s="43">
        <v>1312242</v>
      </c>
      <c r="C322" s="43">
        <v>155372</v>
      </c>
      <c r="D322" s="370">
        <v>1467614</v>
      </c>
      <c r="E322" s="370">
        <v>1949</v>
      </c>
      <c r="F322" s="356">
        <f t="shared" ref="F322:F326" si="636">E322/(D322-D321)</f>
        <v>0.26045703594814912</v>
      </c>
      <c r="G322" s="43">
        <v>10691</v>
      </c>
      <c r="H322" s="370">
        <v>1387374</v>
      </c>
      <c r="I322" s="72">
        <v>12741</v>
      </c>
      <c r="J322" s="48">
        <v>2275083</v>
      </c>
      <c r="K322" s="368">
        <f t="shared" ref="K322:K328" si="637">G322+I322</f>
        <v>23432</v>
      </c>
      <c r="L322" s="371">
        <v>2382</v>
      </c>
      <c r="M322" s="360">
        <f t="shared" ref="M322" si="638">L322/K322</f>
        <v>0.10165585524069648</v>
      </c>
      <c r="N322" s="84">
        <f t="shared" ref="N322" si="639">D322-D315</f>
        <v>52850</v>
      </c>
      <c r="O322" s="84">
        <f t="shared" ref="O322" si="640">SUM(E316:E322)</f>
        <v>14306</v>
      </c>
      <c r="P322" s="138">
        <f t="shared" ref="P322" si="641">SUM(K316:K322)</f>
        <v>164409</v>
      </c>
      <c r="Q322" s="138">
        <f t="shared" ref="Q322" si="642">SUM(L316:L322)</f>
        <v>16527</v>
      </c>
      <c r="R322" s="362">
        <f t="shared" ref="R322" si="643">Q322/P322</f>
        <v>0.10052369395835994</v>
      </c>
      <c r="S322" s="85">
        <f t="shared" ref="S322" si="644">P322/5463.3</f>
        <v>30.093350172972379</v>
      </c>
    </row>
    <row r="323" spans="1:19" x14ac:dyDescent="0.2">
      <c r="A323" s="60">
        <v>44210</v>
      </c>
      <c r="B323" s="43">
        <v>1316406</v>
      </c>
      <c r="C323" s="43">
        <v>157079</v>
      </c>
      <c r="D323" s="370">
        <v>1473485</v>
      </c>
      <c r="E323" s="370">
        <v>1707</v>
      </c>
      <c r="F323" s="356">
        <f t="shared" si="636"/>
        <v>0.2907511497189576</v>
      </c>
      <c r="G323" s="43">
        <v>13777</v>
      </c>
      <c r="H323" s="370">
        <v>1401151</v>
      </c>
      <c r="I323" s="72">
        <v>11604</v>
      </c>
      <c r="J323" s="48">
        <v>2286687</v>
      </c>
      <c r="K323" s="368">
        <f t="shared" si="637"/>
        <v>25381</v>
      </c>
      <c r="L323" s="371">
        <v>2111</v>
      </c>
      <c r="M323" s="360">
        <f t="shared" ref="M323:M327" si="645">L323/K323</f>
        <v>8.3172451834049088E-2</v>
      </c>
      <c r="N323" s="84">
        <f t="shared" ref="N323:N324" si="646">D323-D316</f>
        <v>49597</v>
      </c>
      <c r="O323" s="84">
        <f t="shared" ref="O323:O324" si="647">SUM(E317:E323)</f>
        <v>13364</v>
      </c>
      <c r="P323" s="138">
        <f t="shared" ref="P323:P324" si="648">SUM(K317:K323)</f>
        <v>162824</v>
      </c>
      <c r="Q323" s="138">
        <f t="shared" ref="Q323:Q324" si="649">SUM(L317:L323)</f>
        <v>15587</v>
      </c>
      <c r="R323" s="362">
        <f t="shared" ref="R323:R324" si="650">Q323/P323</f>
        <v>9.5729130840662313E-2</v>
      </c>
      <c r="S323" s="85">
        <f t="shared" ref="S323:S324" si="651">P323/5463.3</f>
        <v>29.803232478538611</v>
      </c>
    </row>
    <row r="324" spans="1:19" x14ac:dyDescent="0.2">
      <c r="A324" s="60">
        <v>44211</v>
      </c>
      <c r="B324" s="43">
        <v>1321989</v>
      </c>
      <c r="C324" s="43">
        <v>159239</v>
      </c>
      <c r="D324" s="370">
        <v>1481228</v>
      </c>
      <c r="E324" s="370">
        <v>2160</v>
      </c>
      <c r="F324" s="356">
        <f t="shared" si="636"/>
        <v>0.27896164277411856</v>
      </c>
      <c r="G324" s="43">
        <v>11062</v>
      </c>
      <c r="H324" s="370">
        <v>1412213</v>
      </c>
      <c r="I324" s="72">
        <v>23870</v>
      </c>
      <c r="J324" s="48">
        <v>2310557</v>
      </c>
      <c r="K324" s="368">
        <f t="shared" si="637"/>
        <v>34932</v>
      </c>
      <c r="L324" s="371">
        <v>2617</v>
      </c>
      <c r="M324" s="360">
        <f t="shared" si="645"/>
        <v>7.4916981564181834E-2</v>
      </c>
      <c r="N324" s="84">
        <f t="shared" si="646"/>
        <v>49184</v>
      </c>
      <c r="O324" s="84">
        <f t="shared" si="647"/>
        <v>13215</v>
      </c>
      <c r="P324" s="138">
        <f t="shared" si="648"/>
        <v>166312</v>
      </c>
      <c r="Q324" s="138">
        <f t="shared" si="649"/>
        <v>15647</v>
      </c>
      <c r="R324" s="362">
        <f t="shared" si="650"/>
        <v>9.4082206936360574E-2</v>
      </c>
      <c r="S324" s="85">
        <f t="shared" si="651"/>
        <v>30.441674445847745</v>
      </c>
    </row>
    <row r="325" spans="1:19" x14ac:dyDescent="0.2">
      <c r="A325" s="60">
        <v>44212</v>
      </c>
      <c r="B325" s="43">
        <v>1326282</v>
      </c>
      <c r="C325" s="43">
        <v>160992</v>
      </c>
      <c r="D325" s="43">
        <v>1487274</v>
      </c>
      <c r="E325" s="96">
        <v>1753</v>
      </c>
      <c r="F325" s="356">
        <f t="shared" si="636"/>
        <v>0.28994376447237841</v>
      </c>
      <c r="G325" s="43">
        <v>10577</v>
      </c>
      <c r="H325" s="43">
        <v>1422790</v>
      </c>
      <c r="I325" s="46">
        <v>13737</v>
      </c>
      <c r="J325" s="72">
        <v>2324294</v>
      </c>
      <c r="K325" s="368">
        <f t="shared" si="637"/>
        <v>24314</v>
      </c>
      <c r="L325" s="48">
        <v>2046</v>
      </c>
      <c r="M325" s="360">
        <f t="shared" si="645"/>
        <v>8.4149049930081432E-2</v>
      </c>
      <c r="N325" s="84">
        <f t="shared" ref="N325:N326" si="652">D325-D318</f>
        <v>47862</v>
      </c>
      <c r="O325" s="84">
        <f t="shared" ref="O325" si="653">SUM(E319:E325)</f>
        <v>13103</v>
      </c>
      <c r="P325" s="138">
        <f t="shared" ref="P325" si="654">SUM(K319:K325)</f>
        <v>164274</v>
      </c>
      <c r="Q325" s="138">
        <f t="shared" ref="Q325" si="655">SUM(L319:L325)</f>
        <v>15394</v>
      </c>
      <c r="R325" s="362">
        <f t="shared" ref="R325" si="656">Q325/P325</f>
        <v>9.3709290575501911E-2</v>
      </c>
      <c r="S325" s="85">
        <f t="shared" ref="S325" si="657">P325/5463.3</f>
        <v>30.068639833067923</v>
      </c>
    </row>
    <row r="326" spans="1:19" x14ac:dyDescent="0.2">
      <c r="A326" s="60">
        <v>44213</v>
      </c>
      <c r="B326" s="43">
        <v>1330323</v>
      </c>
      <c r="C326" s="43">
        <v>162333</v>
      </c>
      <c r="D326" s="43">
        <v>1492656</v>
      </c>
      <c r="E326" s="96">
        <v>1341</v>
      </c>
      <c r="F326" s="356">
        <f t="shared" si="636"/>
        <v>0.24916387959866221</v>
      </c>
      <c r="G326" s="43">
        <v>5883</v>
      </c>
      <c r="H326" s="43">
        <v>1428673</v>
      </c>
      <c r="I326" s="46">
        <v>10373</v>
      </c>
      <c r="J326" s="72">
        <v>2334667</v>
      </c>
      <c r="K326" s="368">
        <f t="shared" si="637"/>
        <v>16256</v>
      </c>
      <c r="L326" s="48">
        <v>1551</v>
      </c>
      <c r="M326" s="360">
        <f t="shared" si="645"/>
        <v>9.5410925196850391E-2</v>
      </c>
      <c r="N326" s="84">
        <f t="shared" si="652"/>
        <v>46011</v>
      </c>
      <c r="O326" s="84">
        <f t="shared" ref="O326" si="658">SUM(E320:E326)</f>
        <v>12567</v>
      </c>
      <c r="P326" s="138">
        <f t="shared" ref="P326" si="659">SUM(K320:K326)</f>
        <v>159562</v>
      </c>
      <c r="Q326" s="138">
        <f t="shared" ref="Q326" si="660">SUM(L320:L326)</f>
        <v>14846</v>
      </c>
      <c r="R326" s="362">
        <f t="shared" ref="R326" si="661">Q326/P326</f>
        <v>9.30422030307968E-2</v>
      </c>
      <c r="S326" s="85">
        <f t="shared" ref="S326" si="662">P326/5463.3</f>
        <v>29.206157450625078</v>
      </c>
    </row>
    <row r="327" spans="1:19" x14ac:dyDescent="0.2">
      <c r="A327" s="60">
        <v>44214</v>
      </c>
      <c r="B327" s="43">
        <v>1333895</v>
      </c>
      <c r="C327" s="43">
        <v>163762</v>
      </c>
      <c r="D327" s="43">
        <v>1497657</v>
      </c>
      <c r="E327" s="96">
        <v>1429</v>
      </c>
      <c r="F327" s="356">
        <f t="shared" ref="F327:F328" si="663">E327/(D327-D326)</f>
        <v>0.28574285142971406</v>
      </c>
      <c r="G327" s="43">
        <v>5533</v>
      </c>
      <c r="H327" s="43">
        <v>1434206</v>
      </c>
      <c r="I327" s="46">
        <v>7761</v>
      </c>
      <c r="J327" s="72">
        <v>2342428</v>
      </c>
      <c r="K327" s="368">
        <f t="shared" si="637"/>
        <v>13294</v>
      </c>
      <c r="L327" s="48">
        <v>1629</v>
      </c>
      <c r="M327" s="360">
        <f t="shared" si="645"/>
        <v>0.12253648262374003</v>
      </c>
      <c r="N327" s="84">
        <f t="shared" ref="N327" si="664">D327-D320</f>
        <v>44124</v>
      </c>
      <c r="O327" s="84">
        <f t="shared" ref="O327" si="665">SUM(E321:E327)</f>
        <v>12214</v>
      </c>
      <c r="P327" s="138">
        <f t="shared" ref="P327" si="666">SUM(K321:K327)</f>
        <v>155126</v>
      </c>
      <c r="Q327" s="138">
        <f t="shared" ref="Q327" si="667">SUM(L321:L327)</f>
        <v>14434</v>
      </c>
      <c r="R327" s="362">
        <f t="shared" ref="R327" si="668">Q327/P327</f>
        <v>9.3046942485463427E-2</v>
      </c>
      <c r="S327" s="85">
        <f t="shared" ref="S327" si="669">P327/5463.3</f>
        <v>28.394193985320225</v>
      </c>
    </row>
    <row r="328" spans="1:19" x14ac:dyDescent="0.2">
      <c r="A328" s="60">
        <v>44215</v>
      </c>
      <c r="B328" s="43">
        <v>1336952</v>
      </c>
      <c r="C328" s="43">
        <v>164927</v>
      </c>
      <c r="D328" s="43">
        <v>1501879</v>
      </c>
      <c r="E328" s="96">
        <v>1165</v>
      </c>
      <c r="F328" s="356">
        <f t="shared" si="663"/>
        <v>0.27593557555660825</v>
      </c>
      <c r="G328" s="43">
        <v>7580</v>
      </c>
      <c r="H328" s="43">
        <v>1441786</v>
      </c>
      <c r="I328" s="46">
        <v>5613</v>
      </c>
      <c r="J328" s="72">
        <v>2348041</v>
      </c>
      <c r="K328" s="368">
        <f t="shared" si="637"/>
        <v>13193</v>
      </c>
      <c r="L328" s="48">
        <v>1461</v>
      </c>
      <c r="M328" s="360">
        <f t="shared" ref="M328" si="670">L328/K328</f>
        <v>0.1107405442279997</v>
      </c>
      <c r="N328" s="84">
        <f t="shared" ref="N328" si="671">D328-D321</f>
        <v>41748</v>
      </c>
      <c r="O328" s="84">
        <f t="shared" ref="O328" si="672">SUM(E322:E328)</f>
        <v>11504</v>
      </c>
      <c r="P328" s="138">
        <f t="shared" ref="P328" si="673">SUM(K322:K328)</f>
        <v>150802</v>
      </c>
      <c r="Q328" s="138">
        <f t="shared" ref="Q328" si="674">SUM(L322:L328)</f>
        <v>13797</v>
      </c>
      <c r="R328" s="362">
        <f t="shared" ref="R328" si="675">Q328/P328</f>
        <v>9.1490829034097693E-2</v>
      </c>
      <c r="S328" s="85">
        <f t="shared" ref="S328" si="676">P328/5463.3</f>
        <v>27.602730950158328</v>
      </c>
    </row>
    <row r="329" spans="1:19" x14ac:dyDescent="0.2">
      <c r="A329" s="60">
        <v>44216</v>
      </c>
      <c r="B329" s="43">
        <v>1342138</v>
      </c>
      <c r="C329" s="43">
        <v>166583</v>
      </c>
      <c r="D329" s="43">
        <v>1508721</v>
      </c>
      <c r="E329" s="96">
        <v>1656</v>
      </c>
      <c r="F329" s="356">
        <f t="shared" ref="F329" si="677">E329/(D329-D328)</f>
        <v>0.24203449283835135</v>
      </c>
      <c r="G329" s="43">
        <v>11712</v>
      </c>
      <c r="H329" s="43">
        <v>1453498</v>
      </c>
      <c r="I329" s="46">
        <v>13764</v>
      </c>
      <c r="J329" s="72">
        <v>2361805</v>
      </c>
      <c r="K329" s="368">
        <f t="shared" ref="K329" si="678">G329+I329</f>
        <v>25476</v>
      </c>
      <c r="L329" s="48">
        <v>1910</v>
      </c>
      <c r="M329" s="360">
        <f t="shared" ref="M329" si="679">L329/K329</f>
        <v>7.497252315905166E-2</v>
      </c>
      <c r="N329" s="84">
        <f t="shared" ref="N329" si="680">D329-D322</f>
        <v>41107</v>
      </c>
      <c r="O329" s="84">
        <f t="shared" ref="O329" si="681">SUM(E323:E329)</f>
        <v>11211</v>
      </c>
      <c r="P329" s="138">
        <f t="shared" ref="P329" si="682">SUM(K323:K329)</f>
        <v>152846</v>
      </c>
      <c r="Q329" s="138">
        <f t="shared" ref="Q329" si="683">SUM(L323:L329)</f>
        <v>13325</v>
      </c>
      <c r="R329" s="362">
        <f t="shared" ref="R329" si="684">Q329/P329</f>
        <v>8.7179252319327952E-2</v>
      </c>
      <c r="S329" s="85">
        <f t="shared" ref="S329" si="685">P329/5463.3</f>
        <v>27.976863800267235</v>
      </c>
    </row>
    <row r="330" spans="1:19" x14ac:dyDescent="0.2">
      <c r="A330" s="60">
        <v>44217</v>
      </c>
      <c r="B330" s="43">
        <v>1347160</v>
      </c>
      <c r="C330" s="43">
        <v>168219</v>
      </c>
      <c r="D330" s="43">
        <v>1515379</v>
      </c>
      <c r="E330" s="96">
        <v>1636</v>
      </c>
      <c r="F330" s="356">
        <f t="shared" ref="F330:F332" si="686">E330/(D330-D329)</f>
        <v>0.24571943526584561</v>
      </c>
      <c r="G330" s="43">
        <v>12238</v>
      </c>
      <c r="H330" s="43">
        <v>1465736</v>
      </c>
      <c r="I330" s="46">
        <v>15635</v>
      </c>
      <c r="J330" s="72">
        <v>2377440</v>
      </c>
      <c r="K330" s="368">
        <f t="shared" ref="K330:K332" si="687">G330+I330</f>
        <v>27873</v>
      </c>
      <c r="L330" s="48">
        <v>1940</v>
      </c>
      <c r="M330" s="360">
        <f t="shared" ref="M330:M332" si="688">L330/K330</f>
        <v>6.9601406378933015E-2</v>
      </c>
      <c r="N330" s="84">
        <f t="shared" ref="N330:N332" si="689">D330-D323</f>
        <v>41894</v>
      </c>
      <c r="O330" s="84">
        <f t="shared" ref="O330:O332" si="690">SUM(E324:E330)</f>
        <v>11140</v>
      </c>
      <c r="P330" s="138">
        <f t="shared" ref="P330:P332" si="691">SUM(K324:K330)</f>
        <v>155338</v>
      </c>
      <c r="Q330" s="138">
        <f t="shared" ref="Q330:Q332" si="692">SUM(L324:L330)</f>
        <v>13154</v>
      </c>
      <c r="R330" s="362">
        <f t="shared" ref="R330:R332" si="693">Q330/P330</f>
        <v>8.4679859403365559E-2</v>
      </c>
      <c r="S330" s="85">
        <f t="shared" ref="S330:S332" si="694">P330/5463.3</f>
        <v>28.43299837094796</v>
      </c>
    </row>
    <row r="331" spans="1:19" x14ac:dyDescent="0.2">
      <c r="A331" s="60">
        <v>44218</v>
      </c>
      <c r="B331" s="43">
        <v>1351422</v>
      </c>
      <c r="C331" s="43">
        <v>169699</v>
      </c>
      <c r="D331" s="43">
        <v>1521121</v>
      </c>
      <c r="E331" s="96">
        <v>1480</v>
      </c>
      <c r="F331" s="356">
        <f t="shared" si="686"/>
        <v>0.25774991292232674</v>
      </c>
      <c r="G331" s="43">
        <v>13920</v>
      </c>
      <c r="H331" s="43">
        <v>1479656</v>
      </c>
      <c r="I331" s="46">
        <v>12134</v>
      </c>
      <c r="J331" s="72">
        <v>2389574</v>
      </c>
      <c r="K331" s="368">
        <f t="shared" si="687"/>
        <v>26054</v>
      </c>
      <c r="L331" s="48">
        <v>1794</v>
      </c>
      <c r="M331" s="360">
        <f t="shared" si="688"/>
        <v>6.8856989329853388E-2</v>
      </c>
      <c r="N331" s="84">
        <f t="shared" si="689"/>
        <v>39893</v>
      </c>
      <c r="O331" s="84">
        <f t="shared" si="690"/>
        <v>10460</v>
      </c>
      <c r="P331" s="138">
        <f t="shared" si="691"/>
        <v>146460</v>
      </c>
      <c r="Q331" s="138">
        <f t="shared" si="692"/>
        <v>12331</v>
      </c>
      <c r="R331" s="362">
        <f t="shared" si="693"/>
        <v>8.4193636487778237E-2</v>
      </c>
      <c r="S331" s="85">
        <f t="shared" si="694"/>
        <v>26.807973203009169</v>
      </c>
    </row>
    <row r="332" spans="1:19" x14ac:dyDescent="0.2">
      <c r="A332" s="60">
        <v>44219</v>
      </c>
      <c r="B332" s="43">
        <v>1355979</v>
      </c>
      <c r="C332" s="43">
        <v>171006</v>
      </c>
      <c r="D332" s="43">
        <v>1526985</v>
      </c>
      <c r="E332" s="96">
        <v>1307</v>
      </c>
      <c r="F332" s="356">
        <f t="shared" si="686"/>
        <v>0.22288540245566166</v>
      </c>
      <c r="G332" s="43">
        <v>8458</v>
      </c>
      <c r="H332" s="43">
        <v>1488114</v>
      </c>
      <c r="I332" s="46">
        <v>11935</v>
      </c>
      <c r="J332" s="72">
        <v>2401509</v>
      </c>
      <c r="K332" s="368">
        <f t="shared" si="687"/>
        <v>20393</v>
      </c>
      <c r="L332" s="48">
        <v>1887</v>
      </c>
      <c r="M332" s="360">
        <f t="shared" si="688"/>
        <v>9.2531751091060654E-2</v>
      </c>
      <c r="N332" s="84">
        <f t="shared" si="689"/>
        <v>39711</v>
      </c>
      <c r="O332" s="84">
        <f t="shared" si="690"/>
        <v>10014</v>
      </c>
      <c r="P332" s="138">
        <f t="shared" si="691"/>
        <v>142539</v>
      </c>
      <c r="Q332" s="138">
        <f t="shared" si="692"/>
        <v>12172</v>
      </c>
      <c r="R332" s="362">
        <f t="shared" si="693"/>
        <v>8.5394172822876549E-2</v>
      </c>
      <c r="S332" s="85">
        <f t="shared" si="694"/>
        <v>26.090275108450935</v>
      </c>
    </row>
    <row r="333" spans="1:19" x14ac:dyDescent="0.2">
      <c r="A333" s="60">
        <v>44220</v>
      </c>
      <c r="B333" s="43">
        <v>1360077</v>
      </c>
      <c r="C333" s="43">
        <v>172201</v>
      </c>
      <c r="D333" s="43">
        <v>1532278</v>
      </c>
      <c r="E333" s="96">
        <v>1195</v>
      </c>
      <c r="F333" s="356">
        <f t="shared" ref="F333" si="695">E333/(D333-D332)</f>
        <v>0.22576988475344795</v>
      </c>
      <c r="G333" s="43">
        <v>10495</v>
      </c>
      <c r="H333" s="43">
        <v>1498609</v>
      </c>
      <c r="I333" s="46">
        <v>8844</v>
      </c>
      <c r="J333" s="72">
        <v>2410353</v>
      </c>
      <c r="K333" s="368">
        <f t="shared" ref="K333" si="696">G333+I333</f>
        <v>19339</v>
      </c>
      <c r="L333" s="48">
        <v>1424</v>
      </c>
      <c r="M333" s="360">
        <f t="shared" ref="M333" si="697">L333/K333</f>
        <v>7.3633590154609851E-2</v>
      </c>
      <c r="N333" s="84">
        <f t="shared" ref="N333" si="698">D333-D326</f>
        <v>39622</v>
      </c>
      <c r="O333" s="84">
        <f t="shared" ref="O333" si="699">SUM(E327:E333)</f>
        <v>9868</v>
      </c>
      <c r="P333" s="138">
        <f t="shared" ref="P333" si="700">SUM(K327:K333)</f>
        <v>145622</v>
      </c>
      <c r="Q333" s="138">
        <f t="shared" ref="Q333" si="701">SUM(L327:L333)</f>
        <v>12045</v>
      </c>
      <c r="R333" s="362">
        <f t="shared" ref="R333" si="702">Q333/P333</f>
        <v>8.2714150334427486E-2</v>
      </c>
      <c r="S333" s="85">
        <f t="shared" ref="S333" si="703">P333/5463.3</f>
        <v>26.65458605604671</v>
      </c>
    </row>
    <row r="334" spans="1:19" x14ac:dyDescent="0.2">
      <c r="A334" s="60">
        <v>44221</v>
      </c>
      <c r="B334" s="43">
        <v>1363033</v>
      </c>
      <c r="C334" s="43">
        <v>172953</v>
      </c>
      <c r="D334" s="43">
        <v>1535986</v>
      </c>
      <c r="E334" s="96">
        <v>752</v>
      </c>
      <c r="F334" s="356">
        <f t="shared" ref="F334:F335" si="704">E334/(D334-D333)</f>
        <v>0.20280474649406688</v>
      </c>
      <c r="G334" s="43">
        <v>5150</v>
      </c>
      <c r="H334" s="43">
        <v>1503759</v>
      </c>
      <c r="I334" s="46">
        <v>5176</v>
      </c>
      <c r="J334" s="72">
        <v>2415529</v>
      </c>
      <c r="K334" s="368">
        <f t="shared" ref="K334:K335" si="705">G334+I334</f>
        <v>10326</v>
      </c>
      <c r="L334" s="48">
        <v>889</v>
      </c>
      <c r="M334" s="360">
        <f t="shared" ref="M334" si="706">L334/K334</f>
        <v>8.6093356575634328E-2</v>
      </c>
      <c r="N334" s="84">
        <f t="shared" ref="N334" si="707">D334-D327</f>
        <v>38329</v>
      </c>
      <c r="O334" s="84">
        <f t="shared" ref="O334" si="708">SUM(E328:E334)</f>
        <v>9191</v>
      </c>
      <c r="P334" s="138">
        <f t="shared" ref="P334" si="709">SUM(K328:K334)</f>
        <v>142654</v>
      </c>
      <c r="Q334" s="138">
        <f t="shared" ref="Q334" si="710">SUM(L328:L334)</f>
        <v>11305</v>
      </c>
      <c r="R334" s="362">
        <f t="shared" ref="R334" si="711">Q334/P334</f>
        <v>7.9247690215486416E-2</v>
      </c>
      <c r="S334" s="85">
        <f t="shared" ref="S334" si="712">P334/5463.3</f>
        <v>26.111324657258432</v>
      </c>
    </row>
    <row r="335" spans="1:19" x14ac:dyDescent="0.2">
      <c r="A335" s="60">
        <v>44222</v>
      </c>
      <c r="B335" s="43">
        <v>1366561</v>
      </c>
      <c r="C335" s="43">
        <v>174002</v>
      </c>
      <c r="D335" s="43">
        <v>1540563</v>
      </c>
      <c r="E335" s="96">
        <v>1049</v>
      </c>
      <c r="F335" s="356">
        <f t="shared" si="704"/>
        <v>0.22918942538780862</v>
      </c>
      <c r="G335" s="43">
        <v>7367</v>
      </c>
      <c r="H335" s="43">
        <v>1511126</v>
      </c>
      <c r="I335" s="46">
        <v>6452</v>
      </c>
      <c r="J335" s="72">
        <v>2421981</v>
      </c>
      <c r="K335" s="368">
        <f t="shared" si="705"/>
        <v>13819</v>
      </c>
      <c r="L335" s="48">
        <v>1246</v>
      </c>
      <c r="M335" s="360">
        <f t="shared" ref="M335" si="713">L335/K335</f>
        <v>9.0165713872204942E-2</v>
      </c>
      <c r="N335" s="84">
        <f t="shared" ref="N335" si="714">D335-D328</f>
        <v>38684</v>
      </c>
      <c r="O335" s="84">
        <f t="shared" ref="O335" si="715">SUM(E329:E335)</f>
        <v>9075</v>
      </c>
      <c r="P335" s="138">
        <f t="shared" ref="P335" si="716">SUM(K329:K335)</f>
        <v>143280</v>
      </c>
      <c r="Q335" s="138">
        <f t="shared" ref="Q335" si="717">SUM(L329:L335)</f>
        <v>11090</v>
      </c>
      <c r="R335" s="362">
        <f t="shared" ref="R335" si="718">Q335/P335</f>
        <v>7.740089335566723E-2</v>
      </c>
      <c r="S335" s="85">
        <f t="shared" ref="S335" si="719">P335/5463.3</f>
        <v>26.225907418593156</v>
      </c>
    </row>
    <row r="336" spans="1:19" x14ac:dyDescent="0.2">
      <c r="A336" s="60">
        <v>44223</v>
      </c>
      <c r="B336" s="43">
        <v>1371438</v>
      </c>
      <c r="C336" s="43">
        <v>175332</v>
      </c>
      <c r="D336" s="43">
        <v>1546770</v>
      </c>
      <c r="E336" s="96">
        <v>1330</v>
      </c>
      <c r="F336" s="356">
        <f t="shared" ref="F336:F340" si="720">E336/(D336-D335)</f>
        <v>0.2142742065410021</v>
      </c>
      <c r="G336" s="43">
        <v>15375</v>
      </c>
      <c r="H336" s="43">
        <v>1526501</v>
      </c>
      <c r="I336" s="46">
        <v>11176</v>
      </c>
      <c r="J336" s="72">
        <v>2433157</v>
      </c>
      <c r="K336" s="368">
        <f t="shared" ref="K336:K340" si="721">G336+I336</f>
        <v>26551</v>
      </c>
      <c r="L336" s="48">
        <v>1645</v>
      </c>
      <c r="M336" s="360">
        <f t="shared" ref="M336" si="722">L336/K336</f>
        <v>6.195623517005009E-2</v>
      </c>
      <c r="N336" s="84">
        <f t="shared" ref="N336" si="723">D336-D329</f>
        <v>38049</v>
      </c>
      <c r="O336" s="84">
        <f t="shared" ref="O336" si="724">SUM(E330:E336)</f>
        <v>8749</v>
      </c>
      <c r="P336" s="138">
        <f t="shared" ref="P336" si="725">SUM(K330:K336)</f>
        <v>144355</v>
      </c>
      <c r="Q336" s="138">
        <f t="shared" ref="Q336" si="726">SUM(L330:L336)</f>
        <v>10825</v>
      </c>
      <c r="R336" s="362">
        <f t="shared" ref="R336" si="727">Q336/P336</f>
        <v>7.4988743029337404E-2</v>
      </c>
      <c r="S336" s="85">
        <f t="shared" ref="S336" si="728">P336/5463.3</f>
        <v>26.422674940054545</v>
      </c>
    </row>
    <row r="337" spans="1:21" x14ac:dyDescent="0.2">
      <c r="A337" s="60">
        <v>44224</v>
      </c>
      <c r="B337" s="43">
        <v>1375703</v>
      </c>
      <c r="C337" s="43">
        <v>176533</v>
      </c>
      <c r="D337" s="43">
        <v>1552236</v>
      </c>
      <c r="E337" s="96">
        <v>1201</v>
      </c>
      <c r="F337" s="356">
        <f t="shared" si="720"/>
        <v>0.21972191730698865</v>
      </c>
      <c r="G337" s="43">
        <v>14540</v>
      </c>
      <c r="H337" s="43">
        <v>1541041</v>
      </c>
      <c r="I337" s="46">
        <v>11415</v>
      </c>
      <c r="J337" s="72">
        <v>2444572</v>
      </c>
      <c r="K337" s="368">
        <f t="shared" si="721"/>
        <v>25955</v>
      </c>
      <c r="L337" s="48">
        <v>1441</v>
      </c>
      <c r="M337" s="360">
        <f t="shared" ref="M337:M340" si="729">L337/K337</f>
        <v>5.5519167790406471E-2</v>
      </c>
      <c r="N337" s="84">
        <f t="shared" ref="N337:N340" si="730">D337-D330</f>
        <v>36857</v>
      </c>
      <c r="O337" s="84">
        <f t="shared" ref="O337:O340" si="731">SUM(E331:E337)</f>
        <v>8314</v>
      </c>
      <c r="P337" s="138">
        <f t="shared" ref="P337:P340" si="732">SUM(K331:K337)</f>
        <v>142437</v>
      </c>
      <c r="Q337" s="138">
        <f t="shared" ref="Q337:Q340" si="733">SUM(L331:L337)</f>
        <v>10326</v>
      </c>
      <c r="R337" s="362">
        <f t="shared" ref="R337:R340" si="734">Q337/P337</f>
        <v>7.2495208407927711E-2</v>
      </c>
      <c r="S337" s="85">
        <f t="shared" ref="S337:S340" si="735">P337/5463.3</f>
        <v>26.07160507385646</v>
      </c>
    </row>
    <row r="338" spans="1:21" x14ac:dyDescent="0.2">
      <c r="A338" s="60">
        <v>44225</v>
      </c>
      <c r="B338" s="43">
        <v>1380116</v>
      </c>
      <c r="C338" s="43">
        <v>177688</v>
      </c>
      <c r="D338" s="43">
        <v>1557804</v>
      </c>
      <c r="E338" s="96">
        <v>1155</v>
      </c>
      <c r="F338" s="356">
        <f t="shared" si="720"/>
        <v>0.20743534482758622</v>
      </c>
      <c r="G338" s="43">
        <v>12197</v>
      </c>
      <c r="H338" s="43">
        <v>1553238</v>
      </c>
      <c r="I338" s="46">
        <v>11133</v>
      </c>
      <c r="J338" s="72">
        <v>2455705</v>
      </c>
      <c r="K338" s="368">
        <f t="shared" si="721"/>
        <v>23330</v>
      </c>
      <c r="L338" s="48">
        <v>1363</v>
      </c>
      <c r="M338" s="360">
        <f t="shared" si="729"/>
        <v>5.8422631804543504E-2</v>
      </c>
      <c r="N338" s="84">
        <f t="shared" si="730"/>
        <v>36683</v>
      </c>
      <c r="O338" s="84">
        <f t="shared" si="731"/>
        <v>7989</v>
      </c>
      <c r="P338" s="138">
        <f t="shared" si="732"/>
        <v>139713</v>
      </c>
      <c r="Q338" s="138">
        <f t="shared" si="733"/>
        <v>9895</v>
      </c>
      <c r="R338" s="362">
        <f t="shared" si="734"/>
        <v>7.0823760136851974E-2</v>
      </c>
      <c r="S338" s="85">
        <f t="shared" si="735"/>
        <v>25.573005326451046</v>
      </c>
    </row>
    <row r="339" spans="1:21" x14ac:dyDescent="0.2">
      <c r="A339" s="60">
        <v>44226</v>
      </c>
      <c r="B339" s="379">
        <v>1384816</v>
      </c>
      <c r="C339" s="379">
        <v>178682</v>
      </c>
      <c r="D339" s="380">
        <v>1563498</v>
      </c>
      <c r="E339" s="96">
        <v>994</v>
      </c>
      <c r="F339" s="356">
        <f t="shared" si="720"/>
        <v>0.174569722514928</v>
      </c>
      <c r="G339" s="379">
        <v>11504</v>
      </c>
      <c r="H339" s="379">
        <v>1564742</v>
      </c>
      <c r="I339" s="46">
        <v>10552</v>
      </c>
      <c r="J339" s="72">
        <v>2466257</v>
      </c>
      <c r="K339" s="368">
        <f t="shared" si="721"/>
        <v>22056</v>
      </c>
      <c r="L339" s="371">
        <v>1211</v>
      </c>
      <c r="M339" s="360">
        <f t="shared" si="729"/>
        <v>5.49056945955749E-2</v>
      </c>
      <c r="N339" s="84">
        <f t="shared" si="730"/>
        <v>36513</v>
      </c>
      <c r="O339" s="84">
        <f t="shared" si="731"/>
        <v>7676</v>
      </c>
      <c r="P339" s="138">
        <f t="shared" si="732"/>
        <v>141376</v>
      </c>
      <c r="Q339" s="138">
        <f t="shared" si="733"/>
        <v>9219</v>
      </c>
      <c r="R339" s="362">
        <f t="shared" si="734"/>
        <v>6.5209087822544143E-2</v>
      </c>
      <c r="S339" s="85">
        <f t="shared" si="735"/>
        <v>25.877400106162941</v>
      </c>
    </row>
    <row r="340" spans="1:21" x14ac:dyDescent="0.2">
      <c r="A340" s="60">
        <v>44227</v>
      </c>
      <c r="B340" s="379">
        <v>1388302</v>
      </c>
      <c r="C340" s="379">
        <v>179685</v>
      </c>
      <c r="D340" s="380">
        <v>1567987</v>
      </c>
      <c r="E340" s="96">
        <v>1003</v>
      </c>
      <c r="F340" s="356">
        <f t="shared" si="720"/>
        <v>0.22343506348852751</v>
      </c>
      <c r="G340" s="379">
        <v>6479</v>
      </c>
      <c r="H340" s="43">
        <v>1571221</v>
      </c>
      <c r="I340" s="46">
        <v>7684</v>
      </c>
      <c r="J340" s="72">
        <v>2473941</v>
      </c>
      <c r="K340" s="368">
        <f t="shared" si="721"/>
        <v>14163</v>
      </c>
      <c r="L340" s="371">
        <v>1143</v>
      </c>
      <c r="M340" s="360">
        <f t="shared" si="729"/>
        <v>8.070324083880534E-2</v>
      </c>
      <c r="N340" s="84">
        <f t="shared" si="730"/>
        <v>35709</v>
      </c>
      <c r="O340" s="84">
        <f t="shared" si="731"/>
        <v>7484</v>
      </c>
      <c r="P340" s="138">
        <f t="shared" si="732"/>
        <v>136200</v>
      </c>
      <c r="Q340" s="138">
        <f t="shared" si="733"/>
        <v>8938</v>
      </c>
      <c r="R340" s="362">
        <f t="shared" si="734"/>
        <v>6.5624082232011743E-2</v>
      </c>
      <c r="S340" s="85">
        <f t="shared" si="735"/>
        <v>24.929987370270716</v>
      </c>
    </row>
    <row r="341" spans="1:21" x14ac:dyDescent="0.2">
      <c r="A341" s="60">
        <v>44228</v>
      </c>
      <c r="B341" s="379">
        <v>1391280</v>
      </c>
      <c r="C341" s="379">
        <v>180533</v>
      </c>
      <c r="D341" s="380">
        <v>1571813</v>
      </c>
      <c r="E341" s="96">
        <v>848</v>
      </c>
      <c r="F341" s="356">
        <f t="shared" ref="F341" si="736">E341/(D341-D340)</f>
        <v>0.22164140094093049</v>
      </c>
      <c r="G341" s="379">
        <v>4599</v>
      </c>
      <c r="H341" s="43">
        <v>1575820</v>
      </c>
      <c r="I341" s="46">
        <v>5912</v>
      </c>
      <c r="J341" s="72">
        <v>2479853</v>
      </c>
      <c r="K341" s="368">
        <f t="shared" ref="K341:K342" si="737">G341+I341</f>
        <v>10511</v>
      </c>
      <c r="L341" s="371">
        <v>996</v>
      </c>
      <c r="M341" s="360">
        <f t="shared" ref="M341" si="738">L341/K341</f>
        <v>9.4757872704785459E-2</v>
      </c>
      <c r="N341" s="84">
        <f t="shared" ref="N341" si="739">D341-D334</f>
        <v>35827</v>
      </c>
      <c r="O341" s="84">
        <f t="shared" ref="O341" si="740">SUM(E335:E341)</f>
        <v>7580</v>
      </c>
      <c r="P341" s="138">
        <f t="shared" ref="P341" si="741">SUM(K335:K341)</f>
        <v>136385</v>
      </c>
      <c r="Q341" s="138">
        <f t="shared" ref="Q341" si="742">SUM(L335:L341)</f>
        <v>9045</v>
      </c>
      <c r="R341" s="362">
        <f t="shared" ref="R341" si="743">Q341/P341</f>
        <v>6.6319609927777981E-2</v>
      </c>
      <c r="S341" s="85">
        <f t="shared" ref="S341" si="744">P341/5463.3</f>
        <v>24.963849687917559</v>
      </c>
    </row>
    <row r="342" spans="1:21" x14ac:dyDescent="0.2">
      <c r="A342" s="60">
        <v>44229</v>
      </c>
      <c r="B342" s="379">
        <v>1393929</v>
      </c>
      <c r="C342" s="379">
        <v>181291</v>
      </c>
      <c r="D342" s="380">
        <v>1575220</v>
      </c>
      <c r="E342" s="96">
        <v>758</v>
      </c>
      <c r="F342" s="356">
        <f t="shared" ref="F342:F347" si="745">E342/(D342-D341)</f>
        <v>0.22248312298209569</v>
      </c>
      <c r="G342" s="379">
        <v>8341</v>
      </c>
      <c r="H342" s="43">
        <v>1584161</v>
      </c>
      <c r="I342" s="46">
        <v>4390</v>
      </c>
      <c r="J342" s="72">
        <v>2484243</v>
      </c>
      <c r="K342" s="368">
        <f t="shared" si="737"/>
        <v>12731</v>
      </c>
      <c r="L342" s="371">
        <v>937</v>
      </c>
      <c r="M342" s="360">
        <f t="shared" ref="M342" si="746">L342/K342</f>
        <v>7.359987432251984E-2</v>
      </c>
      <c r="N342" s="84">
        <f t="shared" ref="N342" si="747">D342-D335</f>
        <v>34657</v>
      </c>
      <c r="O342" s="84">
        <f t="shared" ref="O342" si="748">SUM(E336:E342)</f>
        <v>7289</v>
      </c>
      <c r="P342" s="138">
        <f t="shared" ref="P342" si="749">SUM(K336:K342)</f>
        <v>135297</v>
      </c>
      <c r="Q342" s="138">
        <f t="shared" ref="Q342" si="750">SUM(L336:L342)</f>
        <v>8736</v>
      </c>
      <c r="R342" s="362">
        <f t="shared" ref="R342" si="751">Q342/P342</f>
        <v>6.4569059180913102E-2</v>
      </c>
      <c r="S342" s="85">
        <f t="shared" ref="S342" si="752">P342/5463.3</f>
        <v>24.764702652243148</v>
      </c>
    </row>
    <row r="343" spans="1:21" x14ac:dyDescent="0.2">
      <c r="A343" s="60">
        <v>44230</v>
      </c>
      <c r="B343" s="379">
        <v>1397879</v>
      </c>
      <c r="C343" s="379">
        <v>182269</v>
      </c>
      <c r="D343" s="380">
        <v>1580148</v>
      </c>
      <c r="E343" s="96">
        <v>978</v>
      </c>
      <c r="F343" s="356">
        <f t="shared" si="745"/>
        <v>0.19845779220779219</v>
      </c>
      <c r="G343" s="379">
        <v>14770</v>
      </c>
      <c r="H343" s="43">
        <v>1598931</v>
      </c>
      <c r="I343" s="46">
        <v>8037</v>
      </c>
      <c r="J343" s="72">
        <v>2492280</v>
      </c>
      <c r="K343" s="368">
        <f t="shared" ref="K343:K345" si="753">G343+I343</f>
        <v>22807</v>
      </c>
      <c r="L343" s="371">
        <v>1172</v>
      </c>
      <c r="M343" s="360">
        <f t="shared" ref="M343" si="754">L343/K343</f>
        <v>5.1387731836716799E-2</v>
      </c>
      <c r="N343" s="84">
        <f t="shared" ref="N343" si="755">D343-D336</f>
        <v>33378</v>
      </c>
      <c r="O343" s="84">
        <f t="shared" ref="O343" si="756">SUM(E337:E343)</f>
        <v>6937</v>
      </c>
      <c r="P343" s="138">
        <f t="shared" ref="P343" si="757">SUM(K337:K343)</f>
        <v>131553</v>
      </c>
      <c r="Q343" s="138">
        <f t="shared" ref="Q343" si="758">SUM(L337:L343)</f>
        <v>8263</v>
      </c>
      <c r="R343" s="362">
        <f t="shared" ref="R343" si="759">Q343/P343</f>
        <v>6.2811186365951371E-2</v>
      </c>
      <c r="S343" s="85">
        <f t="shared" ref="S343" si="760">P343/5463.3</f>
        <v>24.079402558892976</v>
      </c>
    </row>
    <row r="344" spans="1:21" x14ac:dyDescent="0.2">
      <c r="A344" s="60">
        <v>44231</v>
      </c>
      <c r="B344" s="379">
        <v>1402141</v>
      </c>
      <c r="C344" s="379">
        <v>183418</v>
      </c>
      <c r="D344" s="380">
        <v>1585559</v>
      </c>
      <c r="E344" s="96">
        <v>1149</v>
      </c>
      <c r="F344" s="356">
        <f t="shared" si="745"/>
        <v>0.21234522269451117</v>
      </c>
      <c r="G344" s="379">
        <v>16666</v>
      </c>
      <c r="H344" s="43">
        <v>1615597</v>
      </c>
      <c r="I344" s="46">
        <v>11002</v>
      </c>
      <c r="J344" s="72">
        <v>2503282</v>
      </c>
      <c r="K344" s="368">
        <f t="shared" si="753"/>
        <v>27668</v>
      </c>
      <c r="L344" s="371">
        <v>1358</v>
      </c>
      <c r="M344" s="360">
        <f t="shared" ref="M344:M345" si="761">L344/K344</f>
        <v>4.9081971953158887E-2</v>
      </c>
      <c r="N344" s="84">
        <f t="shared" ref="N344:N345" si="762">D344-D337</f>
        <v>33323</v>
      </c>
      <c r="O344" s="84">
        <f t="shared" ref="O344:O345" si="763">SUM(E338:E344)</f>
        <v>6885</v>
      </c>
      <c r="P344" s="138">
        <f t="shared" ref="P344:P345" si="764">SUM(K338:K344)</f>
        <v>133266</v>
      </c>
      <c r="Q344" s="138">
        <f t="shared" ref="Q344:Q345" si="765">SUM(L338:L344)</f>
        <v>8180</v>
      </c>
      <c r="R344" s="362">
        <f t="shared" ref="R344:R345" si="766">Q344/P344</f>
        <v>6.138099740368886E-2</v>
      </c>
      <c r="S344" s="85">
        <f t="shared" ref="S344:S345" si="767">P344/5463.3</f>
        <v>24.392949316347263</v>
      </c>
    </row>
    <row r="345" spans="1:21" x14ac:dyDescent="0.2">
      <c r="A345" s="60">
        <v>44232</v>
      </c>
      <c r="B345" s="379">
        <v>1405763</v>
      </c>
      <c r="C345" s="379">
        <v>184313</v>
      </c>
      <c r="D345" s="380">
        <v>1590076</v>
      </c>
      <c r="E345" s="96">
        <v>895</v>
      </c>
      <c r="F345" s="356">
        <f t="shared" si="745"/>
        <v>0.19814035864511845</v>
      </c>
      <c r="G345" s="379">
        <v>13952</v>
      </c>
      <c r="H345" s="43">
        <v>1629549</v>
      </c>
      <c r="I345" s="46">
        <v>7991</v>
      </c>
      <c r="J345" s="72">
        <v>2511273</v>
      </c>
      <c r="K345" s="368">
        <f t="shared" si="753"/>
        <v>21943</v>
      </c>
      <c r="L345" s="371">
        <v>1080</v>
      </c>
      <c r="M345" s="360">
        <f t="shared" si="761"/>
        <v>4.9218429567515834E-2</v>
      </c>
      <c r="N345" s="84">
        <f t="shared" si="762"/>
        <v>32272</v>
      </c>
      <c r="O345" s="84">
        <f t="shared" si="763"/>
        <v>6625</v>
      </c>
      <c r="P345" s="138">
        <f t="shared" si="764"/>
        <v>131879</v>
      </c>
      <c r="Q345" s="138">
        <f t="shared" si="765"/>
        <v>7897</v>
      </c>
      <c r="R345" s="362">
        <f t="shared" si="766"/>
        <v>5.9880648169913328E-2</v>
      </c>
      <c r="S345" s="85">
        <f t="shared" si="767"/>
        <v>24.13907345377336</v>
      </c>
    </row>
    <row r="346" spans="1:21" x14ac:dyDescent="0.2">
      <c r="A346" s="60">
        <v>44233</v>
      </c>
      <c r="B346" s="379">
        <v>1409561</v>
      </c>
      <c r="C346" s="379">
        <v>185208</v>
      </c>
      <c r="D346" s="380">
        <v>1594769</v>
      </c>
      <c r="E346" s="96">
        <v>895</v>
      </c>
      <c r="F346" s="356">
        <f t="shared" si="745"/>
        <v>0.19070956744086939</v>
      </c>
      <c r="G346" s="379">
        <v>8569</v>
      </c>
      <c r="H346" s="43">
        <v>1638118</v>
      </c>
      <c r="I346" s="46">
        <v>9371</v>
      </c>
      <c r="J346" s="72">
        <v>2520644</v>
      </c>
      <c r="K346" s="368">
        <f t="shared" ref="K346" si="768">G346+I346</f>
        <v>17940</v>
      </c>
      <c r="L346" s="371">
        <v>1064</v>
      </c>
      <c r="M346" s="360">
        <f t="shared" ref="M346" si="769">L346/K346</f>
        <v>5.9308807134894094E-2</v>
      </c>
      <c r="N346" s="84">
        <f t="shared" ref="N346" si="770">D346-D339</f>
        <v>31271</v>
      </c>
      <c r="O346" s="84">
        <f t="shared" ref="O346" si="771">SUM(E340:E346)</f>
        <v>6526</v>
      </c>
      <c r="P346" s="138">
        <f t="shared" ref="P346" si="772">SUM(K340:K346)</f>
        <v>127763</v>
      </c>
      <c r="Q346" s="138">
        <f t="shared" ref="Q346" si="773">SUM(L340:L346)</f>
        <v>7750</v>
      </c>
      <c r="R346" s="362">
        <f t="shared" ref="R346" si="774">Q346/P346</f>
        <v>6.0659189280151529E-2</v>
      </c>
      <c r="S346" s="85">
        <f t="shared" ref="S346" si="775">P346/5463.3</f>
        <v>23.385682646019806</v>
      </c>
    </row>
    <row r="347" spans="1:21" x14ac:dyDescent="0.2">
      <c r="A347" s="60">
        <v>44234</v>
      </c>
      <c r="B347" s="379">
        <v>1411966</v>
      </c>
      <c r="C347" s="379">
        <v>185792</v>
      </c>
      <c r="D347" s="380">
        <v>1597758</v>
      </c>
      <c r="E347" s="96">
        <v>584</v>
      </c>
      <c r="F347" s="356">
        <f t="shared" si="745"/>
        <v>0.1953830712612914</v>
      </c>
      <c r="G347" s="379">
        <v>4176</v>
      </c>
      <c r="H347" s="43">
        <v>1642294</v>
      </c>
      <c r="I347" s="46">
        <v>5303</v>
      </c>
      <c r="J347" s="72">
        <v>2525947</v>
      </c>
      <c r="K347" s="368">
        <f t="shared" ref="K347" si="776">G347+I347</f>
        <v>9479</v>
      </c>
      <c r="L347" s="371">
        <v>658</v>
      </c>
      <c r="M347" s="360">
        <f t="shared" ref="M347" si="777">L347/K347</f>
        <v>6.941660512712311E-2</v>
      </c>
      <c r="N347" s="84">
        <f t="shared" ref="N347" si="778">D347-D340</f>
        <v>29771</v>
      </c>
      <c r="O347" s="84">
        <f t="shared" ref="O347" si="779">SUM(E341:E347)</f>
        <v>6107</v>
      </c>
      <c r="P347" s="138">
        <f t="shared" ref="P347" si="780">SUM(K341:K347)</f>
        <v>123079</v>
      </c>
      <c r="Q347" s="138">
        <f t="shared" ref="Q347" si="781">SUM(L341:L347)</f>
        <v>7265</v>
      </c>
      <c r="R347" s="362">
        <f t="shared" ref="R347" si="782">Q347/P347</f>
        <v>5.9027128917199523E-2</v>
      </c>
      <c r="S347" s="85">
        <f t="shared" ref="S347" si="783">P347/5463.3</f>
        <v>22.528325371112697</v>
      </c>
      <c r="U347" s="373" t="s">
        <v>252</v>
      </c>
    </row>
    <row r="348" spans="1:21" x14ac:dyDescent="0.2">
      <c r="A348" s="60">
        <v>44235</v>
      </c>
      <c r="B348" s="379">
        <v>1415685</v>
      </c>
      <c r="C348" s="379">
        <v>186720</v>
      </c>
      <c r="D348" s="380">
        <v>1602405</v>
      </c>
      <c r="E348" s="96">
        <v>928</v>
      </c>
      <c r="F348" s="356">
        <f t="shared" ref="F348:F349" si="784">E348/(D348-D347)</f>
        <v>0.1996987303636755</v>
      </c>
      <c r="G348" s="379">
        <v>8841</v>
      </c>
      <c r="H348" s="43">
        <v>1651135</v>
      </c>
      <c r="I348" s="46">
        <v>7742</v>
      </c>
      <c r="J348" s="72">
        <v>2533689</v>
      </c>
      <c r="K348" s="368">
        <f t="shared" ref="K348:K349" si="785">G348+I348</f>
        <v>16583</v>
      </c>
      <c r="L348" s="371">
        <v>1091</v>
      </c>
      <c r="M348" s="360">
        <f t="shared" ref="M348" si="786">L348/K348</f>
        <v>6.5790267141048062E-2</v>
      </c>
      <c r="N348" s="84">
        <f t="shared" ref="N348" si="787">D348-D341</f>
        <v>30592</v>
      </c>
      <c r="O348" s="84">
        <f t="shared" ref="O348" si="788">SUM(E342:E348)</f>
        <v>6187</v>
      </c>
      <c r="P348" s="138">
        <f t="shared" ref="P348" si="789">SUM(K342:K348)</f>
        <v>129151</v>
      </c>
      <c r="Q348" s="138">
        <f t="shared" ref="Q348" si="790">SUM(L342:L348)</f>
        <v>7360</v>
      </c>
      <c r="R348" s="362">
        <f t="shared" ref="R348" si="791">Q348/P348</f>
        <v>5.6987557200486254E-2</v>
      </c>
      <c r="S348" s="85">
        <f t="shared" ref="S348" si="792">P348/5463.3</f>
        <v>23.639741548148553</v>
      </c>
      <c r="U348" s="373" t="s">
        <v>253</v>
      </c>
    </row>
    <row r="349" spans="1:21" x14ac:dyDescent="0.2">
      <c r="A349" s="60">
        <v>44236</v>
      </c>
      <c r="B349" s="379">
        <v>1418388</v>
      </c>
      <c r="C349" s="379">
        <v>187542</v>
      </c>
      <c r="D349" s="380">
        <v>1605930</v>
      </c>
      <c r="E349" s="96">
        <v>822</v>
      </c>
      <c r="F349" s="356">
        <f t="shared" si="784"/>
        <v>0.23319148936170211</v>
      </c>
      <c r="G349" s="379">
        <v>8166</v>
      </c>
      <c r="H349" s="43">
        <v>1659301</v>
      </c>
      <c r="I349" s="46">
        <v>5018</v>
      </c>
      <c r="J349" s="72">
        <v>2538707</v>
      </c>
      <c r="K349" s="368">
        <f t="shared" si="785"/>
        <v>13184</v>
      </c>
      <c r="L349" s="371">
        <v>948</v>
      </c>
      <c r="M349" s="360">
        <f t="shared" ref="M349" si="793">L349/K349</f>
        <v>7.1905339805825239E-2</v>
      </c>
      <c r="N349" s="84">
        <f t="shared" ref="N349" si="794">D349-D342</f>
        <v>30710</v>
      </c>
      <c r="O349" s="84">
        <f t="shared" ref="O349" si="795">SUM(E343:E349)</f>
        <v>6251</v>
      </c>
      <c r="P349" s="138">
        <f t="shared" ref="P349" si="796">SUM(K343:K349)</f>
        <v>129604</v>
      </c>
      <c r="Q349" s="138">
        <f t="shared" ref="Q349" si="797">SUM(L343:L349)</f>
        <v>7371</v>
      </c>
      <c r="R349" s="362">
        <f t="shared" ref="R349" si="798">Q349/P349</f>
        <v>5.6873244652942807E-2</v>
      </c>
      <c r="S349" s="85">
        <f t="shared" ref="S349" si="799">P349/5463.3</f>
        <v>23.722658466494607</v>
      </c>
    </row>
    <row r="350" spans="1:21" x14ac:dyDescent="0.2">
      <c r="A350" s="60">
        <v>44237</v>
      </c>
      <c r="B350" s="379">
        <v>1421568</v>
      </c>
      <c r="C350" s="379">
        <v>188345</v>
      </c>
      <c r="D350" s="380">
        <v>1609913</v>
      </c>
      <c r="E350" s="96">
        <v>803</v>
      </c>
      <c r="F350" s="356">
        <f t="shared" ref="F350:F353" si="800">E350/(D350-D349)</f>
        <v>0.20160682902334923</v>
      </c>
      <c r="G350" s="379">
        <v>13246</v>
      </c>
      <c r="H350" s="43">
        <v>1672547</v>
      </c>
      <c r="I350" s="46">
        <v>6223</v>
      </c>
      <c r="J350" s="72">
        <v>2544930</v>
      </c>
      <c r="K350" s="368">
        <f t="shared" ref="K350:K353" si="801">G350+I350</f>
        <v>19469</v>
      </c>
      <c r="L350" s="371">
        <v>944</v>
      </c>
      <c r="M350" s="360">
        <f t="shared" ref="M350" si="802">L350/K350</f>
        <v>4.8487338846371152E-2</v>
      </c>
      <c r="N350" s="84">
        <f t="shared" ref="N350" si="803">D350-D343</f>
        <v>29765</v>
      </c>
      <c r="O350" s="84">
        <f t="shared" ref="O350" si="804">SUM(E344:E350)</f>
        <v>6076</v>
      </c>
      <c r="P350" s="138">
        <f t="shared" ref="P350" si="805">SUM(K344:K350)</f>
        <v>126266</v>
      </c>
      <c r="Q350" s="138">
        <f t="shared" ref="Q350" si="806">SUM(L344:L350)</f>
        <v>7143</v>
      </c>
      <c r="R350" s="362">
        <f t="shared" ref="R350" si="807">Q350/P350</f>
        <v>5.6571048421586174E-2</v>
      </c>
      <c r="S350" s="85">
        <f t="shared" ref="S350" si="808">P350/5463.3</f>
        <v>23.111672432412643</v>
      </c>
    </row>
    <row r="351" spans="1:21" x14ac:dyDescent="0.2">
      <c r="A351" s="60">
        <v>44238</v>
      </c>
      <c r="B351" s="379">
        <v>1424400</v>
      </c>
      <c r="C351" s="379">
        <v>189175</v>
      </c>
      <c r="D351" s="380">
        <v>1613575</v>
      </c>
      <c r="E351" s="96">
        <v>830</v>
      </c>
      <c r="F351" s="356">
        <f t="shared" si="800"/>
        <v>0.22665210267613325</v>
      </c>
      <c r="G351" s="379">
        <v>16631</v>
      </c>
      <c r="H351" s="43">
        <v>1689178</v>
      </c>
      <c r="I351" s="46">
        <v>7490</v>
      </c>
      <c r="J351" s="72">
        <v>2552420</v>
      </c>
      <c r="K351" s="368">
        <f t="shared" si="801"/>
        <v>24121</v>
      </c>
      <c r="L351" s="371">
        <v>962</v>
      </c>
      <c r="M351" s="360">
        <f t="shared" ref="M351:M353" si="809">L351/K351</f>
        <v>3.9882260271133035E-2</v>
      </c>
      <c r="N351" s="84">
        <f t="shared" ref="N351:N352" si="810">D351-D344</f>
        <v>28016</v>
      </c>
      <c r="O351" s="84">
        <f t="shared" ref="O351:O352" si="811">SUM(E345:E351)</f>
        <v>5757</v>
      </c>
      <c r="P351" s="138">
        <f t="shared" ref="P351:P352" si="812">SUM(K345:K351)</f>
        <v>122719</v>
      </c>
      <c r="Q351" s="138">
        <f t="shared" ref="Q351:Q352" si="813">SUM(L345:L351)</f>
        <v>6747</v>
      </c>
      <c r="R351" s="362">
        <f t="shared" ref="R351:R352" si="814">Q351/P351</f>
        <v>5.497926156503883E-2</v>
      </c>
      <c r="S351" s="85">
        <f t="shared" ref="S351:S352" si="815">P351/5463.3</f>
        <v>22.462431131367488</v>
      </c>
    </row>
    <row r="352" spans="1:21" x14ac:dyDescent="0.2">
      <c r="A352" s="60">
        <v>44239</v>
      </c>
      <c r="B352" s="379">
        <v>1427099</v>
      </c>
      <c r="C352" s="379">
        <v>190005</v>
      </c>
      <c r="D352" s="380">
        <v>1617104</v>
      </c>
      <c r="E352" s="96">
        <v>830</v>
      </c>
      <c r="F352" s="356">
        <f t="shared" si="800"/>
        <v>0.2351941059790309</v>
      </c>
      <c r="G352" s="379">
        <v>12813</v>
      </c>
      <c r="H352" s="43">
        <v>1701991</v>
      </c>
      <c r="I352" s="46">
        <v>6371</v>
      </c>
      <c r="J352" s="72">
        <v>2558791</v>
      </c>
      <c r="K352" s="368">
        <f t="shared" si="801"/>
        <v>19184</v>
      </c>
      <c r="L352" s="371">
        <v>998</v>
      </c>
      <c r="M352" s="360">
        <f t="shared" si="809"/>
        <v>5.2022518765638029E-2</v>
      </c>
      <c r="N352" s="84">
        <f t="shared" si="810"/>
        <v>27028</v>
      </c>
      <c r="O352" s="84">
        <f t="shared" si="811"/>
        <v>5692</v>
      </c>
      <c r="P352" s="138">
        <f t="shared" si="812"/>
        <v>119960</v>
      </c>
      <c r="Q352" s="138">
        <f t="shared" si="813"/>
        <v>6665</v>
      </c>
      <c r="R352" s="362">
        <f t="shared" si="814"/>
        <v>5.5560186728909638E-2</v>
      </c>
      <c r="S352" s="85">
        <f t="shared" si="815"/>
        <v>21.9574249995424</v>
      </c>
    </row>
    <row r="353" spans="1:19" x14ac:dyDescent="0.2">
      <c r="A353" s="60">
        <v>44240</v>
      </c>
      <c r="B353" s="379">
        <v>1430721</v>
      </c>
      <c r="C353" s="379">
        <v>190913</v>
      </c>
      <c r="D353" s="379">
        <v>1621634</v>
      </c>
      <c r="E353" s="96">
        <v>908</v>
      </c>
      <c r="F353" s="356">
        <f t="shared" si="800"/>
        <v>0.20044150110375275</v>
      </c>
      <c r="G353" s="379">
        <v>13673</v>
      </c>
      <c r="H353" s="379">
        <v>1715664</v>
      </c>
      <c r="I353" s="46">
        <v>8586</v>
      </c>
      <c r="J353" s="47">
        <v>2567377</v>
      </c>
      <c r="K353" s="368">
        <f t="shared" si="801"/>
        <v>22259</v>
      </c>
      <c r="L353" s="368">
        <v>1091</v>
      </c>
      <c r="M353" s="360">
        <f t="shared" si="809"/>
        <v>4.9013882025248215E-2</v>
      </c>
      <c r="N353" s="84">
        <f t="shared" ref="N353" si="816">D353-D346</f>
        <v>26865</v>
      </c>
      <c r="O353" s="84">
        <f t="shared" ref="O353" si="817">SUM(E347:E353)</f>
        <v>5705</v>
      </c>
      <c r="P353" s="138">
        <f t="shared" ref="P353" si="818">SUM(K347:K353)</f>
        <v>124279</v>
      </c>
      <c r="Q353" s="138">
        <f t="shared" ref="Q353" si="819">SUM(L347:L353)</f>
        <v>6692</v>
      </c>
      <c r="R353" s="362">
        <f t="shared" ref="R353" si="820">Q353/P353</f>
        <v>5.3846587114476298E-2</v>
      </c>
      <c r="S353" s="85">
        <f t="shared" ref="S353" si="821">P353/5463.3</f>
        <v>22.74797283693006</v>
      </c>
    </row>
    <row r="354" spans="1:19" x14ac:dyDescent="0.2">
      <c r="A354" s="60">
        <v>44241</v>
      </c>
      <c r="B354" s="379">
        <v>1434382</v>
      </c>
      <c r="C354" s="379">
        <v>191816</v>
      </c>
      <c r="D354" s="379">
        <v>1626198</v>
      </c>
      <c r="E354" s="96">
        <v>903</v>
      </c>
      <c r="F354" s="356">
        <f t="shared" ref="F354" si="822">E354/(D354-D353)</f>
        <v>0.19785276073619631</v>
      </c>
      <c r="G354" s="379">
        <v>4708</v>
      </c>
      <c r="H354" s="379">
        <v>1720372</v>
      </c>
      <c r="I354" s="46">
        <v>9100</v>
      </c>
      <c r="J354" s="47">
        <v>2576477</v>
      </c>
      <c r="K354" s="368">
        <f t="shared" ref="K354" si="823">G354+I354</f>
        <v>13808</v>
      </c>
      <c r="L354" s="368">
        <v>1011</v>
      </c>
      <c r="M354" s="360">
        <f t="shared" ref="M354" si="824">L354/K354</f>
        <v>7.3218424101969867E-2</v>
      </c>
      <c r="N354" s="84">
        <f t="shared" ref="N354" si="825">D354-D347</f>
        <v>28440</v>
      </c>
      <c r="O354" s="84">
        <f t="shared" ref="O354" si="826">SUM(E348:E354)</f>
        <v>6024</v>
      </c>
      <c r="P354" s="138">
        <f t="shared" ref="P354" si="827">SUM(K348:K354)</f>
        <v>128608</v>
      </c>
      <c r="Q354" s="138">
        <f t="shared" ref="Q354" si="828">SUM(L348:L354)</f>
        <v>7045</v>
      </c>
      <c r="R354" s="362">
        <f t="shared" ref="R354" si="829">Q354/P354</f>
        <v>5.4778862901219208E-2</v>
      </c>
      <c r="S354" s="85">
        <f t="shared" ref="S354" si="830">P354/5463.3</f>
        <v>23.540351069866198</v>
      </c>
    </row>
    <row r="355" spans="1:19" x14ac:dyDescent="0.2">
      <c r="A355" s="60">
        <v>44242</v>
      </c>
      <c r="B355" s="379">
        <v>1436895</v>
      </c>
      <c r="C355" s="379">
        <v>192375</v>
      </c>
      <c r="D355" s="379">
        <v>1629270</v>
      </c>
      <c r="E355" s="96">
        <v>559</v>
      </c>
      <c r="F355" s="356">
        <f t="shared" ref="F355:F356" si="831">E355/(D355-D354)</f>
        <v>0.18196614583333334</v>
      </c>
      <c r="G355" s="379">
        <v>5576</v>
      </c>
      <c r="H355" s="379">
        <v>1725948</v>
      </c>
      <c r="I355" s="46">
        <v>4367</v>
      </c>
      <c r="J355" s="47">
        <v>2580844</v>
      </c>
      <c r="K355" s="368">
        <f t="shared" ref="K355:K356" si="832">G355+I355</f>
        <v>9943</v>
      </c>
      <c r="L355" s="368">
        <v>695</v>
      </c>
      <c r="M355" s="360">
        <f t="shared" ref="M355" si="833">L355/K355</f>
        <v>6.9898420999698285E-2</v>
      </c>
      <c r="N355" s="84">
        <f t="shared" ref="N355" si="834">D355-D348</f>
        <v>26865</v>
      </c>
      <c r="O355" s="84">
        <f t="shared" ref="O355" si="835">SUM(E349:E355)</f>
        <v>5655</v>
      </c>
      <c r="P355" s="138">
        <f t="shared" ref="P355" si="836">SUM(K349:K355)</f>
        <v>121968</v>
      </c>
      <c r="Q355" s="138">
        <f t="shared" ref="Q355" si="837">SUM(L349:L355)</f>
        <v>6649</v>
      </c>
      <c r="R355" s="362">
        <f t="shared" ref="R355" si="838">Q355/P355</f>
        <v>5.451429883248065E-2</v>
      </c>
      <c r="S355" s="85">
        <f t="shared" ref="S355" si="839">P355/5463.3</f>
        <v>22.324968425676786</v>
      </c>
    </row>
    <row r="356" spans="1:19" x14ac:dyDescent="0.2">
      <c r="A356" s="60">
        <v>44243</v>
      </c>
      <c r="B356" s="379">
        <v>1439792</v>
      </c>
      <c r="C356" s="379">
        <v>193148</v>
      </c>
      <c r="D356" s="379">
        <v>1632940</v>
      </c>
      <c r="E356" s="96">
        <v>773</v>
      </c>
      <c r="F356" s="356">
        <f t="shared" si="831"/>
        <v>0.21062670299727521</v>
      </c>
      <c r="G356" s="379">
        <v>9512</v>
      </c>
      <c r="H356" s="379">
        <v>1735460</v>
      </c>
      <c r="I356" s="46">
        <v>5056</v>
      </c>
      <c r="J356" s="47">
        <v>2585900</v>
      </c>
      <c r="K356" s="368">
        <f t="shared" si="832"/>
        <v>14568</v>
      </c>
      <c r="L356" s="368">
        <v>880</v>
      </c>
      <c r="M356" s="360">
        <f t="shared" ref="M356" si="840">L356/K356</f>
        <v>6.0406370126304232E-2</v>
      </c>
      <c r="N356" s="84">
        <f t="shared" ref="N356" si="841">D356-D349</f>
        <v>27010</v>
      </c>
      <c r="O356" s="84">
        <f t="shared" ref="O356" si="842">SUM(E350:E356)</f>
        <v>5606</v>
      </c>
      <c r="P356" s="138">
        <f t="shared" ref="P356" si="843">SUM(K350:K356)</f>
        <v>123352</v>
      </c>
      <c r="Q356" s="138">
        <f t="shared" ref="Q356" si="844">SUM(L350:L356)</f>
        <v>6581</v>
      </c>
      <c r="R356" s="362">
        <f t="shared" ref="R356" si="845">Q356/P356</f>
        <v>5.3351384655295417E-2</v>
      </c>
      <c r="S356" s="85">
        <f t="shared" ref="S356" si="846">P356/5463.3</f>
        <v>22.578295169586148</v>
      </c>
    </row>
    <row r="357" spans="1:19" x14ac:dyDescent="0.2">
      <c r="A357" s="60">
        <v>44244</v>
      </c>
      <c r="B357" s="379">
        <v>1444024</v>
      </c>
      <c r="C357" s="379">
        <v>194269</v>
      </c>
      <c r="D357" s="379">
        <v>1638293</v>
      </c>
      <c r="E357" s="96">
        <v>1121</v>
      </c>
      <c r="F357" s="356">
        <f t="shared" ref="F357:F359" si="847">E357/(D357-D356)</f>
        <v>0.20941528115075658</v>
      </c>
      <c r="G357" s="379">
        <v>15033</v>
      </c>
      <c r="H357" s="379">
        <v>1750493</v>
      </c>
      <c r="I357" s="46">
        <v>9310</v>
      </c>
      <c r="J357" s="47">
        <v>2595210</v>
      </c>
      <c r="K357" s="368">
        <f t="shared" ref="K357:K359" si="848">G357+I357</f>
        <v>24343</v>
      </c>
      <c r="L357" s="368">
        <v>1254</v>
      </c>
      <c r="M357" s="360">
        <f t="shared" ref="M357" si="849">L357/K357</f>
        <v>5.1513782196113869E-2</v>
      </c>
      <c r="N357" s="84">
        <f t="shared" ref="N357" si="850">D357-D350</f>
        <v>28380</v>
      </c>
      <c r="O357" s="84">
        <f t="shared" ref="O357" si="851">SUM(E351:E357)</f>
        <v>5924</v>
      </c>
      <c r="P357" s="138">
        <f t="shared" ref="P357" si="852">SUM(K351:K357)</f>
        <v>128226</v>
      </c>
      <c r="Q357" s="138">
        <f t="shared" ref="Q357" si="853">SUM(L351:L357)</f>
        <v>6891</v>
      </c>
      <c r="R357" s="362">
        <f t="shared" ref="R357" si="854">Q357/P357</f>
        <v>5.3741050956904214E-2</v>
      </c>
      <c r="S357" s="85">
        <f t="shared" ref="S357" si="855">P357/5463.3</f>
        <v>23.470429959914338</v>
      </c>
    </row>
    <row r="358" spans="1:19" x14ac:dyDescent="0.2">
      <c r="A358" s="60">
        <v>44245</v>
      </c>
      <c r="B358" s="379">
        <v>1446906</v>
      </c>
      <c r="C358" s="379">
        <v>194954</v>
      </c>
      <c r="D358" s="379">
        <v>1641860</v>
      </c>
      <c r="E358" s="96">
        <v>685</v>
      </c>
      <c r="F358" s="356">
        <f t="shared" si="847"/>
        <v>0.19203812727782449</v>
      </c>
      <c r="G358" s="379">
        <v>16063</v>
      </c>
      <c r="H358" s="379">
        <v>1766556</v>
      </c>
      <c r="I358" s="46">
        <v>5217</v>
      </c>
      <c r="J358" s="47">
        <v>2600427</v>
      </c>
      <c r="K358" s="368">
        <f t="shared" si="848"/>
        <v>21280</v>
      </c>
      <c r="L358" s="368">
        <v>816</v>
      </c>
      <c r="M358" s="360">
        <f t="shared" ref="M358:M359" si="856">L358/K358</f>
        <v>3.8345864661654135E-2</v>
      </c>
      <c r="N358" s="84">
        <f t="shared" ref="N358:N359" si="857">D358-D351</f>
        <v>28285</v>
      </c>
      <c r="O358" s="84">
        <f t="shared" ref="O358:O359" si="858">SUM(E352:E358)</f>
        <v>5779</v>
      </c>
      <c r="P358" s="138">
        <f t="shared" ref="P358:P359" si="859">SUM(K352:K358)</f>
        <v>125385</v>
      </c>
      <c r="Q358" s="138">
        <f t="shared" ref="Q358:Q359" si="860">SUM(L352:L358)</f>
        <v>6745</v>
      </c>
      <c r="R358" s="362">
        <f t="shared" ref="R358:R359" si="861">Q358/P358</f>
        <v>5.3794313514375726E-2</v>
      </c>
      <c r="S358" s="85">
        <f t="shared" ref="S358:S359" si="862">P358/5463.3</f>
        <v>22.95041458459173</v>
      </c>
    </row>
    <row r="359" spans="1:19" x14ac:dyDescent="0.2">
      <c r="A359" s="60">
        <v>44246</v>
      </c>
      <c r="B359" s="379">
        <v>1450588</v>
      </c>
      <c r="C359" s="379">
        <v>195839</v>
      </c>
      <c r="D359" s="379">
        <v>1646427</v>
      </c>
      <c r="E359" s="96">
        <v>885</v>
      </c>
      <c r="F359" s="356">
        <f t="shared" si="847"/>
        <v>0.1937814758046858</v>
      </c>
      <c r="G359" s="379">
        <v>15320</v>
      </c>
      <c r="H359" s="379">
        <v>1781876</v>
      </c>
      <c r="I359" s="46">
        <v>7911</v>
      </c>
      <c r="J359" s="47">
        <v>2608338</v>
      </c>
      <c r="K359" s="368">
        <f t="shared" si="848"/>
        <v>23231</v>
      </c>
      <c r="L359" s="368">
        <v>1017</v>
      </c>
      <c r="M359" s="360">
        <f t="shared" si="856"/>
        <v>4.3777710817442209E-2</v>
      </c>
      <c r="N359" s="84">
        <f t="shared" si="857"/>
        <v>29323</v>
      </c>
      <c r="O359" s="84">
        <f t="shared" si="858"/>
        <v>5834</v>
      </c>
      <c r="P359" s="138">
        <f t="shared" si="859"/>
        <v>129432</v>
      </c>
      <c r="Q359" s="138">
        <f t="shared" si="860"/>
        <v>6764</v>
      </c>
      <c r="R359" s="362">
        <f t="shared" si="861"/>
        <v>5.2259101304159714E-2</v>
      </c>
      <c r="S359" s="85">
        <f t="shared" si="862"/>
        <v>23.691175663060786</v>
      </c>
    </row>
    <row r="360" spans="1:19" x14ac:dyDescent="0.2">
      <c r="A360" s="60">
        <v>44247</v>
      </c>
      <c r="B360" s="379">
        <v>1454574</v>
      </c>
      <c r="C360" s="379">
        <v>196642</v>
      </c>
      <c r="D360" s="379">
        <v>1651216</v>
      </c>
      <c r="E360" s="96">
        <v>803</v>
      </c>
      <c r="F360" s="356">
        <f t="shared" ref="F360" si="863">E360/(D360-D359)</f>
        <v>0.16767592399248277</v>
      </c>
      <c r="G360" s="379">
        <v>9265</v>
      </c>
      <c r="H360" s="379">
        <v>1791141</v>
      </c>
      <c r="I360" s="46">
        <v>10617</v>
      </c>
      <c r="J360" s="47">
        <v>2618955</v>
      </c>
      <c r="K360" s="368">
        <f t="shared" ref="K360:K361" si="864">G360+I360</f>
        <v>19882</v>
      </c>
      <c r="L360" s="368">
        <v>915</v>
      </c>
      <c r="M360" s="360">
        <f t="shared" ref="M360" si="865">L360/K360</f>
        <v>4.6021527009355197E-2</v>
      </c>
      <c r="N360" s="84">
        <f t="shared" ref="N360" si="866">D360-D353</f>
        <v>29582</v>
      </c>
      <c r="O360" s="84">
        <f t="shared" ref="O360" si="867">SUM(E354:E360)</f>
        <v>5729</v>
      </c>
      <c r="P360" s="138">
        <f t="shared" ref="P360" si="868">SUM(K354:K360)</f>
        <v>127055</v>
      </c>
      <c r="Q360" s="138">
        <f t="shared" ref="Q360" si="869">SUM(L354:L360)</f>
        <v>6588</v>
      </c>
      <c r="R360" s="362">
        <f t="shared" ref="R360" si="870">Q360/P360</f>
        <v>5.185156034788084E-2</v>
      </c>
      <c r="S360" s="85">
        <f t="shared" ref="S360" si="871">P360/5463.3</f>
        <v>23.256090641187559</v>
      </c>
    </row>
    <row r="361" spans="1:19" x14ac:dyDescent="0.2">
      <c r="A361" s="60">
        <v>44248</v>
      </c>
      <c r="B361" s="379">
        <v>1458640</v>
      </c>
      <c r="C361" s="379">
        <v>197469</v>
      </c>
      <c r="D361" s="379">
        <v>1656109</v>
      </c>
      <c r="E361" s="96">
        <v>827</v>
      </c>
      <c r="F361" s="356">
        <f t="shared" ref="F361" si="872">E361/(D361-D360)</f>
        <v>0.16901696300837932</v>
      </c>
      <c r="G361" s="379">
        <v>8752</v>
      </c>
      <c r="H361" s="379">
        <v>1799893</v>
      </c>
      <c r="I361" s="46">
        <v>9203</v>
      </c>
      <c r="J361" s="47">
        <v>2628158</v>
      </c>
      <c r="K361" s="368">
        <f t="shared" si="864"/>
        <v>17955</v>
      </c>
      <c r="L361" s="371">
        <v>992</v>
      </c>
      <c r="M361" s="360">
        <f t="shared" ref="M361" si="873">L361/K361</f>
        <v>5.5249234196602617E-2</v>
      </c>
      <c r="N361" s="84">
        <f t="shared" ref="N361" si="874">D361-D354</f>
        <v>29911</v>
      </c>
      <c r="O361" s="84">
        <f t="shared" ref="O361" si="875">SUM(E355:E361)</f>
        <v>5653</v>
      </c>
      <c r="P361" s="138">
        <f t="shared" ref="P361" si="876">SUM(K355:K361)</f>
        <v>131202</v>
      </c>
      <c r="Q361" s="138">
        <f t="shared" ref="Q361" si="877">SUM(L355:L361)</f>
        <v>6569</v>
      </c>
      <c r="R361" s="362">
        <f t="shared" ref="R361" si="878">Q361/P361</f>
        <v>5.0067834331793723E-2</v>
      </c>
      <c r="S361" s="85">
        <f t="shared" ref="S361" si="879">P361/5463.3</f>
        <v>24.015155675141397</v>
      </c>
    </row>
    <row r="362" spans="1:19" x14ac:dyDescent="0.2">
      <c r="A362" s="60">
        <v>44249</v>
      </c>
      <c r="B362" s="379">
        <v>1462048</v>
      </c>
      <c r="C362" s="379">
        <v>198184</v>
      </c>
      <c r="D362" s="379">
        <v>1660232</v>
      </c>
      <c r="E362" s="96">
        <v>715</v>
      </c>
      <c r="F362" s="356">
        <f t="shared" ref="F362:F363" si="880">E362/(D362-D361)</f>
        <v>0.17341741450400194</v>
      </c>
      <c r="G362" s="379">
        <v>4725</v>
      </c>
      <c r="H362" s="379">
        <v>1804618</v>
      </c>
      <c r="I362" s="46">
        <v>7634</v>
      </c>
      <c r="J362" s="47">
        <v>2635792</v>
      </c>
      <c r="K362" s="368">
        <f t="shared" ref="K362:K363" si="881">G362+I362</f>
        <v>12359</v>
      </c>
      <c r="L362" s="371">
        <v>818</v>
      </c>
      <c r="M362" s="360">
        <f t="shared" ref="M362" si="882">L362/K362</f>
        <v>6.6186584675135524E-2</v>
      </c>
      <c r="N362" s="84">
        <f t="shared" ref="N362" si="883">D362-D355</f>
        <v>30962</v>
      </c>
      <c r="O362" s="84">
        <f t="shared" ref="O362" si="884">SUM(E356:E362)</f>
        <v>5809</v>
      </c>
      <c r="P362" s="138">
        <f t="shared" ref="P362" si="885">SUM(K356:K362)</f>
        <v>133618</v>
      </c>
      <c r="Q362" s="138">
        <f t="shared" ref="Q362" si="886">SUM(L356:L362)</f>
        <v>6692</v>
      </c>
      <c r="R362" s="362">
        <f t="shared" ref="R362" si="887">Q362/P362</f>
        <v>5.0083072639913781E-2</v>
      </c>
      <c r="S362" s="85">
        <f t="shared" ref="S362" si="888">P362/5463.3</f>
        <v>24.457379239653687</v>
      </c>
    </row>
    <row r="363" spans="1:19" x14ac:dyDescent="0.2">
      <c r="A363" s="60">
        <v>44250</v>
      </c>
      <c r="B363" s="379">
        <v>1465046</v>
      </c>
      <c r="C363" s="379">
        <v>198839</v>
      </c>
      <c r="D363" s="379">
        <v>1663885</v>
      </c>
      <c r="E363" s="96">
        <v>655</v>
      </c>
      <c r="F363" s="356">
        <f t="shared" si="880"/>
        <v>0.17930468108404052</v>
      </c>
      <c r="G363" s="379">
        <v>11153</v>
      </c>
      <c r="H363" s="379">
        <v>1815771</v>
      </c>
      <c r="I363" s="46">
        <v>4878</v>
      </c>
      <c r="J363" s="47">
        <v>2640670</v>
      </c>
      <c r="K363" s="368">
        <f t="shared" si="881"/>
        <v>16031</v>
      </c>
      <c r="L363" s="371">
        <v>777</v>
      </c>
      <c r="M363" s="360">
        <f t="shared" ref="M363" si="889">L363/K363</f>
        <v>4.8468592102800821E-2</v>
      </c>
      <c r="N363" s="84">
        <f t="shared" ref="N363" si="890">D363-D356</f>
        <v>30945</v>
      </c>
      <c r="O363" s="84">
        <f t="shared" ref="O363" si="891">SUM(E357:E363)</f>
        <v>5691</v>
      </c>
      <c r="P363" s="138">
        <f t="shared" ref="P363" si="892">SUM(K357:K363)</f>
        <v>135081</v>
      </c>
      <c r="Q363" s="138">
        <f t="shared" ref="Q363" si="893">SUM(L357:L363)</f>
        <v>6589</v>
      </c>
      <c r="R363" s="362">
        <f t="shared" ref="R363" si="894">Q363/P363</f>
        <v>4.8778140523093552E-2</v>
      </c>
      <c r="S363" s="85">
        <f t="shared" ref="S363" si="895">P363/5463.3</f>
        <v>24.725166108396024</v>
      </c>
    </row>
    <row r="364" spans="1:19" x14ac:dyDescent="0.2">
      <c r="A364" s="60">
        <v>44251</v>
      </c>
      <c r="B364" s="379">
        <v>1469618</v>
      </c>
      <c r="C364" s="379">
        <v>199637</v>
      </c>
      <c r="D364" s="379">
        <v>1669255</v>
      </c>
      <c r="E364" s="96">
        <v>798</v>
      </c>
      <c r="F364" s="356">
        <f t="shared" ref="F364:F368" si="896">E364/(D364-D363)</f>
        <v>0.14860335195530727</v>
      </c>
      <c r="G364" s="379">
        <v>14854</v>
      </c>
      <c r="H364" s="379">
        <v>1830625</v>
      </c>
      <c r="I364" s="46">
        <v>8665</v>
      </c>
      <c r="J364" s="47">
        <v>2649335</v>
      </c>
      <c r="K364" s="368">
        <f t="shared" ref="K364:K366" si="897">G364+I364</f>
        <v>23519</v>
      </c>
      <c r="L364" s="371">
        <v>929</v>
      </c>
      <c r="M364" s="360">
        <f t="shared" ref="M364" si="898">L364/K364</f>
        <v>3.949997874059271E-2</v>
      </c>
      <c r="N364" s="84">
        <f t="shared" ref="N364" si="899">D364-D357</f>
        <v>30962</v>
      </c>
      <c r="O364" s="84">
        <f t="shared" ref="O364" si="900">SUM(E358:E364)</f>
        <v>5368</v>
      </c>
      <c r="P364" s="138">
        <f t="shared" ref="P364" si="901">SUM(K358:K364)</f>
        <v>134257</v>
      </c>
      <c r="Q364" s="138">
        <f t="shared" ref="Q364" si="902">SUM(L358:L364)</f>
        <v>6264</v>
      </c>
      <c r="R364" s="362">
        <f t="shared" ref="R364" si="903">Q364/P364</f>
        <v>4.6656785121073761E-2</v>
      </c>
      <c r="S364" s="85">
        <f t="shared" ref="S364" si="904">P364/5463.3</f>
        <v>24.574341515201436</v>
      </c>
    </row>
    <row r="365" spans="1:19" x14ac:dyDescent="0.2">
      <c r="A365" s="60">
        <v>44252</v>
      </c>
      <c r="B365" s="379">
        <v>1473438</v>
      </c>
      <c r="C365" s="379">
        <v>200406</v>
      </c>
      <c r="D365" s="379">
        <v>1673844</v>
      </c>
      <c r="E365" s="96">
        <v>769</v>
      </c>
      <c r="F365" s="356">
        <f t="shared" si="896"/>
        <v>0.16757463499673131</v>
      </c>
      <c r="G365" s="379">
        <v>16886</v>
      </c>
      <c r="H365" s="379">
        <v>1847511</v>
      </c>
      <c r="I365" s="46">
        <v>7703</v>
      </c>
      <c r="J365" s="47">
        <v>2657038</v>
      </c>
      <c r="K365" s="368">
        <f t="shared" si="897"/>
        <v>24589</v>
      </c>
      <c r="L365" s="371">
        <v>901</v>
      </c>
      <c r="M365" s="360">
        <f t="shared" ref="M365:M366" si="905">L365/K365</f>
        <v>3.664240107365082E-2</v>
      </c>
      <c r="N365" s="84">
        <f t="shared" ref="N365:N366" si="906">D365-D358</f>
        <v>31984</v>
      </c>
      <c r="O365" s="84">
        <f t="shared" ref="O365:O366" si="907">SUM(E359:E365)</f>
        <v>5452</v>
      </c>
      <c r="P365" s="138">
        <f t="shared" ref="P365:P366" si="908">SUM(K359:K365)</f>
        <v>137566</v>
      </c>
      <c r="Q365" s="138">
        <f t="shared" ref="Q365:Q366" si="909">SUM(L359:L365)</f>
        <v>6349</v>
      </c>
      <c r="R365" s="362">
        <f t="shared" ref="R365:R366" si="910">Q365/P365</f>
        <v>4.6152392306238459E-2</v>
      </c>
      <c r="S365" s="85">
        <f t="shared" ref="S365:S366" si="911">P365/5463.3</f>
        <v>25.180019402192812</v>
      </c>
    </row>
    <row r="366" spans="1:19" x14ac:dyDescent="0.2">
      <c r="A366" s="60">
        <v>44253</v>
      </c>
      <c r="B366" s="379">
        <v>1476621</v>
      </c>
      <c r="C366" s="379">
        <v>200987</v>
      </c>
      <c r="D366" s="379">
        <v>1677608</v>
      </c>
      <c r="E366" s="96">
        <v>581</v>
      </c>
      <c r="F366" s="356">
        <f t="shared" si="896"/>
        <v>0.15435706695005313</v>
      </c>
      <c r="G366" s="379">
        <v>14150</v>
      </c>
      <c r="H366" s="379">
        <v>1861661</v>
      </c>
      <c r="I366" s="46">
        <v>6260</v>
      </c>
      <c r="J366" s="47">
        <v>2663298</v>
      </c>
      <c r="K366" s="368">
        <f t="shared" si="897"/>
        <v>20410</v>
      </c>
      <c r="L366" s="371">
        <v>674</v>
      </c>
      <c r="M366" s="360">
        <f t="shared" si="905"/>
        <v>3.3023027927486528E-2</v>
      </c>
      <c r="N366" s="84">
        <f t="shared" si="906"/>
        <v>31181</v>
      </c>
      <c r="O366" s="84">
        <f t="shared" si="907"/>
        <v>5148</v>
      </c>
      <c r="P366" s="138">
        <f t="shared" si="908"/>
        <v>134745</v>
      </c>
      <c r="Q366" s="138">
        <f t="shared" si="909"/>
        <v>6006</v>
      </c>
      <c r="R366" s="362">
        <f t="shared" si="910"/>
        <v>4.4573082489146168E-2</v>
      </c>
      <c r="S366" s="85">
        <f t="shared" si="911"/>
        <v>24.663664817967163</v>
      </c>
    </row>
    <row r="367" spans="1:19" x14ac:dyDescent="0.2">
      <c r="A367" s="60">
        <v>44254</v>
      </c>
      <c r="B367" s="379">
        <v>1480204</v>
      </c>
      <c r="C367" s="379">
        <v>201512</v>
      </c>
      <c r="D367" s="379">
        <v>1681716</v>
      </c>
      <c r="E367" s="96">
        <v>525</v>
      </c>
      <c r="F367" s="356">
        <f t="shared" si="896"/>
        <v>0.12779941577409931</v>
      </c>
      <c r="G367" s="379">
        <v>9723</v>
      </c>
      <c r="H367" s="379">
        <v>1871384</v>
      </c>
      <c r="I367" s="46">
        <v>9892</v>
      </c>
      <c r="J367" s="47">
        <v>2673190</v>
      </c>
      <c r="K367" s="368">
        <f t="shared" ref="K367:K368" si="912">G367+I367</f>
        <v>19615</v>
      </c>
      <c r="L367" s="371">
        <v>605</v>
      </c>
      <c r="M367" s="360">
        <f t="shared" ref="M367:M368" si="913">L367/K367</f>
        <v>3.0843742034157531E-2</v>
      </c>
      <c r="N367" s="84">
        <f t="shared" ref="N367:N368" si="914">D367-D360</f>
        <v>30500</v>
      </c>
      <c r="O367" s="84">
        <f t="shared" ref="O367:O368" si="915">SUM(E361:E367)</f>
        <v>4870</v>
      </c>
      <c r="P367" s="138">
        <f t="shared" ref="P367:P368" si="916">SUM(K361:K367)</f>
        <v>134478</v>
      </c>
      <c r="Q367" s="138">
        <f t="shared" ref="Q367:Q368" si="917">SUM(L361:L367)</f>
        <v>5696</v>
      </c>
      <c r="R367" s="362">
        <f t="shared" ref="R367:R368" si="918">Q367/P367</f>
        <v>4.2356370558753104E-2</v>
      </c>
      <c r="S367" s="85">
        <f t="shared" ref="S367:S368" si="919">P367/5463.3</f>
        <v>24.6147932568228</v>
      </c>
    </row>
    <row r="368" spans="1:19" x14ac:dyDescent="0.2">
      <c r="A368" s="60">
        <v>44255</v>
      </c>
      <c r="B368" s="379">
        <v>1483981</v>
      </c>
      <c r="C368" s="379">
        <v>202084</v>
      </c>
      <c r="D368" s="379">
        <v>1686065</v>
      </c>
      <c r="E368" s="96">
        <v>572</v>
      </c>
      <c r="F368" s="356">
        <f t="shared" si="896"/>
        <v>0.13152448838813521</v>
      </c>
      <c r="G368" s="379">
        <v>8127</v>
      </c>
      <c r="H368" s="379">
        <v>1879511</v>
      </c>
      <c r="I368" s="46">
        <v>9536</v>
      </c>
      <c r="J368" s="47">
        <v>2682726</v>
      </c>
      <c r="K368" s="368">
        <f t="shared" si="912"/>
        <v>17663</v>
      </c>
      <c r="L368" s="371">
        <v>671</v>
      </c>
      <c r="M368" s="360">
        <f t="shared" si="913"/>
        <v>3.7989016588348523E-2</v>
      </c>
      <c r="N368" s="84">
        <f t="shared" si="914"/>
        <v>29956</v>
      </c>
      <c r="O368" s="84">
        <f t="shared" si="915"/>
        <v>4615</v>
      </c>
      <c r="P368" s="138">
        <f t="shared" si="916"/>
        <v>134186</v>
      </c>
      <c r="Q368" s="138">
        <f t="shared" si="917"/>
        <v>5375</v>
      </c>
      <c r="R368" s="362">
        <f t="shared" si="918"/>
        <v>4.0056339707570089E-2</v>
      </c>
      <c r="S368" s="85">
        <f t="shared" si="919"/>
        <v>24.561345706807241</v>
      </c>
    </row>
    <row r="369" spans="1:19" x14ac:dyDescent="0.2">
      <c r="A369" s="60">
        <v>44256</v>
      </c>
      <c r="B369" s="379">
        <v>1486411</v>
      </c>
      <c r="C369" s="379">
        <v>202470</v>
      </c>
      <c r="D369" s="379">
        <v>1688881</v>
      </c>
      <c r="E369" s="96">
        <v>386</v>
      </c>
      <c r="F369" s="356">
        <f t="shared" ref="F369" si="920">E369/(D369-D368)</f>
        <v>0.13707386363636365</v>
      </c>
      <c r="G369" s="379">
        <v>4677</v>
      </c>
      <c r="H369" s="379">
        <v>1884188</v>
      </c>
      <c r="I369" s="46">
        <v>5305</v>
      </c>
      <c r="J369" s="47">
        <v>2688031</v>
      </c>
      <c r="K369" s="368">
        <f t="shared" ref="K369" si="921">G369+I369</f>
        <v>9982</v>
      </c>
      <c r="L369" s="371">
        <v>453</v>
      </c>
      <c r="M369" s="360">
        <f t="shared" ref="M369" si="922">L369/K369</f>
        <v>4.5381687036666001E-2</v>
      </c>
      <c r="N369" s="84">
        <f t="shared" ref="N369" si="923">D369-D362</f>
        <v>28649</v>
      </c>
      <c r="O369" s="84">
        <f t="shared" ref="O369" si="924">SUM(E363:E369)</f>
        <v>4286</v>
      </c>
      <c r="P369" s="138">
        <f t="shared" ref="P369" si="925">SUM(K363:K369)</f>
        <v>131809</v>
      </c>
      <c r="Q369" s="138">
        <f t="shared" ref="Q369" si="926">SUM(L363:L369)</f>
        <v>5010</v>
      </c>
      <c r="R369" s="362">
        <f t="shared" ref="R369" si="927">Q369/P369</f>
        <v>3.8009544113072703E-2</v>
      </c>
      <c r="S369" s="85">
        <f t="shared" ref="S369" si="928">P369/5463.3</f>
        <v>24.126260684934014</v>
      </c>
    </row>
    <row r="370" spans="1:19" x14ac:dyDescent="0.2">
      <c r="A370" s="60">
        <v>44257</v>
      </c>
      <c r="B370" s="379">
        <v>1489291</v>
      </c>
      <c r="C370" s="379">
        <v>203012</v>
      </c>
      <c r="D370" s="379">
        <v>1692303</v>
      </c>
      <c r="E370" s="96">
        <v>542</v>
      </c>
      <c r="F370" s="356">
        <f t="shared" ref="F370" si="929">E370/(D370-D369)</f>
        <v>0.15838690824079485</v>
      </c>
      <c r="G370" s="379">
        <v>9193</v>
      </c>
      <c r="H370" s="379">
        <v>1893381</v>
      </c>
      <c r="I370" s="46">
        <v>5344</v>
      </c>
      <c r="J370" s="47">
        <v>2693375</v>
      </c>
      <c r="K370" s="368">
        <f t="shared" ref="K370" si="930">G370+I370</f>
        <v>14537</v>
      </c>
      <c r="L370" s="371">
        <v>645</v>
      </c>
      <c r="M370" s="360">
        <f t="shared" ref="M370" si="931">L370/K370</f>
        <v>4.4369539795005845E-2</v>
      </c>
      <c r="N370" s="84">
        <f t="shared" ref="N370" si="932">D370-D363</f>
        <v>28418</v>
      </c>
      <c r="O370" s="84">
        <f t="shared" ref="O370" si="933">SUM(E364:E370)</f>
        <v>4173</v>
      </c>
      <c r="P370" s="138">
        <f t="shared" ref="P370" si="934">SUM(K364:K370)</f>
        <v>130315</v>
      </c>
      <c r="Q370" s="138">
        <f t="shared" ref="Q370" si="935">SUM(L364:L370)</f>
        <v>4878</v>
      </c>
      <c r="R370" s="362">
        <f t="shared" ref="R370" si="936">Q370/P370</f>
        <v>3.7432375398073897E-2</v>
      </c>
      <c r="S370" s="85">
        <f t="shared" ref="S370" si="937">P370/5463.3</f>
        <v>23.852799589991395</v>
      </c>
    </row>
    <row r="371" spans="1:19" x14ac:dyDescent="0.2">
      <c r="A371" s="60">
        <v>44258</v>
      </c>
      <c r="B371" s="379">
        <v>1493341</v>
      </c>
      <c r="C371" s="379">
        <v>203555</v>
      </c>
      <c r="D371" s="379">
        <v>1696896</v>
      </c>
      <c r="E371" s="96">
        <v>543</v>
      </c>
      <c r="F371" s="356">
        <f t="shared" ref="F371" si="938">E371/(D371-D370)</f>
        <v>0.11822338340953625</v>
      </c>
      <c r="G371" s="379">
        <v>16702</v>
      </c>
      <c r="H371" s="379">
        <v>1910083</v>
      </c>
      <c r="I371" s="46">
        <v>7675</v>
      </c>
      <c r="J371" s="47">
        <v>2701050</v>
      </c>
      <c r="K371" s="368">
        <f t="shared" ref="K371" si="939">G371+I371</f>
        <v>24377</v>
      </c>
      <c r="L371" s="371">
        <v>636</v>
      </c>
      <c r="M371" s="360">
        <f t="shared" ref="M371" si="940">L371/K371</f>
        <v>2.6090166960659637E-2</v>
      </c>
      <c r="N371" s="84">
        <f t="shared" ref="N371" si="941">D371-D364</f>
        <v>27641</v>
      </c>
      <c r="O371" s="84">
        <f t="shared" ref="O371" si="942">SUM(E365:E371)</f>
        <v>3918</v>
      </c>
      <c r="P371" s="138">
        <f t="shared" ref="P371" si="943">SUM(K365:K371)</f>
        <v>131173</v>
      </c>
      <c r="Q371" s="138">
        <f t="shared" ref="Q371" si="944">SUM(L365:L371)</f>
        <v>4585</v>
      </c>
      <c r="R371" s="362">
        <f t="shared" ref="R371" si="945">Q371/P371</f>
        <v>3.4953839585890392E-2</v>
      </c>
      <c r="S371" s="85">
        <f t="shared" ref="S371" si="946">P371/5463.3</f>
        <v>24.009847528050813</v>
      </c>
    </row>
    <row r="372" spans="1:19" x14ac:dyDescent="0.2">
      <c r="A372" s="60">
        <v>44259</v>
      </c>
      <c r="B372" s="379">
        <v>1496895</v>
      </c>
      <c r="C372" s="379">
        <v>204055</v>
      </c>
      <c r="D372" s="379">
        <v>1700950</v>
      </c>
      <c r="E372" s="96">
        <v>500</v>
      </c>
      <c r="F372" s="356">
        <f t="shared" ref="F372:F373" si="947">E372/(D372-D371)</f>
        <v>0.123334977799704</v>
      </c>
      <c r="G372" s="379">
        <v>18586</v>
      </c>
      <c r="H372" s="379">
        <v>1928669</v>
      </c>
      <c r="I372" s="46">
        <v>6137</v>
      </c>
      <c r="J372" s="47">
        <v>2707187</v>
      </c>
      <c r="K372" s="368">
        <f t="shared" ref="K372:K373" si="948">G372+I372</f>
        <v>24723</v>
      </c>
      <c r="L372" s="371">
        <v>607</v>
      </c>
      <c r="M372" s="360">
        <f t="shared" ref="M372:M373" si="949">L372/K372</f>
        <v>2.4552036565141769E-2</v>
      </c>
      <c r="N372" s="84">
        <f t="shared" ref="N372:N373" si="950">D372-D365</f>
        <v>27106</v>
      </c>
      <c r="O372" s="84">
        <f t="shared" ref="O372:O373" si="951">SUM(E366:E372)</f>
        <v>3649</v>
      </c>
      <c r="P372" s="138">
        <f t="shared" ref="P372:P373" si="952">SUM(K366:K372)</f>
        <v>131307</v>
      </c>
      <c r="Q372" s="138">
        <f t="shared" ref="Q372:Q373" si="953">SUM(L366:L372)</f>
        <v>4291</v>
      </c>
      <c r="R372" s="362">
        <f t="shared" ref="R372:R373" si="954">Q372/P372</f>
        <v>3.2679141249133709E-2</v>
      </c>
      <c r="S372" s="85">
        <f t="shared" ref="S372:S373" si="955">P372/5463.3</f>
        <v>24.034374828400416</v>
      </c>
    </row>
    <row r="373" spans="1:19" x14ac:dyDescent="0.2">
      <c r="A373" s="60">
        <v>44260</v>
      </c>
      <c r="B373" s="379">
        <v>1500467</v>
      </c>
      <c r="C373" s="379">
        <v>204553</v>
      </c>
      <c r="D373" s="379">
        <v>1705020</v>
      </c>
      <c r="E373" s="96">
        <v>498</v>
      </c>
      <c r="F373" s="356">
        <f t="shared" si="947"/>
        <v>0.12235872235872236</v>
      </c>
      <c r="G373" s="379">
        <v>12304</v>
      </c>
      <c r="H373" s="379">
        <v>1940973</v>
      </c>
      <c r="I373" s="46">
        <v>6828</v>
      </c>
      <c r="J373" s="47">
        <v>2714015</v>
      </c>
      <c r="K373" s="368">
        <f t="shared" si="948"/>
        <v>19132</v>
      </c>
      <c r="L373" s="371">
        <v>584</v>
      </c>
      <c r="M373" s="360">
        <f t="shared" si="949"/>
        <v>3.0524775245661717E-2</v>
      </c>
      <c r="N373" s="84">
        <f t="shared" si="950"/>
        <v>27412</v>
      </c>
      <c r="O373" s="84">
        <f t="shared" si="951"/>
        <v>3566</v>
      </c>
      <c r="P373" s="138">
        <f t="shared" si="952"/>
        <v>130029</v>
      </c>
      <c r="Q373" s="138">
        <f t="shared" si="953"/>
        <v>4201</v>
      </c>
      <c r="R373" s="362">
        <f t="shared" si="954"/>
        <v>3.2308177406578535E-2</v>
      </c>
      <c r="S373" s="85">
        <f t="shared" si="955"/>
        <v>23.800450277304925</v>
      </c>
    </row>
    <row r="374" spans="1:19" x14ac:dyDescent="0.2">
      <c r="A374" s="60">
        <v>44261</v>
      </c>
      <c r="B374" s="379">
        <v>1504208</v>
      </c>
      <c r="C374" s="379">
        <v>205108</v>
      </c>
      <c r="D374" s="379">
        <v>1709316</v>
      </c>
      <c r="E374" s="96">
        <v>555</v>
      </c>
      <c r="F374" s="356">
        <f t="shared" ref="F374" si="956">E374/(D374-D373)</f>
        <v>0.12918994413407822</v>
      </c>
      <c r="G374" s="379">
        <v>12383</v>
      </c>
      <c r="H374" s="379">
        <v>1953356</v>
      </c>
      <c r="I374" s="46">
        <v>10609</v>
      </c>
      <c r="J374" s="47">
        <v>2724624</v>
      </c>
      <c r="K374" s="368">
        <f t="shared" ref="K374" si="957">G374+I374</f>
        <v>22992</v>
      </c>
      <c r="L374" s="371">
        <v>684</v>
      </c>
      <c r="M374" s="360">
        <f t="shared" ref="M374" si="958">L374/K374</f>
        <v>2.9749478079331943E-2</v>
      </c>
      <c r="N374" s="84">
        <f t="shared" ref="N374" si="959">D374-D367</f>
        <v>27600</v>
      </c>
      <c r="O374" s="84">
        <f t="shared" ref="O374" si="960">SUM(E368:E374)</f>
        <v>3596</v>
      </c>
      <c r="P374" s="138">
        <f t="shared" ref="P374" si="961">SUM(K368:K374)</f>
        <v>133406</v>
      </c>
      <c r="Q374" s="138">
        <f t="shared" ref="Q374" si="962">SUM(L368:L374)</f>
        <v>4280</v>
      </c>
      <c r="R374" s="362">
        <f t="shared" ref="R374" si="963">Q374/P374</f>
        <v>3.2082515029309026E-2</v>
      </c>
      <c r="S374" s="85">
        <f t="shared" ref="S374" si="964">P374/5463.3</f>
        <v>24.418574854025955</v>
      </c>
    </row>
    <row r="375" spans="1:19" x14ac:dyDescent="0.2">
      <c r="A375" s="60">
        <v>44262</v>
      </c>
      <c r="B375" s="379">
        <v>1507244</v>
      </c>
      <c r="C375" s="379">
        <v>205498</v>
      </c>
      <c r="D375" s="379">
        <v>1712742</v>
      </c>
      <c r="E375" s="96">
        <v>390</v>
      </c>
      <c r="F375" s="356">
        <f t="shared" ref="F375" si="965">E375/(D375-D374)</f>
        <v>0.11383537653239929</v>
      </c>
      <c r="G375" s="379">
        <v>5467</v>
      </c>
      <c r="H375" s="379">
        <v>1958823</v>
      </c>
      <c r="I375" s="46">
        <v>8590</v>
      </c>
      <c r="J375" s="47">
        <v>2733214</v>
      </c>
      <c r="K375" s="368">
        <f t="shared" ref="K375" si="966">G375+I375</f>
        <v>14057</v>
      </c>
      <c r="L375" s="371">
        <v>448</v>
      </c>
      <c r="M375" s="360">
        <f t="shared" ref="M375" si="967">L375/K375</f>
        <v>3.1870242583766098E-2</v>
      </c>
      <c r="N375" s="84">
        <f t="shared" ref="N375" si="968">D375-D368</f>
        <v>26677</v>
      </c>
      <c r="O375" s="84">
        <f t="shared" ref="O375" si="969">SUM(E369:E375)</f>
        <v>3414</v>
      </c>
      <c r="P375" s="138">
        <f t="shared" ref="P375" si="970">SUM(K369:K375)</f>
        <v>129800</v>
      </c>
      <c r="Q375" s="138">
        <f t="shared" ref="Q375" si="971">SUM(L369:L375)</f>
        <v>4057</v>
      </c>
      <c r="R375" s="362">
        <f t="shared" ref="R375" si="972">Q375/P375</f>
        <v>3.1255778120184902E-2</v>
      </c>
      <c r="S375" s="85">
        <f t="shared" ref="S375" si="973">P375/5463.3</f>
        <v>23.75853421924478</v>
      </c>
    </row>
    <row r="376" spans="1:19" x14ac:dyDescent="0.2">
      <c r="A376" s="60">
        <v>44263</v>
      </c>
      <c r="B376" s="379">
        <v>1510163</v>
      </c>
      <c r="C376" s="379">
        <v>205999</v>
      </c>
      <c r="D376" s="379">
        <v>1716162</v>
      </c>
      <c r="E376" s="96">
        <v>501</v>
      </c>
      <c r="F376" s="356">
        <f t="shared" ref="F376" si="974">E376/(D376-D375)</f>
        <v>0.14649122807017545</v>
      </c>
      <c r="G376" s="379">
        <v>4455</v>
      </c>
      <c r="H376" s="379">
        <v>1963278</v>
      </c>
      <c r="I376" s="46">
        <v>7074</v>
      </c>
      <c r="J376" s="47">
        <v>2740288</v>
      </c>
      <c r="K376" s="368">
        <f t="shared" ref="K376" si="975">G376+I376</f>
        <v>11529</v>
      </c>
      <c r="L376" s="371">
        <v>581</v>
      </c>
      <c r="M376" s="360">
        <f t="shared" ref="M376" si="976">L376/K376</f>
        <v>5.0394656952034003E-2</v>
      </c>
      <c r="N376" s="84">
        <f t="shared" ref="N376" si="977">D376-D369</f>
        <v>27281</v>
      </c>
      <c r="O376" s="84">
        <f t="shared" ref="O376" si="978">SUM(E370:E376)</f>
        <v>3529</v>
      </c>
      <c r="P376" s="138">
        <f t="shared" ref="P376" si="979">SUM(K370:K376)</f>
        <v>131347</v>
      </c>
      <c r="Q376" s="138">
        <f t="shared" ref="Q376" si="980">SUM(L370:L376)</f>
        <v>4185</v>
      </c>
      <c r="R376" s="362">
        <f t="shared" ref="R376" si="981">Q376/P376</f>
        <v>3.1862166627330657E-2</v>
      </c>
      <c r="S376" s="85">
        <f t="shared" ref="S376" si="982">P376/5463.3</f>
        <v>24.04169641059433</v>
      </c>
    </row>
    <row r="377" spans="1:19" x14ac:dyDescent="0.2">
      <c r="A377" s="60">
        <v>44264</v>
      </c>
      <c r="B377" s="379">
        <v>1513251</v>
      </c>
      <c r="C377" s="379">
        <v>206465</v>
      </c>
      <c r="D377" s="379">
        <v>1719716</v>
      </c>
      <c r="E377" s="96">
        <v>466</v>
      </c>
      <c r="F377" s="356">
        <f t="shared" ref="F377" si="983">E377/(D377-D376)</f>
        <v>0.13111986494091166</v>
      </c>
      <c r="G377" s="379">
        <v>10856</v>
      </c>
      <c r="H377" s="379">
        <v>1974134</v>
      </c>
      <c r="I377" s="46">
        <v>5486</v>
      </c>
      <c r="J377" s="47">
        <v>2745774</v>
      </c>
      <c r="K377" s="368">
        <f t="shared" ref="K377" si="984">G377+I377</f>
        <v>16342</v>
      </c>
      <c r="L377" s="371">
        <v>542</v>
      </c>
      <c r="M377" s="360">
        <f t="shared" ref="M377" si="985">L377/K377</f>
        <v>3.3166075143801245E-2</v>
      </c>
      <c r="N377" s="84">
        <f t="shared" ref="N377" si="986">D377-D370</f>
        <v>27413</v>
      </c>
      <c r="O377" s="84">
        <f t="shared" ref="O377" si="987">SUM(E371:E377)</f>
        <v>3453</v>
      </c>
      <c r="P377" s="138">
        <f t="shared" ref="P377" si="988">SUM(K371:K377)</f>
        <v>133152</v>
      </c>
      <c r="Q377" s="138">
        <f t="shared" ref="Q377" si="989">SUM(L371:L377)</f>
        <v>4082</v>
      </c>
      <c r="R377" s="362">
        <f t="shared" ref="R377" si="990">Q377/P377</f>
        <v>3.0656693102619561E-2</v>
      </c>
      <c r="S377" s="85">
        <f t="shared" ref="S377" si="991">P377/5463.3</f>
        <v>24.372082807094614</v>
      </c>
    </row>
    <row r="378" spans="1:19" x14ac:dyDescent="0.2">
      <c r="A378" s="60">
        <v>44265</v>
      </c>
      <c r="B378" s="379">
        <v>1517816</v>
      </c>
      <c r="C378" s="379">
        <v>207156</v>
      </c>
      <c r="D378" s="379">
        <v>1724972</v>
      </c>
      <c r="E378" s="96">
        <v>691</v>
      </c>
      <c r="F378" s="356">
        <f t="shared" ref="F378:F379" si="992">E378/(D378-D377)</f>
        <v>0.13146879756468799</v>
      </c>
      <c r="G378" s="379">
        <v>15962</v>
      </c>
      <c r="H378" s="379">
        <v>1990096</v>
      </c>
      <c r="I378" s="46">
        <v>9036</v>
      </c>
      <c r="J378" s="47">
        <v>2754810</v>
      </c>
      <c r="K378" s="368">
        <f t="shared" ref="K378:K382" si="993">G378+I378</f>
        <v>24998</v>
      </c>
      <c r="L378" s="371">
        <v>782</v>
      </c>
      <c r="M378" s="360">
        <f t="shared" ref="M378:M380" si="994">L378/K378</f>
        <v>3.1282502600208019E-2</v>
      </c>
      <c r="N378" s="84">
        <f t="shared" ref="N378:N379" si="995">D378-D371</f>
        <v>28076</v>
      </c>
      <c r="O378" s="84">
        <f t="shared" ref="O378:O380" si="996">SUM(E372:E378)</f>
        <v>3601</v>
      </c>
      <c r="P378" s="138">
        <f t="shared" ref="P378:P380" si="997">SUM(K372:K378)</f>
        <v>133773</v>
      </c>
      <c r="Q378" s="138">
        <f t="shared" ref="Q378:Q380" si="998">SUM(L372:L378)</f>
        <v>4228</v>
      </c>
      <c r="R378" s="362">
        <f t="shared" ref="R378:R380" si="999">Q378/P378</f>
        <v>3.1605779940645722E-2</v>
      </c>
      <c r="S378" s="85">
        <f t="shared" ref="S378:S380" si="1000">P378/5463.3</f>
        <v>24.485750370655097</v>
      </c>
    </row>
    <row r="379" spans="1:19" x14ac:dyDescent="0.2">
      <c r="A379" s="60">
        <v>44266</v>
      </c>
      <c r="B379" s="379">
        <v>1522259</v>
      </c>
      <c r="C379" s="379">
        <v>207747</v>
      </c>
      <c r="D379" s="379">
        <v>1730006</v>
      </c>
      <c r="E379" s="96">
        <v>591</v>
      </c>
      <c r="F379" s="356">
        <f t="shared" si="992"/>
        <v>0.11740166865315853</v>
      </c>
      <c r="G379" s="379">
        <v>18711</v>
      </c>
      <c r="H379" s="379">
        <v>2008807</v>
      </c>
      <c r="I379" s="46">
        <v>8050</v>
      </c>
      <c r="J379" s="47">
        <v>2762860</v>
      </c>
      <c r="K379" s="368">
        <f t="shared" si="993"/>
        <v>26761</v>
      </c>
      <c r="L379" s="371">
        <v>676</v>
      </c>
      <c r="M379" s="360">
        <f t="shared" si="994"/>
        <v>2.5260640484286834E-2</v>
      </c>
      <c r="N379" s="84">
        <f t="shared" si="995"/>
        <v>29056</v>
      </c>
      <c r="O379" s="84">
        <f t="shared" si="996"/>
        <v>3692</v>
      </c>
      <c r="P379" s="138">
        <f t="shared" si="997"/>
        <v>135811</v>
      </c>
      <c r="Q379" s="138">
        <f t="shared" si="998"/>
        <v>4297</v>
      </c>
      <c r="R379" s="362">
        <f t="shared" si="999"/>
        <v>3.1639557915043699E-2</v>
      </c>
      <c r="S379" s="85">
        <f t="shared" si="1000"/>
        <v>24.858784983434919</v>
      </c>
    </row>
    <row r="380" spans="1:19" x14ac:dyDescent="0.2">
      <c r="A380" s="60">
        <v>44267</v>
      </c>
      <c r="B380" s="379">
        <v>1526185</v>
      </c>
      <c r="C380" s="379">
        <v>208429</v>
      </c>
      <c r="D380" s="379">
        <v>1734614</v>
      </c>
      <c r="E380" s="96">
        <v>682</v>
      </c>
      <c r="F380" s="356">
        <f t="shared" ref="F380:F385" si="1001">E380/(D380-D379)</f>
        <v>0.14800347222222221</v>
      </c>
      <c r="G380" s="379">
        <v>14692</v>
      </c>
      <c r="H380" s="379">
        <v>2023499</v>
      </c>
      <c r="I380" s="46">
        <v>7904</v>
      </c>
      <c r="J380" s="47">
        <v>2770764</v>
      </c>
      <c r="K380" s="368">
        <f t="shared" si="993"/>
        <v>22596</v>
      </c>
      <c r="L380" s="371">
        <v>760</v>
      </c>
      <c r="M380" s="360">
        <f t="shared" si="994"/>
        <v>3.3634271552487167E-2</v>
      </c>
      <c r="N380" s="84">
        <f t="shared" ref="N380:N385" si="1002">D380-D373</f>
        <v>29594</v>
      </c>
      <c r="O380" s="84">
        <f t="shared" si="996"/>
        <v>3876</v>
      </c>
      <c r="P380" s="138">
        <f t="shared" si="997"/>
        <v>139275</v>
      </c>
      <c r="Q380" s="138">
        <f t="shared" si="998"/>
        <v>4473</v>
      </c>
      <c r="R380" s="362">
        <f t="shared" si="999"/>
        <v>3.2116316639741516E-2</v>
      </c>
      <c r="S380" s="85">
        <f t="shared" si="1000"/>
        <v>25.492834001427706</v>
      </c>
    </row>
    <row r="381" spans="1:19" x14ac:dyDescent="0.2">
      <c r="A381" s="60">
        <v>44268</v>
      </c>
      <c r="B381" s="43">
        <v>1530135</v>
      </c>
      <c r="C381" s="43">
        <v>209068</v>
      </c>
      <c r="D381" s="379">
        <v>1739203</v>
      </c>
      <c r="E381" s="96">
        <v>639</v>
      </c>
      <c r="F381" s="356">
        <f t="shared" si="1001"/>
        <v>0.13924602309871431</v>
      </c>
      <c r="G381" s="379">
        <v>11152</v>
      </c>
      <c r="H381" s="379">
        <v>2034651</v>
      </c>
      <c r="I381" s="46">
        <v>12132</v>
      </c>
      <c r="J381" s="47">
        <v>2782896</v>
      </c>
      <c r="K381" s="368">
        <f t="shared" si="993"/>
        <v>23284</v>
      </c>
      <c r="L381" s="371">
        <v>729</v>
      </c>
      <c r="M381" s="360">
        <f t="shared" ref="M381:M382" si="1003">L381/K381</f>
        <v>3.1309053427246179E-2</v>
      </c>
      <c r="N381" s="84">
        <f t="shared" si="1002"/>
        <v>29887</v>
      </c>
      <c r="O381" s="84">
        <f t="shared" ref="O381" si="1004">SUM(E375:E381)</f>
        <v>3960</v>
      </c>
      <c r="P381" s="138">
        <f t="shared" ref="P381" si="1005">SUM(K375:K381)</f>
        <v>139567</v>
      </c>
      <c r="Q381" s="138">
        <f t="shared" ref="Q381" si="1006">SUM(L375:L381)</f>
        <v>4518</v>
      </c>
      <c r="R381" s="362">
        <f t="shared" ref="R381" si="1007">Q381/P381</f>
        <v>3.2371549148437671E-2</v>
      </c>
      <c r="S381" s="85">
        <f t="shared" ref="S381" si="1008">P381/5463.3</f>
        <v>25.546281551443265</v>
      </c>
    </row>
    <row r="382" spans="1:19" x14ac:dyDescent="0.2">
      <c r="A382" s="60">
        <v>44269</v>
      </c>
      <c r="B382" s="43">
        <v>1533597</v>
      </c>
      <c r="C382" s="43">
        <v>209552</v>
      </c>
      <c r="D382" s="379">
        <v>1743149</v>
      </c>
      <c r="E382" s="96">
        <v>484</v>
      </c>
      <c r="F382" s="356">
        <f t="shared" si="1001"/>
        <v>0.12265585402939685</v>
      </c>
      <c r="G382" s="379">
        <v>5715</v>
      </c>
      <c r="H382" s="379">
        <v>2040366</v>
      </c>
      <c r="I382" s="46">
        <v>10546</v>
      </c>
      <c r="J382" s="47">
        <v>2793442</v>
      </c>
      <c r="K382" s="368">
        <f t="shared" si="993"/>
        <v>16261</v>
      </c>
      <c r="L382" s="371">
        <v>542</v>
      </c>
      <c r="M382" s="360">
        <f t="shared" si="1003"/>
        <v>3.3331283438902896E-2</v>
      </c>
      <c r="N382" s="84">
        <f t="shared" si="1002"/>
        <v>30407</v>
      </c>
      <c r="O382" s="84">
        <f t="shared" ref="O382" si="1009">SUM(E376:E382)</f>
        <v>4054</v>
      </c>
      <c r="P382" s="138">
        <f t="shared" ref="P382" si="1010">SUM(K376:K382)</f>
        <v>141771</v>
      </c>
      <c r="Q382" s="138">
        <f t="shared" ref="Q382" si="1011">SUM(L376:L382)</f>
        <v>4612</v>
      </c>
      <c r="R382" s="362">
        <f t="shared" ref="R382" si="1012">Q382/P382</f>
        <v>3.2531335745674364E-2</v>
      </c>
      <c r="S382" s="85">
        <f t="shared" ref="S382" si="1013">P382/5463.3</f>
        <v>25.949700730327823</v>
      </c>
    </row>
    <row r="383" spans="1:19" x14ac:dyDescent="0.2">
      <c r="A383" s="60">
        <v>44270</v>
      </c>
      <c r="B383" s="43">
        <v>1536315</v>
      </c>
      <c r="C383" s="43">
        <v>210008</v>
      </c>
      <c r="D383" s="379">
        <v>1746323</v>
      </c>
      <c r="E383" s="96">
        <v>456</v>
      </c>
      <c r="F383" s="356">
        <f t="shared" si="1001"/>
        <v>0.14366729678638943</v>
      </c>
      <c r="G383" s="379">
        <v>4857</v>
      </c>
      <c r="H383" s="379">
        <v>2045223</v>
      </c>
      <c r="I383" s="46">
        <v>6404</v>
      </c>
      <c r="J383" s="47">
        <v>2799846</v>
      </c>
      <c r="K383" s="368">
        <f t="shared" ref="K383" si="1014">G383+I383</f>
        <v>11261</v>
      </c>
      <c r="L383" s="371">
        <v>528</v>
      </c>
      <c r="M383" s="360">
        <f t="shared" ref="M383" si="1015">L383/K383</f>
        <v>4.6887487789716721E-2</v>
      </c>
      <c r="N383" s="84">
        <f t="shared" si="1002"/>
        <v>30161</v>
      </c>
      <c r="O383" s="84">
        <f t="shared" ref="O383" si="1016">SUM(E377:E383)</f>
        <v>4009</v>
      </c>
      <c r="P383" s="138">
        <f t="shared" ref="P383" si="1017">SUM(K377:K383)</f>
        <v>141503</v>
      </c>
      <c r="Q383" s="138">
        <f t="shared" ref="Q383" si="1018">SUM(L377:L383)</f>
        <v>4559</v>
      </c>
      <c r="R383" s="362">
        <f t="shared" ref="R383" si="1019">Q383/P383</f>
        <v>3.2218398196504669E-2</v>
      </c>
      <c r="S383" s="85">
        <f t="shared" ref="S383" si="1020">P383/5463.3</f>
        <v>25.900646129628612</v>
      </c>
    </row>
    <row r="384" spans="1:19" x14ac:dyDescent="0.2">
      <c r="A384" s="60">
        <v>44271</v>
      </c>
      <c r="B384" s="43">
        <v>1539672</v>
      </c>
      <c r="C384" s="43">
        <v>210605</v>
      </c>
      <c r="D384" s="379">
        <v>1750277</v>
      </c>
      <c r="E384" s="96">
        <v>597</v>
      </c>
      <c r="F384" s="356">
        <f t="shared" si="1001"/>
        <v>0.15098634294385432</v>
      </c>
      <c r="G384" s="379">
        <v>10144</v>
      </c>
      <c r="H384" s="379">
        <v>2055367</v>
      </c>
      <c r="I384" s="46">
        <v>7064</v>
      </c>
      <c r="J384" s="47">
        <v>2806910</v>
      </c>
      <c r="K384" s="368">
        <f t="shared" ref="K384" si="1021">G384+I384</f>
        <v>17208</v>
      </c>
      <c r="L384" s="371">
        <v>655</v>
      </c>
      <c r="M384" s="360">
        <f t="shared" ref="M384" si="1022">L384/K384</f>
        <v>3.8063691306369128E-2</v>
      </c>
      <c r="N384" s="84">
        <f t="shared" si="1002"/>
        <v>30561</v>
      </c>
      <c r="O384" s="84">
        <f t="shared" ref="O384" si="1023">SUM(E378:E384)</f>
        <v>4140</v>
      </c>
      <c r="P384" s="138">
        <f t="shared" ref="P384" si="1024">SUM(K378:K384)</f>
        <v>142369</v>
      </c>
      <c r="Q384" s="138">
        <f t="shared" ref="Q384" si="1025">SUM(L378:L384)</f>
        <v>4672</v>
      </c>
      <c r="R384" s="362">
        <f t="shared" ref="R384" si="1026">Q384/P384</f>
        <v>3.2816132725523112E-2</v>
      </c>
      <c r="S384" s="85">
        <f t="shared" ref="S384" si="1027">P384/5463.3</f>
        <v>26.05915838412681</v>
      </c>
    </row>
    <row r="385" spans="1:21" x14ac:dyDescent="0.2">
      <c r="A385" s="60">
        <v>44272</v>
      </c>
      <c r="B385" s="43">
        <v>1543995</v>
      </c>
      <c r="C385" s="43">
        <v>211230</v>
      </c>
      <c r="D385" s="379">
        <v>1755225</v>
      </c>
      <c r="E385" s="96">
        <v>625</v>
      </c>
      <c r="F385" s="356">
        <f t="shared" si="1001"/>
        <v>0.1263136620856912</v>
      </c>
      <c r="G385" s="379">
        <v>14714</v>
      </c>
      <c r="H385" s="379">
        <v>2070081</v>
      </c>
      <c r="I385" s="46">
        <v>8737</v>
      </c>
      <c r="J385" s="47">
        <v>2815647</v>
      </c>
      <c r="K385" s="368">
        <f t="shared" ref="K385" si="1028">G385+I385</f>
        <v>23451</v>
      </c>
      <c r="L385" s="371">
        <v>702</v>
      </c>
      <c r="M385" s="360">
        <f t="shared" ref="M385" si="1029">L385/K385</f>
        <v>2.9934757579634132E-2</v>
      </c>
      <c r="N385" s="84">
        <f t="shared" si="1002"/>
        <v>30253</v>
      </c>
      <c r="O385" s="84">
        <f t="shared" ref="O385" si="1030">SUM(E379:E385)</f>
        <v>4074</v>
      </c>
      <c r="P385" s="138">
        <f t="shared" ref="P385" si="1031">SUM(K379:K385)</f>
        <v>140822</v>
      </c>
      <c r="Q385" s="138">
        <f t="shared" ref="Q385" si="1032">SUM(L379:L385)</f>
        <v>4592</v>
      </c>
      <c r="R385" s="362">
        <f t="shared" ref="R385" si="1033">Q385/P385</f>
        <v>3.2608541279061508E-2</v>
      </c>
      <c r="S385" s="85">
        <f t="shared" ref="S385" si="1034">P385/5463.3</f>
        <v>25.77599619277726</v>
      </c>
    </row>
    <row r="386" spans="1:21" x14ac:dyDescent="0.2">
      <c r="A386" s="60">
        <v>44273</v>
      </c>
      <c r="B386" s="43">
        <v>1548527</v>
      </c>
      <c r="C386" s="43">
        <v>211854</v>
      </c>
      <c r="D386" s="379">
        <v>1760381</v>
      </c>
      <c r="E386" s="96">
        <v>624</v>
      </c>
      <c r="F386" s="356">
        <f t="shared" ref="F386:F387" si="1035">E386/(D386-D385)</f>
        <v>0.12102404965089217</v>
      </c>
      <c r="G386" s="379">
        <v>17785</v>
      </c>
      <c r="H386" s="379">
        <v>2087866</v>
      </c>
      <c r="I386" s="46">
        <v>8497</v>
      </c>
      <c r="J386" s="47">
        <v>2824144</v>
      </c>
      <c r="K386" s="368">
        <f t="shared" ref="K386:K387" si="1036">G386+I386</f>
        <v>26282</v>
      </c>
      <c r="L386" s="371">
        <v>700</v>
      </c>
      <c r="M386" s="360">
        <f t="shared" ref="M386:M387" si="1037">L386/K386</f>
        <v>2.6634198310630849E-2</v>
      </c>
      <c r="N386" s="84">
        <f t="shared" ref="N386:N387" si="1038">D386-D379</f>
        <v>30375</v>
      </c>
      <c r="O386" s="84">
        <f t="shared" ref="O386:O387" si="1039">SUM(E380:E386)</f>
        <v>4107</v>
      </c>
      <c r="P386" s="138">
        <f t="shared" ref="P386:P387" si="1040">SUM(K380:K386)</f>
        <v>140343</v>
      </c>
      <c r="Q386" s="138">
        <f t="shared" ref="Q386:Q387" si="1041">SUM(L380:L386)</f>
        <v>4616</v>
      </c>
      <c r="R386" s="362">
        <f t="shared" ref="R386:R387" si="1042">Q386/P386</f>
        <v>3.2890845998731676E-2</v>
      </c>
      <c r="S386" s="85">
        <f t="shared" ref="S386:S387" si="1043">P386/5463.3</f>
        <v>25.688320246005162</v>
      </c>
    </row>
    <row r="387" spans="1:21" x14ac:dyDescent="0.2">
      <c r="A387" s="60">
        <v>44274</v>
      </c>
      <c r="B387" s="43">
        <v>1552673</v>
      </c>
      <c r="C387" s="43">
        <v>212509</v>
      </c>
      <c r="D387" s="379">
        <v>1765182</v>
      </c>
      <c r="E387" s="96">
        <v>655</v>
      </c>
      <c r="F387" s="356">
        <f t="shared" si="1035"/>
        <v>0.13642991043532599</v>
      </c>
      <c r="G387" s="379">
        <v>17013</v>
      </c>
      <c r="H387" s="379">
        <v>2104879</v>
      </c>
      <c r="I387" s="46">
        <v>8067</v>
      </c>
      <c r="J387" s="47">
        <v>2832211</v>
      </c>
      <c r="K387" s="368">
        <f t="shared" si="1036"/>
        <v>25080</v>
      </c>
      <c r="L387" s="371">
        <v>730</v>
      </c>
      <c r="M387" s="360">
        <f t="shared" si="1037"/>
        <v>2.9106858054226477E-2</v>
      </c>
      <c r="N387" s="84">
        <f t="shared" si="1038"/>
        <v>30568</v>
      </c>
      <c r="O387" s="84">
        <f t="shared" si="1039"/>
        <v>4080</v>
      </c>
      <c r="P387" s="138">
        <f t="shared" si="1040"/>
        <v>142827</v>
      </c>
      <c r="Q387" s="138">
        <f t="shared" si="1041"/>
        <v>4586</v>
      </c>
      <c r="R387" s="362">
        <f t="shared" si="1042"/>
        <v>3.2108774951514769E-2</v>
      </c>
      <c r="S387" s="85">
        <f t="shared" si="1043"/>
        <v>26.142990500247102</v>
      </c>
    </row>
    <row r="388" spans="1:21" x14ac:dyDescent="0.2">
      <c r="A388" s="60">
        <v>44275</v>
      </c>
      <c r="B388" s="43">
        <v>1556147</v>
      </c>
      <c r="C388" s="43">
        <v>212997</v>
      </c>
      <c r="D388" s="379">
        <v>1769144</v>
      </c>
      <c r="E388" s="96">
        <v>488</v>
      </c>
      <c r="F388" s="356">
        <f t="shared" ref="F388:F389" si="1044">E388/(D388-D387)</f>
        <v>0.12317011610297829</v>
      </c>
      <c r="G388" s="379">
        <v>8690</v>
      </c>
      <c r="H388" s="379">
        <v>2113569</v>
      </c>
      <c r="I388" s="46">
        <v>11257</v>
      </c>
      <c r="J388" s="47">
        <v>2843468</v>
      </c>
      <c r="K388" s="368">
        <f t="shared" ref="K388:K389" si="1045">G388+I388</f>
        <v>19947</v>
      </c>
      <c r="L388" s="371">
        <v>540</v>
      </c>
      <c r="M388" s="360">
        <f t="shared" ref="M388:M389" si="1046">L388/K388</f>
        <v>2.7071740111294932E-2</v>
      </c>
      <c r="N388" s="84">
        <f t="shared" ref="N388:N389" si="1047">D388-D381</f>
        <v>29941</v>
      </c>
      <c r="O388" s="84">
        <f t="shared" ref="O388:O389" si="1048">SUM(E382:E388)</f>
        <v>3929</v>
      </c>
      <c r="P388" s="138">
        <f t="shared" ref="P388:P389" si="1049">SUM(K382:K388)</f>
        <v>139490</v>
      </c>
      <c r="Q388" s="138">
        <f t="shared" ref="Q388:Q389" si="1050">SUM(L382:L388)</f>
        <v>4397</v>
      </c>
      <c r="R388" s="362">
        <f t="shared" ref="R388:R389" si="1051">Q388/P388</f>
        <v>3.1521972901283245E-2</v>
      </c>
      <c r="S388" s="85">
        <f t="shared" ref="S388:S389" si="1052">P388/5463.3</f>
        <v>25.532187505719985</v>
      </c>
    </row>
    <row r="389" spans="1:21" x14ac:dyDescent="0.2">
      <c r="A389" s="60">
        <v>44276</v>
      </c>
      <c r="B389" s="43">
        <v>1560523</v>
      </c>
      <c r="C389" s="43">
        <v>213529</v>
      </c>
      <c r="D389" s="379">
        <v>1774052</v>
      </c>
      <c r="E389" s="96">
        <v>532</v>
      </c>
      <c r="F389" s="356">
        <f t="shared" si="1044"/>
        <v>0.10839445802770986</v>
      </c>
      <c r="G389" s="379">
        <v>8801</v>
      </c>
      <c r="H389" s="379">
        <v>2122370</v>
      </c>
      <c r="I389" s="46">
        <v>12209</v>
      </c>
      <c r="J389" s="47">
        <v>2855677</v>
      </c>
      <c r="K389" s="368">
        <f t="shared" si="1045"/>
        <v>21010</v>
      </c>
      <c r="L389" s="371">
        <v>600</v>
      </c>
      <c r="M389" s="360">
        <f t="shared" si="1046"/>
        <v>2.8557829604950024E-2</v>
      </c>
      <c r="N389" s="84">
        <f t="shared" si="1047"/>
        <v>30903</v>
      </c>
      <c r="O389" s="84">
        <f t="shared" si="1048"/>
        <v>3977</v>
      </c>
      <c r="P389" s="138">
        <f t="shared" si="1049"/>
        <v>144239</v>
      </c>
      <c r="Q389" s="138">
        <f t="shared" si="1050"/>
        <v>4455</v>
      </c>
      <c r="R389" s="362">
        <f t="shared" si="1051"/>
        <v>3.0886237425384259E-2</v>
      </c>
      <c r="S389" s="85">
        <f t="shared" si="1052"/>
        <v>26.4014423516922</v>
      </c>
    </row>
    <row r="390" spans="1:21" x14ac:dyDescent="0.2">
      <c r="A390" s="60">
        <v>44277</v>
      </c>
      <c r="B390" s="43">
        <v>1562928</v>
      </c>
      <c r="C390" s="43">
        <v>213888</v>
      </c>
      <c r="D390" s="379">
        <v>1776816</v>
      </c>
      <c r="E390" s="96">
        <v>359</v>
      </c>
      <c r="F390" s="356">
        <f t="shared" ref="F390" si="1053">E390/(D390-D389)</f>
        <v>0.12988422575976846</v>
      </c>
      <c r="G390" s="379">
        <v>4840</v>
      </c>
      <c r="H390" s="379">
        <v>2127210</v>
      </c>
      <c r="I390" s="46">
        <v>5919</v>
      </c>
      <c r="J390" s="47">
        <v>2861596</v>
      </c>
      <c r="K390" s="368">
        <f t="shared" ref="K390" si="1054">G390+I390</f>
        <v>10759</v>
      </c>
      <c r="L390" s="371">
        <v>400</v>
      </c>
      <c r="M390" s="360">
        <f t="shared" ref="M390" si="1055">L390/K390</f>
        <v>3.7178176410447066E-2</v>
      </c>
      <c r="N390" s="84">
        <f t="shared" ref="N390" si="1056">D390-D383</f>
        <v>30493</v>
      </c>
      <c r="O390" s="84">
        <f t="shared" ref="O390" si="1057">SUM(E384:E390)</f>
        <v>3880</v>
      </c>
      <c r="P390" s="138">
        <f t="shared" ref="P390" si="1058">SUM(K384:K390)</f>
        <v>143737</v>
      </c>
      <c r="Q390" s="138">
        <f t="shared" ref="Q390" si="1059">SUM(L384:L390)</f>
        <v>4327</v>
      </c>
      <c r="R390" s="362">
        <f t="shared" ref="R390" si="1060">Q390/P390</f>
        <v>3.0103591977013573E-2</v>
      </c>
      <c r="S390" s="85">
        <f t="shared" ref="S390" si="1061">P390/5463.3</f>
        <v>26.309556495158603</v>
      </c>
    </row>
    <row r="391" spans="1:21" x14ac:dyDescent="0.2">
      <c r="A391" s="60">
        <v>44278</v>
      </c>
      <c r="B391" s="43">
        <v>1566430</v>
      </c>
      <c r="C391" s="43">
        <v>214383</v>
      </c>
      <c r="D391" s="379">
        <v>1780813</v>
      </c>
      <c r="E391" s="96">
        <v>495</v>
      </c>
      <c r="F391" s="356">
        <f t="shared" ref="F391" si="1062">E391/(D391-D390)</f>
        <v>0.12384288216162122</v>
      </c>
      <c r="G391" s="379">
        <v>8374</v>
      </c>
      <c r="H391" s="379">
        <v>2135584</v>
      </c>
      <c r="I391" s="46">
        <v>6843</v>
      </c>
      <c r="J391" s="47">
        <v>2868439</v>
      </c>
      <c r="K391" s="368">
        <f t="shared" ref="K391" si="1063">G391+I391</f>
        <v>15217</v>
      </c>
      <c r="L391" s="371">
        <v>544</v>
      </c>
      <c r="M391" s="360">
        <f t="shared" ref="M391" si="1064">L391/K391</f>
        <v>3.5749490701189462E-2</v>
      </c>
      <c r="N391" s="84">
        <f t="shared" ref="N391" si="1065">D391-D384</f>
        <v>30536</v>
      </c>
      <c r="O391" s="84">
        <f t="shared" ref="O391" si="1066">SUM(E385:E391)</f>
        <v>3778</v>
      </c>
      <c r="P391" s="138">
        <f t="shared" ref="P391" si="1067">SUM(K385:K391)</f>
        <v>141746</v>
      </c>
      <c r="Q391" s="138">
        <f t="shared" ref="Q391" si="1068">SUM(L385:L391)</f>
        <v>4216</v>
      </c>
      <c r="R391" s="362">
        <f t="shared" ref="R391" si="1069">Q391/P391</f>
        <v>2.9743343727512594E-2</v>
      </c>
      <c r="S391" s="85">
        <f t="shared" ref="S391" si="1070">P391/5463.3</f>
        <v>25.945124741456628</v>
      </c>
    </row>
    <row r="392" spans="1:21" x14ac:dyDescent="0.2">
      <c r="A392" s="60">
        <v>44279</v>
      </c>
      <c r="B392" s="43">
        <v>1571486</v>
      </c>
      <c r="C392" s="43">
        <v>215075</v>
      </c>
      <c r="D392" s="379">
        <v>1786561</v>
      </c>
      <c r="E392" s="96">
        <v>632</v>
      </c>
      <c r="F392" s="356">
        <f t="shared" ref="F392" si="1071">E392/(D392-D391)</f>
        <v>0.10995128740431455</v>
      </c>
      <c r="G392" s="379">
        <v>15165</v>
      </c>
      <c r="H392" s="379">
        <v>2150841</v>
      </c>
      <c r="I392" s="46">
        <v>10437</v>
      </c>
      <c r="J392" s="47">
        <v>2878876</v>
      </c>
      <c r="K392" s="368">
        <f t="shared" ref="K392" si="1072">G392+I392</f>
        <v>25602</v>
      </c>
      <c r="L392" s="371">
        <v>701</v>
      </c>
      <c r="M392" s="360">
        <f t="shared" ref="M392" si="1073">L392/K392</f>
        <v>2.7380673384891804E-2</v>
      </c>
      <c r="N392" s="84">
        <f t="shared" ref="N392" si="1074">D392-D385</f>
        <v>31336</v>
      </c>
      <c r="O392" s="84">
        <f t="shared" ref="O392" si="1075">SUM(E386:E392)</f>
        <v>3785</v>
      </c>
      <c r="P392" s="138">
        <f t="shared" ref="P392" si="1076">SUM(K386:K392)</f>
        <v>143897</v>
      </c>
      <c r="Q392" s="138">
        <f t="shared" ref="Q392" si="1077">SUM(L386:L392)</f>
        <v>4215</v>
      </c>
      <c r="R392" s="362">
        <f t="shared" ref="R392" si="1078">Q392/P392</f>
        <v>2.9291785096284148E-2</v>
      </c>
      <c r="S392" s="85">
        <f t="shared" ref="S392" si="1079">P392/5463.3</f>
        <v>26.33884282393425</v>
      </c>
      <c r="U392" s="373"/>
    </row>
    <row r="393" spans="1:21" x14ac:dyDescent="0.2">
      <c r="A393" s="60">
        <v>44280</v>
      </c>
      <c r="B393" s="43">
        <v>1577498</v>
      </c>
      <c r="C393" s="43">
        <v>215599</v>
      </c>
      <c r="D393" s="379">
        <v>1793097</v>
      </c>
      <c r="E393" s="96">
        <v>701</v>
      </c>
      <c r="F393" s="356">
        <f t="shared" ref="F393:F394" si="1080">E393/(D393-D392)</f>
        <v>0.10725214198286413</v>
      </c>
      <c r="G393" s="379">
        <v>20015</v>
      </c>
      <c r="H393" s="379">
        <v>2170470</v>
      </c>
      <c r="I393" s="46">
        <v>11931</v>
      </c>
      <c r="J393" s="47">
        <v>2890807</v>
      </c>
      <c r="K393" s="368">
        <f t="shared" ref="K393:K394" si="1081">G393+I393</f>
        <v>31946</v>
      </c>
      <c r="L393" s="371">
        <v>761</v>
      </c>
      <c r="M393" s="360">
        <f t="shared" ref="M393:M394" si="1082">L393/K393</f>
        <v>2.3821448694672259E-2</v>
      </c>
      <c r="N393" s="84">
        <f t="shared" ref="N393:N394" si="1083">D393-D386</f>
        <v>32716</v>
      </c>
      <c r="O393" s="84">
        <f t="shared" ref="O393:O394" si="1084">SUM(E387:E393)</f>
        <v>3862</v>
      </c>
      <c r="P393" s="138">
        <f t="shared" ref="P393:P394" si="1085">SUM(K387:K393)</f>
        <v>149561</v>
      </c>
      <c r="Q393" s="138">
        <f t="shared" ref="Q393:Q394" si="1086">SUM(L387:L393)</f>
        <v>4276</v>
      </c>
      <c r="R393" s="362">
        <f t="shared" ref="R393:R394" si="1087">Q393/P393</f>
        <v>2.8590341064849794E-2</v>
      </c>
      <c r="S393" s="85">
        <f t="shared" ref="S393:S394" si="1088">P393/5463.3</f>
        <v>27.375578862592207</v>
      </c>
      <c r="U393" s="104" t="s">
        <v>309</v>
      </c>
    </row>
    <row r="394" spans="1:21" x14ac:dyDescent="0.2">
      <c r="A394" s="60">
        <v>44281</v>
      </c>
      <c r="B394" s="43">
        <v>1582288</v>
      </c>
      <c r="C394" s="43">
        <v>216142</v>
      </c>
      <c r="D394" s="379">
        <v>1798430</v>
      </c>
      <c r="E394" s="96">
        <v>543</v>
      </c>
      <c r="F394" s="356">
        <f t="shared" si="1080"/>
        <v>0.10181886367897994</v>
      </c>
      <c r="G394" s="379">
        <v>15418</v>
      </c>
      <c r="H394" s="379">
        <v>2185888</v>
      </c>
      <c r="I394" s="46">
        <v>9468</v>
      </c>
      <c r="J394" s="47">
        <v>2900275</v>
      </c>
      <c r="K394" s="368">
        <f t="shared" si="1081"/>
        <v>24886</v>
      </c>
      <c r="L394" s="371">
        <v>607</v>
      </c>
      <c r="M394" s="360">
        <f t="shared" si="1082"/>
        <v>2.439122398135498E-2</v>
      </c>
      <c r="N394" s="84">
        <f t="shared" si="1083"/>
        <v>33248</v>
      </c>
      <c r="O394" s="84">
        <f t="shared" si="1084"/>
        <v>3750</v>
      </c>
      <c r="P394" s="138">
        <f t="shared" si="1085"/>
        <v>149367</v>
      </c>
      <c r="Q394" s="138">
        <f t="shared" si="1086"/>
        <v>4153</v>
      </c>
      <c r="R394" s="362">
        <f t="shared" si="1087"/>
        <v>2.7803999544745491E-2</v>
      </c>
      <c r="S394" s="85">
        <f t="shared" si="1088"/>
        <v>27.34006918895173</v>
      </c>
    </row>
    <row r="395" spans="1:21" x14ac:dyDescent="0.2">
      <c r="A395" s="60">
        <v>44282</v>
      </c>
      <c r="B395" s="43">
        <v>1586580</v>
      </c>
      <c r="C395" s="43">
        <v>216705</v>
      </c>
      <c r="D395" s="379">
        <v>1803285</v>
      </c>
      <c r="E395" s="96">
        <v>563</v>
      </c>
      <c r="F395" s="356">
        <f t="shared" ref="F395:F396" si="1089">E395/(D395-D394)</f>
        <v>0.11596292481977342</v>
      </c>
      <c r="G395" s="379">
        <v>12420</v>
      </c>
      <c r="H395" s="379">
        <v>2198308</v>
      </c>
      <c r="I395" s="46">
        <v>13099</v>
      </c>
      <c r="J395" s="47">
        <v>2913374</v>
      </c>
      <c r="K395" s="368">
        <f t="shared" ref="K395:K396" si="1090">G395+I395</f>
        <v>25519</v>
      </c>
      <c r="L395" s="371">
        <v>621</v>
      </c>
      <c r="M395" s="360">
        <f t="shared" ref="M395" si="1091">L395/K395</f>
        <v>2.4334809357733453E-2</v>
      </c>
      <c r="N395" s="84">
        <f t="shared" ref="N395" si="1092">D395-D388</f>
        <v>34141</v>
      </c>
      <c r="O395" s="84">
        <f t="shared" ref="O395" si="1093">SUM(E389:E395)</f>
        <v>3825</v>
      </c>
      <c r="P395" s="138">
        <f t="shared" ref="P395" si="1094">SUM(K389:K395)</f>
        <v>154939</v>
      </c>
      <c r="Q395" s="138">
        <f t="shared" ref="Q395" si="1095">SUM(L389:L395)</f>
        <v>4234</v>
      </c>
      <c r="R395" s="362">
        <f t="shared" ref="R395" si="1096">Q395/P395</f>
        <v>2.7326883483177251E-2</v>
      </c>
      <c r="S395" s="85">
        <f t="shared" ref="S395" si="1097">P395/5463.3</f>
        <v>28.359965588563689</v>
      </c>
    </row>
    <row r="396" spans="1:21" x14ac:dyDescent="0.2">
      <c r="A396" s="60">
        <v>44283</v>
      </c>
      <c r="B396" s="369">
        <v>1590400</v>
      </c>
      <c r="C396" s="369">
        <v>217127</v>
      </c>
      <c r="D396" s="369">
        <v>1807527</v>
      </c>
      <c r="E396" s="96">
        <v>422</v>
      </c>
      <c r="F396" s="356">
        <f t="shared" si="1089"/>
        <v>9.9481376709099484E-2</v>
      </c>
      <c r="G396" s="379">
        <v>6478</v>
      </c>
      <c r="H396" s="379">
        <v>2204786</v>
      </c>
      <c r="I396" s="46">
        <v>11149</v>
      </c>
      <c r="J396" s="48">
        <v>2924523</v>
      </c>
      <c r="K396" s="368">
        <f t="shared" si="1090"/>
        <v>17627</v>
      </c>
      <c r="L396" s="46">
        <v>459</v>
      </c>
      <c r="M396" s="397">
        <f t="shared" ref="M396" si="1098">L396/K396</f>
        <v>2.603959834345039E-2</v>
      </c>
      <c r="N396" s="84">
        <f t="shared" ref="N396" si="1099">D396-D389</f>
        <v>33475</v>
      </c>
      <c r="O396" s="84">
        <f t="shared" ref="O396" si="1100">SUM(E390:E396)</f>
        <v>3715</v>
      </c>
      <c r="P396" s="138">
        <f t="shared" ref="P396" si="1101">SUM(K390:K396)</f>
        <v>151556</v>
      </c>
      <c r="Q396" s="138">
        <f t="shared" ref="Q396" si="1102">SUM(L390:L396)</f>
        <v>4093</v>
      </c>
      <c r="R396" s="362">
        <f t="shared" ref="R396" si="1103">Q396/P396</f>
        <v>2.7006519042466152E-2</v>
      </c>
      <c r="S396" s="85">
        <f t="shared" ref="S396" si="1104">P396/5463.3</f>
        <v>27.740742774513571</v>
      </c>
    </row>
    <row r="397" spans="1:21" x14ac:dyDescent="0.2">
      <c r="A397" s="60">
        <v>44284</v>
      </c>
      <c r="B397" s="369">
        <v>1593230</v>
      </c>
      <c r="C397" s="369">
        <v>217479</v>
      </c>
      <c r="D397" s="369">
        <v>1810709</v>
      </c>
      <c r="E397" s="96">
        <v>352</v>
      </c>
      <c r="F397" s="356">
        <f t="shared" ref="F397" si="1105">E397/(D397-D396)</f>
        <v>0.11062225015713388</v>
      </c>
      <c r="G397" s="379">
        <v>5120</v>
      </c>
      <c r="H397" s="379">
        <v>2209906</v>
      </c>
      <c r="I397" s="46">
        <v>7336</v>
      </c>
      <c r="J397" s="48">
        <v>2931859</v>
      </c>
      <c r="K397" s="47">
        <v>12456</v>
      </c>
      <c r="L397" s="46">
        <v>395</v>
      </c>
      <c r="M397" s="397">
        <f t="shared" ref="M397" si="1106">L397/K397</f>
        <v>3.1711624919717407E-2</v>
      </c>
      <c r="N397" s="84">
        <f t="shared" ref="N397" si="1107">D397-D390</f>
        <v>33893</v>
      </c>
      <c r="O397" s="84">
        <f t="shared" ref="O397" si="1108">SUM(E391:E397)</f>
        <v>3708</v>
      </c>
      <c r="P397" s="138">
        <f t="shared" ref="P397" si="1109">SUM(K391:K397)</f>
        <v>153253</v>
      </c>
      <c r="Q397" s="138">
        <f t="shared" ref="Q397" si="1110">SUM(L391:L397)</f>
        <v>4088</v>
      </c>
      <c r="R397" s="362">
        <f t="shared" ref="R397" si="1111">Q397/P397</f>
        <v>2.6674844864374596E-2</v>
      </c>
      <c r="S397" s="85">
        <f t="shared" ref="S397" si="1112">P397/5463.3</f>
        <v>28.051360899090291</v>
      </c>
    </row>
    <row r="398" spans="1:21" x14ac:dyDescent="0.2">
      <c r="A398" s="60">
        <v>44285</v>
      </c>
      <c r="B398" s="369">
        <v>1596850</v>
      </c>
      <c r="C398" s="369">
        <v>217890</v>
      </c>
      <c r="D398" s="369">
        <v>1814740</v>
      </c>
      <c r="E398" s="96">
        <v>411</v>
      </c>
      <c r="F398" s="356">
        <f t="shared" ref="F398:F406" si="1113">E398/(D398-D397)</f>
        <v>0.10195981146117589</v>
      </c>
      <c r="G398" s="379">
        <v>10761</v>
      </c>
      <c r="H398" s="379">
        <v>2220667</v>
      </c>
      <c r="I398" s="46">
        <v>6707</v>
      </c>
      <c r="J398" s="48">
        <v>2938566</v>
      </c>
      <c r="K398" s="47">
        <v>17468</v>
      </c>
      <c r="L398" s="46">
        <v>495</v>
      </c>
      <c r="M398" s="397">
        <f t="shared" ref="M398" si="1114">L398/K398</f>
        <v>2.8337531486146095E-2</v>
      </c>
      <c r="N398" s="84">
        <f t="shared" ref="N398" si="1115">D398-D391</f>
        <v>33927</v>
      </c>
      <c r="O398" s="84">
        <f t="shared" ref="O398" si="1116">SUM(E392:E398)</f>
        <v>3624</v>
      </c>
      <c r="P398" s="138">
        <f t="shared" ref="P398" si="1117">SUM(K392:K398)</f>
        <v>155504</v>
      </c>
      <c r="Q398" s="138">
        <f t="shared" ref="Q398" si="1118">SUM(L392:L398)</f>
        <v>4039</v>
      </c>
      <c r="R398" s="362">
        <f t="shared" ref="R398" si="1119">Q398/P398</f>
        <v>2.5973608395925506E-2</v>
      </c>
      <c r="S398" s="85">
        <f t="shared" ref="S398" si="1120">P398/5463.3</f>
        <v>28.463382937052696</v>
      </c>
      <c r="U398" s="398" t="s">
        <v>310</v>
      </c>
    </row>
    <row r="399" spans="1:21" x14ac:dyDescent="0.2">
      <c r="A399" s="60">
        <v>44286</v>
      </c>
      <c r="B399" s="369">
        <v>1602690</v>
      </c>
      <c r="C399" s="369">
        <v>218432</v>
      </c>
      <c r="D399" s="369">
        <v>1821122</v>
      </c>
      <c r="E399" s="96">
        <v>542</v>
      </c>
      <c r="F399" s="356">
        <f t="shared" si="1113"/>
        <v>8.4926355374490753E-2</v>
      </c>
      <c r="G399" s="379">
        <v>16062</v>
      </c>
      <c r="H399" s="379">
        <v>2236729</v>
      </c>
      <c r="I399" s="46">
        <v>12082</v>
      </c>
      <c r="J399" s="48">
        <v>2950648</v>
      </c>
      <c r="K399" s="47">
        <v>28144</v>
      </c>
      <c r="L399" s="46">
        <v>588</v>
      </c>
      <c r="M399" s="397">
        <f t="shared" ref="M399:M403" si="1121">L399/K399</f>
        <v>2.0892552586696988E-2</v>
      </c>
      <c r="N399" s="84">
        <f t="shared" ref="N399:N402" si="1122">D399-D392</f>
        <v>34561</v>
      </c>
      <c r="O399" s="84">
        <f t="shared" ref="O399:O406" si="1123">SUM(E393:E399)</f>
        <v>3534</v>
      </c>
      <c r="P399" s="138">
        <f t="shared" ref="P399:P402" si="1124">SUM(K393:K399)</f>
        <v>158046</v>
      </c>
      <c r="Q399" s="138">
        <f t="shared" ref="Q399:Q402" si="1125">SUM(L393:L399)</f>
        <v>3926</v>
      </c>
      <c r="R399" s="362">
        <f t="shared" ref="R399:R402" si="1126">Q399/P399</f>
        <v>2.4840869114055402E-2</v>
      </c>
      <c r="S399" s="85">
        <f t="shared" ref="S399:S402" si="1127">P399/5463.3</f>
        <v>28.928669485475812</v>
      </c>
    </row>
    <row r="400" spans="1:21" x14ac:dyDescent="0.2">
      <c r="A400" s="60">
        <v>44287</v>
      </c>
      <c r="B400" s="369">
        <v>1607442</v>
      </c>
      <c r="C400" s="369">
        <v>218832</v>
      </c>
      <c r="D400" s="369">
        <v>1826274</v>
      </c>
      <c r="E400" s="96">
        <v>400</v>
      </c>
      <c r="F400" s="356">
        <f t="shared" si="1113"/>
        <v>7.7639751552795025E-2</v>
      </c>
      <c r="G400" s="379">
        <v>17425</v>
      </c>
      <c r="H400" s="379">
        <v>2254154</v>
      </c>
      <c r="I400" s="46">
        <v>8531</v>
      </c>
      <c r="J400" s="48">
        <v>2959179</v>
      </c>
      <c r="K400" s="47">
        <v>25956</v>
      </c>
      <c r="L400" s="46">
        <v>474</v>
      </c>
      <c r="M400" s="397">
        <f t="shared" si="1121"/>
        <v>1.8261673601479428E-2</v>
      </c>
      <c r="N400" s="84">
        <f t="shared" si="1122"/>
        <v>33177</v>
      </c>
      <c r="O400" s="84">
        <f t="shared" si="1123"/>
        <v>3233</v>
      </c>
      <c r="P400" s="138">
        <f t="shared" si="1124"/>
        <v>152056</v>
      </c>
      <c r="Q400" s="138">
        <f t="shared" si="1125"/>
        <v>3639</v>
      </c>
      <c r="R400" s="362">
        <f t="shared" si="1126"/>
        <v>2.3931972431209553E-2</v>
      </c>
      <c r="S400" s="85">
        <f t="shared" si="1127"/>
        <v>27.832262551937472</v>
      </c>
    </row>
    <row r="401" spans="1:21" x14ac:dyDescent="0.2">
      <c r="A401" s="60">
        <v>44288</v>
      </c>
      <c r="B401" s="369">
        <v>1611364</v>
      </c>
      <c r="C401" s="369">
        <v>219246</v>
      </c>
      <c r="D401" s="369">
        <v>1830610</v>
      </c>
      <c r="E401" s="96">
        <v>414</v>
      </c>
      <c r="F401" s="356">
        <f t="shared" si="1113"/>
        <v>9.5479704797047968E-2</v>
      </c>
      <c r="G401" s="379">
        <v>16304</v>
      </c>
      <c r="H401" s="379">
        <v>2270458</v>
      </c>
      <c r="I401" s="46">
        <v>7514</v>
      </c>
      <c r="J401" s="48">
        <v>2966693</v>
      </c>
      <c r="K401" s="47">
        <v>23818</v>
      </c>
      <c r="L401" s="46">
        <v>477</v>
      </c>
      <c r="M401" s="397">
        <f t="shared" si="1121"/>
        <v>2.0026870434125453E-2</v>
      </c>
      <c r="N401" s="84">
        <f t="shared" si="1122"/>
        <v>32180</v>
      </c>
      <c r="O401" s="84">
        <f t="shared" si="1123"/>
        <v>3104</v>
      </c>
      <c r="P401" s="138">
        <f t="shared" si="1124"/>
        <v>150988</v>
      </c>
      <c r="Q401" s="138">
        <f t="shared" si="1125"/>
        <v>3509</v>
      </c>
      <c r="R401" s="362">
        <f t="shared" si="1126"/>
        <v>2.3240257503907596E-2</v>
      </c>
      <c r="S401" s="85">
        <f t="shared" si="1127"/>
        <v>27.636776307360019</v>
      </c>
    </row>
    <row r="402" spans="1:21" x14ac:dyDescent="0.2">
      <c r="A402" s="60">
        <v>44289</v>
      </c>
      <c r="B402" s="369">
        <v>1614579</v>
      </c>
      <c r="C402" s="369">
        <v>219643</v>
      </c>
      <c r="D402" s="369">
        <v>1834222</v>
      </c>
      <c r="E402" s="96">
        <v>397</v>
      </c>
      <c r="F402" s="356">
        <f t="shared" si="1113"/>
        <v>0.10991140642303433</v>
      </c>
      <c r="G402" s="379">
        <v>10543</v>
      </c>
      <c r="H402" s="379">
        <v>2281001</v>
      </c>
      <c r="I402" s="46">
        <v>11017</v>
      </c>
      <c r="J402" s="48">
        <v>2977710</v>
      </c>
      <c r="K402" s="47">
        <v>21560</v>
      </c>
      <c r="L402" s="46">
        <v>452</v>
      </c>
      <c r="M402" s="397">
        <f t="shared" si="1121"/>
        <v>2.0964749536178107E-2</v>
      </c>
      <c r="N402" s="84">
        <f t="shared" si="1122"/>
        <v>30937</v>
      </c>
      <c r="O402" s="84">
        <f t="shared" si="1123"/>
        <v>2938</v>
      </c>
      <c r="P402" s="138">
        <f t="shared" si="1124"/>
        <v>147029</v>
      </c>
      <c r="Q402" s="138">
        <f t="shared" si="1125"/>
        <v>3340</v>
      </c>
      <c r="R402" s="362">
        <f t="shared" si="1126"/>
        <v>2.2716606927884974E-2</v>
      </c>
      <c r="S402" s="85">
        <f t="shared" si="1127"/>
        <v>26.912122709717568</v>
      </c>
    </row>
    <row r="403" spans="1:21" x14ac:dyDescent="0.2">
      <c r="A403" s="60">
        <v>44290</v>
      </c>
      <c r="B403" s="369">
        <v>1617388</v>
      </c>
      <c r="C403" s="369">
        <v>219986</v>
      </c>
      <c r="D403" s="369">
        <v>1837374</v>
      </c>
      <c r="E403" s="96">
        <v>343</v>
      </c>
      <c r="F403" s="356">
        <f t="shared" si="1113"/>
        <v>0.10881979695431472</v>
      </c>
      <c r="G403" s="379">
        <v>4360</v>
      </c>
      <c r="H403" s="379">
        <v>2285361</v>
      </c>
      <c r="I403" s="46">
        <v>9804</v>
      </c>
      <c r="J403" s="48">
        <v>2987514</v>
      </c>
      <c r="K403" s="47">
        <v>14164</v>
      </c>
      <c r="L403" s="46">
        <v>378</v>
      </c>
      <c r="M403" s="397">
        <f t="shared" si="1121"/>
        <v>2.6687376447331261E-2</v>
      </c>
      <c r="N403" s="84">
        <f t="shared" ref="N403" si="1128">D403-D396</f>
        <v>29847</v>
      </c>
      <c r="O403" s="84">
        <f t="shared" si="1123"/>
        <v>2859</v>
      </c>
      <c r="P403" s="138">
        <f t="shared" ref="P403" si="1129">SUM(K397:K403)</f>
        <v>143566</v>
      </c>
      <c r="Q403" s="138">
        <f t="shared" ref="Q403" si="1130">SUM(L397:L403)</f>
        <v>3259</v>
      </c>
      <c r="R403" s="362">
        <f t="shared" ref="R403" si="1131">Q403/P403</f>
        <v>2.2700360809662454E-2</v>
      </c>
      <c r="S403" s="85">
        <f t="shared" ref="S403" si="1132">P403/5463.3</f>
        <v>26.27825673127963</v>
      </c>
    </row>
    <row r="404" spans="1:21" x14ac:dyDescent="0.2">
      <c r="A404" s="60">
        <v>44291</v>
      </c>
      <c r="B404" s="369">
        <v>1620004</v>
      </c>
      <c r="C404" s="369">
        <v>220234</v>
      </c>
      <c r="D404" s="369">
        <v>1840238</v>
      </c>
      <c r="E404" s="96">
        <v>248</v>
      </c>
      <c r="F404" s="356">
        <f t="shared" si="1113"/>
        <v>8.6592178770949726E-2</v>
      </c>
      <c r="G404" s="379">
        <v>4944</v>
      </c>
      <c r="H404" s="379">
        <v>2290305</v>
      </c>
      <c r="I404" s="46">
        <v>6429</v>
      </c>
      <c r="J404" s="48">
        <v>2993943</v>
      </c>
      <c r="K404" s="47">
        <v>11373</v>
      </c>
      <c r="L404" s="46">
        <v>289</v>
      </c>
      <c r="M404" s="397">
        <f t="shared" ref="M404:M406" si="1133">L404/K404</f>
        <v>2.5411061285500747E-2</v>
      </c>
      <c r="N404" s="84">
        <f t="shared" ref="N404:N406" si="1134">D404-D397</f>
        <v>29529</v>
      </c>
      <c r="O404" s="84">
        <f t="shared" si="1123"/>
        <v>2755</v>
      </c>
      <c r="P404" s="138">
        <f t="shared" ref="P404:P406" si="1135">SUM(K398:K404)</f>
        <v>142483</v>
      </c>
      <c r="Q404" s="138">
        <f t="shared" ref="Q404:Q406" si="1136">SUM(L398:L404)</f>
        <v>3153</v>
      </c>
      <c r="R404" s="362">
        <f t="shared" ref="R404:R406" si="1137">Q404/P404</f>
        <v>2.2128955735070149E-2</v>
      </c>
      <c r="S404" s="85">
        <f t="shared" ref="S404:S406" si="1138">P404/5463.3</f>
        <v>26.080024893379459</v>
      </c>
    </row>
    <row r="405" spans="1:21" x14ac:dyDescent="0.2">
      <c r="A405" s="60">
        <v>44292</v>
      </c>
      <c r="B405" s="369">
        <v>1622555</v>
      </c>
      <c r="C405" s="369">
        <v>220493</v>
      </c>
      <c r="D405" s="369">
        <v>1843048</v>
      </c>
      <c r="E405" s="96">
        <v>259</v>
      </c>
      <c r="F405" s="356">
        <f t="shared" si="1113"/>
        <v>9.2170818505338079E-2</v>
      </c>
      <c r="G405" s="379">
        <v>9870</v>
      </c>
      <c r="H405" s="379">
        <v>2300175</v>
      </c>
      <c r="I405" s="46">
        <v>4398</v>
      </c>
      <c r="J405" s="48">
        <v>2998341</v>
      </c>
      <c r="K405" s="47">
        <v>14268</v>
      </c>
      <c r="L405" s="46">
        <v>292</v>
      </c>
      <c r="M405" s="397">
        <f t="shared" si="1133"/>
        <v>2.0465377067563777E-2</v>
      </c>
      <c r="N405" s="84">
        <f t="shared" si="1134"/>
        <v>28308</v>
      </c>
      <c r="O405" s="84">
        <f t="shared" si="1123"/>
        <v>2603</v>
      </c>
      <c r="P405" s="138">
        <f t="shared" si="1135"/>
        <v>139283</v>
      </c>
      <c r="Q405" s="138">
        <f t="shared" si="1136"/>
        <v>2950</v>
      </c>
      <c r="R405" s="362">
        <f t="shared" si="1137"/>
        <v>2.1179899915998363E-2</v>
      </c>
      <c r="S405" s="85">
        <f t="shared" si="1138"/>
        <v>25.494298317866491</v>
      </c>
    </row>
    <row r="406" spans="1:21" x14ac:dyDescent="0.2">
      <c r="A406" s="60">
        <v>44293</v>
      </c>
      <c r="B406" s="369">
        <v>1625704</v>
      </c>
      <c r="C406" s="369">
        <v>220782</v>
      </c>
      <c r="D406" s="369">
        <v>1846486</v>
      </c>
      <c r="E406" s="96">
        <v>289</v>
      </c>
      <c r="F406" s="356">
        <f t="shared" si="1113"/>
        <v>8.4060500290866785E-2</v>
      </c>
      <c r="G406" s="379">
        <v>16403</v>
      </c>
      <c r="H406" s="379">
        <v>2316578</v>
      </c>
      <c r="I406" s="46">
        <v>5690</v>
      </c>
      <c r="J406" s="48">
        <v>3004031</v>
      </c>
      <c r="K406" s="47">
        <v>22093</v>
      </c>
      <c r="L406" s="46">
        <v>329</v>
      </c>
      <c r="M406" s="397">
        <f t="shared" si="1133"/>
        <v>1.4891594622731182E-2</v>
      </c>
      <c r="N406" s="84">
        <f t="shared" si="1134"/>
        <v>25364</v>
      </c>
      <c r="O406" s="84">
        <f t="shared" si="1123"/>
        <v>2350</v>
      </c>
      <c r="P406" s="138">
        <f t="shared" si="1135"/>
        <v>133232</v>
      </c>
      <c r="Q406" s="138">
        <f t="shared" si="1136"/>
        <v>2691</v>
      </c>
      <c r="R406" s="362">
        <f t="shared" si="1137"/>
        <v>2.0197850366278372E-2</v>
      </c>
      <c r="S406" s="85">
        <f t="shared" si="1138"/>
        <v>24.386725971482438</v>
      </c>
    </row>
    <row r="407" spans="1:21" x14ac:dyDescent="0.2">
      <c r="A407" s="60">
        <v>44294</v>
      </c>
      <c r="B407" s="369">
        <v>1628847</v>
      </c>
      <c r="C407" s="369">
        <v>221146</v>
      </c>
      <c r="D407" s="369">
        <v>1849993</v>
      </c>
      <c r="E407" s="96">
        <v>364</v>
      </c>
      <c r="F407" s="356">
        <f>E407/(D407-D406)</f>
        <v>0.10379241516966067</v>
      </c>
      <c r="G407" s="379">
        <v>18526</v>
      </c>
      <c r="H407" s="379">
        <v>2335104</v>
      </c>
      <c r="I407" s="46">
        <v>8056</v>
      </c>
      <c r="J407" s="48">
        <v>3012087</v>
      </c>
      <c r="K407" s="47">
        <v>26582</v>
      </c>
      <c r="L407" s="46">
        <v>427</v>
      </c>
      <c r="M407" s="397">
        <f t="shared" ref="M407" si="1139">L407/K407</f>
        <v>1.6063501617635995E-2</v>
      </c>
      <c r="N407" s="84">
        <f t="shared" ref="N407" si="1140">D407-D400</f>
        <v>23719</v>
      </c>
      <c r="O407" s="84">
        <f t="shared" ref="O407" si="1141">SUM(E401:E407)</f>
        <v>2314</v>
      </c>
      <c r="P407" s="138">
        <f t="shared" ref="P407" si="1142">SUM(K401:K407)</f>
        <v>133858</v>
      </c>
      <c r="Q407" s="138">
        <f t="shared" ref="Q407" si="1143">SUM(L401:L407)</f>
        <v>2644</v>
      </c>
      <c r="R407" s="362">
        <f t="shared" ref="R407" si="1144">Q407/P407</f>
        <v>1.9752274798667244E-2</v>
      </c>
      <c r="S407" s="85">
        <f t="shared" ref="S407" si="1145">P407/5463.3</f>
        <v>24.501308732817161</v>
      </c>
    </row>
    <row r="408" spans="1:21" x14ac:dyDescent="0.2">
      <c r="A408" s="60">
        <v>44295</v>
      </c>
      <c r="B408" s="369">
        <v>1632040</v>
      </c>
      <c r="C408" s="369">
        <v>221431</v>
      </c>
      <c r="D408" s="369">
        <v>1853471</v>
      </c>
      <c r="E408" s="96">
        <v>285</v>
      </c>
      <c r="F408" s="356">
        <f>E408/(D408-D407)</f>
        <v>8.1943645773433008E-2</v>
      </c>
      <c r="G408" s="379">
        <v>13783</v>
      </c>
      <c r="H408" s="379">
        <v>2348887</v>
      </c>
      <c r="I408" s="46">
        <v>6937</v>
      </c>
      <c r="J408" s="48">
        <v>3019024</v>
      </c>
      <c r="K408" s="47">
        <v>20720</v>
      </c>
      <c r="L408" s="46">
        <v>327</v>
      </c>
      <c r="M408" s="397">
        <f t="shared" ref="M408" si="1146">L408/K408</f>
        <v>1.5781853281853282E-2</v>
      </c>
      <c r="N408" s="84">
        <f t="shared" ref="N408" si="1147">D408-D401</f>
        <v>22861</v>
      </c>
      <c r="O408" s="84">
        <f t="shared" ref="O408" si="1148">SUM(E402:E408)</f>
        <v>2185</v>
      </c>
      <c r="P408" s="138">
        <f t="shared" ref="P408" si="1149">SUM(K402:K408)</f>
        <v>130760</v>
      </c>
      <c r="Q408" s="138">
        <f t="shared" ref="Q408" si="1150">SUM(L402:L408)</f>
        <v>2494</v>
      </c>
      <c r="R408" s="362">
        <f t="shared" ref="R408" si="1151">Q408/P408</f>
        <v>1.9073111043132456E-2</v>
      </c>
      <c r="S408" s="85">
        <f t="shared" ref="S408" si="1152">P408/5463.3</f>
        <v>23.934252191898668</v>
      </c>
    </row>
    <row r="409" spans="1:21" x14ac:dyDescent="0.2">
      <c r="A409" s="60">
        <v>44296</v>
      </c>
      <c r="B409" s="369">
        <v>1635101</v>
      </c>
      <c r="C409" s="369">
        <v>221712</v>
      </c>
      <c r="D409" s="369">
        <v>1856813</v>
      </c>
      <c r="E409" s="96">
        <v>281</v>
      </c>
      <c r="F409" s="356">
        <f t="shared" ref="F409:F414" si="1153">E409/(D409-D408)</f>
        <v>8.4081388390185516E-2</v>
      </c>
      <c r="G409" s="379">
        <v>11951</v>
      </c>
      <c r="H409" s="379">
        <v>2360838</v>
      </c>
      <c r="I409" s="46">
        <v>10232</v>
      </c>
      <c r="J409" s="48">
        <v>3029256</v>
      </c>
      <c r="K409" s="47">
        <f t="shared" ref="K409:K410" si="1154">I409+G409</f>
        <v>22183</v>
      </c>
      <c r="L409" s="46">
        <v>324</v>
      </c>
      <c r="M409" s="397">
        <f t="shared" ref="M409:M412" si="1155">L409/K409</f>
        <v>1.4605779200288509E-2</v>
      </c>
      <c r="N409" s="84">
        <f t="shared" ref="N409:N412" si="1156">D409-D402</f>
        <v>22591</v>
      </c>
      <c r="O409" s="84">
        <f t="shared" ref="O409:O411" si="1157">SUM(E403:E409)</f>
        <v>2069</v>
      </c>
      <c r="P409" s="138">
        <f t="shared" ref="P409:P411" si="1158">SUM(K403:K409)</f>
        <v>131383</v>
      </c>
      <c r="Q409" s="138">
        <f t="shared" ref="Q409:Q411" si="1159">SUM(L403:L409)</f>
        <v>2366</v>
      </c>
      <c r="R409" s="362">
        <f t="shared" ref="R409:R411" si="1160">Q409/P409</f>
        <v>1.8008418136288562E-2</v>
      </c>
      <c r="S409" s="85">
        <f t="shared" ref="S409:S411" si="1161">P409/5463.3</f>
        <v>24.048285834568851</v>
      </c>
    </row>
    <row r="410" spans="1:21" x14ac:dyDescent="0.2">
      <c r="A410" s="60">
        <v>44297</v>
      </c>
      <c r="B410" s="369">
        <v>1637815</v>
      </c>
      <c r="C410" s="369">
        <v>221962</v>
      </c>
      <c r="D410" s="369">
        <v>1859777</v>
      </c>
      <c r="E410" s="96">
        <v>250</v>
      </c>
      <c r="F410" s="356">
        <f t="shared" si="1153"/>
        <v>8.4345479082321193E-2</v>
      </c>
      <c r="G410" s="379">
        <v>6188</v>
      </c>
      <c r="H410" s="379">
        <v>2367026</v>
      </c>
      <c r="I410" s="46">
        <v>9728</v>
      </c>
      <c r="J410" s="48">
        <v>3038984</v>
      </c>
      <c r="K410" s="47">
        <f t="shared" si="1154"/>
        <v>15916</v>
      </c>
      <c r="L410" s="46">
        <v>283</v>
      </c>
      <c r="M410" s="397">
        <f t="shared" si="1155"/>
        <v>1.7780849459663232E-2</v>
      </c>
      <c r="N410" s="84">
        <f t="shared" si="1156"/>
        <v>22403</v>
      </c>
      <c r="O410" s="84">
        <f t="shared" si="1157"/>
        <v>1976</v>
      </c>
      <c r="P410" s="138">
        <f t="shared" si="1158"/>
        <v>133135</v>
      </c>
      <c r="Q410" s="138">
        <f t="shared" si="1159"/>
        <v>2271</v>
      </c>
      <c r="R410" s="362">
        <f t="shared" si="1160"/>
        <v>1.7057873586960603E-2</v>
      </c>
      <c r="S410" s="85">
        <f t="shared" si="1161"/>
        <v>24.3689711346622</v>
      </c>
    </row>
    <row r="411" spans="1:21" x14ac:dyDescent="0.2">
      <c r="A411" s="60">
        <v>44298</v>
      </c>
      <c r="B411" s="369">
        <v>1639838</v>
      </c>
      <c r="C411" s="369">
        <v>222161</v>
      </c>
      <c r="D411" s="369">
        <v>1861999</v>
      </c>
      <c r="E411" s="96">
        <v>199</v>
      </c>
      <c r="F411" s="356">
        <f t="shared" si="1153"/>
        <v>8.9558955895589556E-2</v>
      </c>
      <c r="G411" s="379">
        <v>5061</v>
      </c>
      <c r="H411" s="379">
        <v>2372087</v>
      </c>
      <c r="I411" s="46">
        <v>4736</v>
      </c>
      <c r="J411" s="48">
        <v>3043720</v>
      </c>
      <c r="K411" s="47">
        <f>I411+G411</f>
        <v>9797</v>
      </c>
      <c r="L411" s="46">
        <v>240</v>
      </c>
      <c r="M411" s="397">
        <f t="shared" si="1155"/>
        <v>2.4497295090333774E-2</v>
      </c>
      <c r="N411" s="84">
        <f t="shared" si="1156"/>
        <v>21761</v>
      </c>
      <c r="O411" s="84">
        <f t="shared" si="1157"/>
        <v>1927</v>
      </c>
      <c r="P411" s="138">
        <f t="shared" si="1158"/>
        <v>131559</v>
      </c>
      <c r="Q411" s="138">
        <f t="shared" si="1159"/>
        <v>2222</v>
      </c>
      <c r="R411" s="362">
        <f t="shared" si="1160"/>
        <v>1.6889760487689934E-2</v>
      </c>
      <c r="S411" s="85">
        <f t="shared" si="1161"/>
        <v>24.080500796222061</v>
      </c>
    </row>
    <row r="412" spans="1:21" x14ac:dyDescent="0.2">
      <c r="A412" s="60">
        <v>44299</v>
      </c>
      <c r="B412" s="369">
        <v>1642365</v>
      </c>
      <c r="C412" s="369">
        <v>222382</v>
      </c>
      <c r="D412" s="369">
        <v>1864747</v>
      </c>
      <c r="E412" s="96">
        <v>221</v>
      </c>
      <c r="F412" s="356">
        <f t="shared" si="1153"/>
        <v>8.0422125181950507E-2</v>
      </c>
      <c r="G412" s="379">
        <v>10799</v>
      </c>
      <c r="H412" s="379">
        <v>2382886</v>
      </c>
      <c r="I412" s="46">
        <v>4555</v>
      </c>
      <c r="J412" s="48">
        <v>3048275</v>
      </c>
      <c r="K412" s="47">
        <v>15354</v>
      </c>
      <c r="L412" s="46">
        <v>250</v>
      </c>
      <c r="M412" s="397">
        <f t="shared" si="1155"/>
        <v>1.6282401979940082E-2</v>
      </c>
      <c r="N412" s="84">
        <f t="shared" si="1156"/>
        <v>21699</v>
      </c>
      <c r="O412" s="84">
        <f t="shared" ref="O412" si="1162">SUM(E406:E412)</f>
        <v>1889</v>
      </c>
      <c r="P412" s="138">
        <f>SUM(K406:K412)</f>
        <v>132645</v>
      </c>
      <c r="Q412" s="138">
        <f t="shared" ref="Q412:Q413" si="1163">SUM(L406:L412)</f>
        <v>2180</v>
      </c>
      <c r="R412" s="362">
        <f t="shared" ref="R412:R413" si="1164">Q412/P412</f>
        <v>1.6434844886727733E-2</v>
      </c>
      <c r="S412" s="85">
        <f t="shared" ref="S412:S413" si="1165">P412/5463.3</f>
        <v>24.279281752786776</v>
      </c>
    </row>
    <row r="413" spans="1:21" x14ac:dyDescent="0.2">
      <c r="A413" s="60">
        <v>44300</v>
      </c>
      <c r="B413" s="369">
        <v>1646278</v>
      </c>
      <c r="C413" s="369">
        <v>222660</v>
      </c>
      <c r="D413" s="369">
        <v>1868938</v>
      </c>
      <c r="E413" s="96">
        <v>278</v>
      </c>
      <c r="F413" s="356">
        <f t="shared" si="1153"/>
        <v>6.6332617513719883E-2</v>
      </c>
      <c r="G413" s="379">
        <v>17285</v>
      </c>
      <c r="H413" s="379">
        <v>2400171</v>
      </c>
      <c r="I413" s="46">
        <v>7509</v>
      </c>
      <c r="J413" s="48">
        <v>3055784</v>
      </c>
      <c r="K413" s="47">
        <f>I413+G413</f>
        <v>24794</v>
      </c>
      <c r="L413" s="46">
        <v>325</v>
      </c>
      <c r="M413" s="397">
        <f t="shared" ref="M413:M415" si="1166">L413/K413</f>
        <v>1.3108010002419941E-2</v>
      </c>
      <c r="N413" s="84">
        <f t="shared" ref="N413:N414" si="1167">D413-D406</f>
        <v>22452</v>
      </c>
      <c r="O413" s="84">
        <f t="shared" ref="O413" si="1168">SUM(E407:E413)</f>
        <v>1878</v>
      </c>
      <c r="P413" s="138">
        <f t="shared" ref="P413" si="1169">SUM(K407:K413)</f>
        <v>135346</v>
      </c>
      <c r="Q413" s="138">
        <f t="shared" si="1163"/>
        <v>2176</v>
      </c>
      <c r="R413" s="362">
        <f t="shared" si="1164"/>
        <v>1.6077312960855881E-2</v>
      </c>
      <c r="S413" s="85">
        <f t="shared" si="1165"/>
        <v>24.773671590430691</v>
      </c>
    </row>
    <row r="414" spans="1:21" x14ac:dyDescent="0.2">
      <c r="A414" s="60">
        <v>44301</v>
      </c>
      <c r="B414" s="369">
        <v>1649415</v>
      </c>
      <c r="C414" s="369">
        <v>222897</v>
      </c>
      <c r="D414" s="369">
        <v>1872312</v>
      </c>
      <c r="E414" s="96">
        <v>237</v>
      </c>
      <c r="F414" s="356">
        <f t="shared" si="1153"/>
        <v>7.024303497332543E-2</v>
      </c>
      <c r="G414" s="379">
        <v>18892</v>
      </c>
      <c r="H414" s="379">
        <v>2419063</v>
      </c>
      <c r="I414" s="46">
        <v>4688</v>
      </c>
      <c r="J414" s="48">
        <v>3060472</v>
      </c>
      <c r="K414" s="47">
        <v>23580</v>
      </c>
      <c r="L414" s="46">
        <v>274</v>
      </c>
      <c r="M414" s="397">
        <f t="shared" si="1166"/>
        <v>1.1620016963528414E-2</v>
      </c>
      <c r="N414" s="84">
        <f t="shared" si="1167"/>
        <v>22319</v>
      </c>
      <c r="O414" s="84">
        <f t="shared" ref="O414" si="1170">SUM(E408:E414)</f>
        <v>1751</v>
      </c>
      <c r="P414" s="138">
        <f t="shared" ref="P414" si="1171">SUM(K408:K414)</f>
        <v>132344</v>
      </c>
      <c r="Q414" s="138">
        <f t="shared" ref="Q414" si="1172">SUM(L408:L414)</f>
        <v>2023</v>
      </c>
      <c r="R414" s="362">
        <f t="shared" ref="R414" si="1173">Q414/P414</f>
        <v>1.5285921537810554E-2</v>
      </c>
      <c r="S414" s="85">
        <f t="shared" ref="S414" si="1174">P414/5463.3</f>
        <v>24.224186846777588</v>
      </c>
    </row>
    <row r="415" spans="1:21" x14ac:dyDescent="0.2">
      <c r="A415" s="60">
        <v>44302</v>
      </c>
      <c r="B415" s="369">
        <v>1652149</v>
      </c>
      <c r="C415" s="369">
        <v>223261</v>
      </c>
      <c r="D415" s="369">
        <v>1875410</v>
      </c>
      <c r="E415" s="96">
        <v>204</v>
      </c>
      <c r="F415" s="356">
        <f>E415/(D415-D414-160)</f>
        <v>6.9434989788972085E-2</v>
      </c>
      <c r="G415" s="379">
        <v>12679</v>
      </c>
      <c r="H415" s="379">
        <v>2431742</v>
      </c>
      <c r="I415" s="73">
        <v>5446</v>
      </c>
      <c r="J415" s="71">
        <v>3066302</v>
      </c>
      <c r="K415" s="47">
        <v>18125</v>
      </c>
      <c r="L415" s="46">
        <v>246</v>
      </c>
      <c r="M415" s="397">
        <f t="shared" si="1166"/>
        <v>1.3572413793103448E-2</v>
      </c>
      <c r="N415" s="84">
        <f>D415-D408-160</f>
        <v>21779</v>
      </c>
      <c r="O415" s="84">
        <f t="shared" ref="O415" si="1175">SUM(E409:E415)</f>
        <v>1670</v>
      </c>
      <c r="P415" s="138">
        <f t="shared" ref="P415" si="1176">SUM(K409:K415)</f>
        <v>129749</v>
      </c>
      <c r="Q415" s="138">
        <f t="shared" ref="Q415" si="1177">SUM(L409:L415)</f>
        <v>1942</v>
      </c>
      <c r="R415" s="362">
        <f t="shared" ref="R415" si="1178">Q415/P415</f>
        <v>1.4967360056724907E-2</v>
      </c>
      <c r="S415" s="85">
        <f t="shared" ref="S415" si="1179">P415/5463.3</f>
        <v>23.74919920194754</v>
      </c>
      <c r="U415" s="398" t="s">
        <v>328</v>
      </c>
    </row>
    <row r="416" spans="1:21" x14ac:dyDescent="0.2">
      <c r="A416" s="60">
        <v>44303</v>
      </c>
      <c r="B416" s="369">
        <v>1654675</v>
      </c>
      <c r="C416" s="369">
        <v>223471</v>
      </c>
      <c r="D416" s="369">
        <v>1878146</v>
      </c>
      <c r="E416" s="96">
        <v>210</v>
      </c>
      <c r="F416" s="356">
        <f t="shared" ref="F416:F428" si="1180">E416/(D416-D415)</f>
        <v>7.6754385964912283E-2</v>
      </c>
      <c r="G416" s="379">
        <v>11096</v>
      </c>
      <c r="H416" s="379">
        <v>2442838</v>
      </c>
      <c r="I416" s="73">
        <v>8235</v>
      </c>
      <c r="J416" s="71">
        <v>3074537</v>
      </c>
      <c r="K416" s="47">
        <v>19331</v>
      </c>
      <c r="L416" s="46">
        <v>237</v>
      </c>
      <c r="M416" s="397">
        <f t="shared" ref="M416:M420" si="1181">L416/K416</f>
        <v>1.226010035693963E-2</v>
      </c>
      <c r="N416" s="84">
        <f t="shared" ref="N416:N417" si="1182">D416-D409-160</f>
        <v>21173</v>
      </c>
      <c r="O416" s="84">
        <f t="shared" ref="O416" si="1183">SUM(E410:E416)</f>
        <v>1599</v>
      </c>
      <c r="P416" s="138">
        <f t="shared" ref="P416" si="1184">SUM(K410:K416)</f>
        <v>126897</v>
      </c>
      <c r="Q416" s="138">
        <f t="shared" ref="Q416" si="1185">SUM(L410:L416)</f>
        <v>1855</v>
      </c>
      <c r="R416" s="362">
        <f t="shared" ref="R416" si="1186">Q416/P416</f>
        <v>1.4618154881518082E-2</v>
      </c>
      <c r="S416" s="85">
        <f t="shared" ref="S416" si="1187">P416/5463.3</f>
        <v>23.227170391521607</v>
      </c>
    </row>
    <row r="417" spans="1:21" x14ac:dyDescent="0.2">
      <c r="A417" s="60">
        <v>44304</v>
      </c>
      <c r="B417" s="369">
        <v>1656916</v>
      </c>
      <c r="C417" s="369">
        <v>223682</v>
      </c>
      <c r="D417" s="369">
        <v>1880598</v>
      </c>
      <c r="E417" s="96">
        <v>211</v>
      </c>
      <c r="F417" s="356">
        <f t="shared" si="1180"/>
        <v>8.6052202283849924E-2</v>
      </c>
      <c r="G417" s="379">
        <v>6577</v>
      </c>
      <c r="H417" s="379">
        <v>2449415</v>
      </c>
      <c r="I417" s="73">
        <v>8520</v>
      </c>
      <c r="J417" s="71">
        <v>3083057</v>
      </c>
      <c r="K417" s="47">
        <v>15097</v>
      </c>
      <c r="L417" s="46">
        <v>240</v>
      </c>
      <c r="M417" s="397">
        <f t="shared" si="1181"/>
        <v>1.5897198118831557E-2</v>
      </c>
      <c r="N417" s="84">
        <f t="shared" si="1182"/>
        <v>20661</v>
      </c>
      <c r="O417" s="84">
        <f t="shared" ref="O417" si="1188">SUM(E411:E417)</f>
        <v>1560</v>
      </c>
      <c r="P417" s="138">
        <f t="shared" ref="P417" si="1189">SUM(K411:K417)</f>
        <v>126078</v>
      </c>
      <c r="Q417" s="138">
        <f t="shared" ref="Q417" si="1190">SUM(L411:L417)</f>
        <v>1812</v>
      </c>
      <c r="R417" s="362">
        <f t="shared" ref="R417" si="1191">Q417/P417</f>
        <v>1.4372055394279732E-2</v>
      </c>
      <c r="S417" s="85">
        <f t="shared" ref="S417" si="1192">P417/5463.3</f>
        <v>23.077260996101256</v>
      </c>
    </row>
    <row r="418" spans="1:21" x14ac:dyDescent="0.2">
      <c r="A418" s="60">
        <v>44305</v>
      </c>
      <c r="B418" s="369">
        <v>1658994</v>
      </c>
      <c r="C418" s="369">
        <v>223914</v>
      </c>
      <c r="D418" s="369">
        <v>1882908</v>
      </c>
      <c r="E418" s="96">
        <v>232</v>
      </c>
      <c r="F418" s="356">
        <f t="shared" si="1180"/>
        <v>0.10043290043290043</v>
      </c>
      <c r="G418" s="379">
        <v>5314</v>
      </c>
      <c r="H418" s="379">
        <v>2454729</v>
      </c>
      <c r="I418" s="73">
        <v>5335</v>
      </c>
      <c r="J418" s="71">
        <v>3088392</v>
      </c>
      <c r="K418" s="47">
        <v>10649</v>
      </c>
      <c r="L418" s="46">
        <v>270</v>
      </c>
      <c r="M418" s="397">
        <f t="shared" si="1181"/>
        <v>2.5354493379660063E-2</v>
      </c>
      <c r="N418" s="84">
        <f>D418-D411-160</f>
        <v>20749</v>
      </c>
      <c r="O418" s="84">
        <f t="shared" ref="O418" si="1193">SUM(E412:E418)</f>
        <v>1593</v>
      </c>
      <c r="P418" s="138">
        <f t="shared" ref="P418" si="1194">SUM(K412:K418)</f>
        <v>126930</v>
      </c>
      <c r="Q418" s="138">
        <f t="shared" ref="Q418" si="1195">SUM(L412:L418)</f>
        <v>1842</v>
      </c>
      <c r="R418" s="362">
        <f t="shared" ref="R418" si="1196">Q418/P418</f>
        <v>1.4511935712597495E-2</v>
      </c>
      <c r="S418" s="85">
        <f t="shared" ref="S418" si="1197">P418/5463.3</f>
        <v>23.233210696831584</v>
      </c>
    </row>
    <row r="419" spans="1:21" x14ac:dyDescent="0.2">
      <c r="A419" s="60">
        <v>44306</v>
      </c>
      <c r="B419" s="369">
        <v>1661515</v>
      </c>
      <c r="C419" s="369">
        <v>224092</v>
      </c>
      <c r="D419" s="369">
        <v>1885607</v>
      </c>
      <c r="E419" s="96">
        <v>178</v>
      </c>
      <c r="F419" s="356">
        <f t="shared" si="1180"/>
        <v>6.5950351982215633E-2</v>
      </c>
      <c r="G419" s="379">
        <v>10957</v>
      </c>
      <c r="H419" s="379">
        <v>2465686</v>
      </c>
      <c r="I419" s="73">
        <v>3911</v>
      </c>
      <c r="J419" s="71">
        <v>3092303</v>
      </c>
      <c r="K419" s="47">
        <v>14868</v>
      </c>
      <c r="L419" s="46">
        <v>212</v>
      </c>
      <c r="M419" s="397">
        <f t="shared" si="1181"/>
        <v>1.425881086898036E-2</v>
      </c>
      <c r="N419" s="84">
        <f>D419-D412-160</f>
        <v>20700</v>
      </c>
      <c r="O419" s="84">
        <f t="shared" ref="O419" si="1198">SUM(E413:E419)</f>
        <v>1550</v>
      </c>
      <c r="P419" s="138">
        <f>SUM(K413:K419)</f>
        <v>126444</v>
      </c>
      <c r="Q419" s="138">
        <f t="shared" ref="Q419" si="1199">SUM(L413:L419)</f>
        <v>1804</v>
      </c>
      <c r="R419" s="362">
        <f t="shared" ref="R419" si="1200">Q419/P419</f>
        <v>1.4267185473411154E-2</v>
      </c>
      <c r="S419" s="85">
        <f t="shared" ref="S419" si="1201">P419/5463.3</f>
        <v>23.144253473175553</v>
      </c>
    </row>
    <row r="420" spans="1:21" x14ac:dyDescent="0.2">
      <c r="A420" s="60">
        <v>44307</v>
      </c>
      <c r="B420" s="369">
        <v>1665077</v>
      </c>
      <c r="C420" s="369">
        <v>224365</v>
      </c>
      <c r="D420" s="369">
        <v>1889442</v>
      </c>
      <c r="E420" s="96">
        <v>273</v>
      </c>
      <c r="F420" s="356">
        <f t="shared" si="1180"/>
        <v>7.1186440677966104E-2</v>
      </c>
      <c r="G420" s="379">
        <v>17337</v>
      </c>
      <c r="H420" s="379">
        <v>2483023</v>
      </c>
      <c r="I420" s="73">
        <v>7012</v>
      </c>
      <c r="J420" s="71">
        <v>3099315</v>
      </c>
      <c r="K420" s="47">
        <v>24349</v>
      </c>
      <c r="L420" s="46">
        <v>305</v>
      </c>
      <c r="M420" s="397">
        <f t="shared" si="1181"/>
        <v>1.2526181773378784E-2</v>
      </c>
      <c r="N420" s="84">
        <f>D420-D413-160</f>
        <v>20344</v>
      </c>
      <c r="O420" s="84">
        <f t="shared" ref="O420" si="1202">SUM(E414:E420)</f>
        <v>1545</v>
      </c>
      <c r="P420" s="138">
        <f>SUM(K414:K420)</f>
        <v>125999</v>
      </c>
      <c r="Q420" s="138">
        <f t="shared" ref="Q420" si="1203">SUM(L414:L420)</f>
        <v>1784</v>
      </c>
      <c r="R420" s="362">
        <f t="shared" ref="R420" si="1204">Q420/P420</f>
        <v>1.4158842530496273E-2</v>
      </c>
      <c r="S420" s="85">
        <f t="shared" ref="S420" si="1205">P420/5463.3</f>
        <v>23.06280087126828</v>
      </c>
    </row>
    <row r="421" spans="1:21" x14ac:dyDescent="0.2">
      <c r="A421" s="60">
        <v>44308</v>
      </c>
      <c r="B421" s="369">
        <v>1668223</v>
      </c>
      <c r="C421" s="369">
        <v>224596</v>
      </c>
      <c r="D421" s="369">
        <v>1892819</v>
      </c>
      <c r="E421" s="96">
        <v>231</v>
      </c>
      <c r="F421" s="356">
        <f t="shared" si="1180"/>
        <v>6.8403908794788276E-2</v>
      </c>
      <c r="G421" s="379">
        <v>18007</v>
      </c>
      <c r="H421" s="379">
        <v>2501030</v>
      </c>
      <c r="I421" s="73">
        <v>5295</v>
      </c>
      <c r="J421" s="71">
        <v>3104610</v>
      </c>
      <c r="K421" s="47">
        <v>23302</v>
      </c>
      <c r="L421" s="46">
        <v>253</v>
      </c>
      <c r="M421" s="397">
        <f t="shared" ref="M421:M423" si="1206">L421/K421</f>
        <v>1.0857437129860098E-2</v>
      </c>
      <c r="N421" s="84">
        <f>D421-D414-160</f>
        <v>20347</v>
      </c>
      <c r="O421" s="84">
        <f t="shared" ref="O421:O422" si="1207">SUM(E415:E421)</f>
        <v>1539</v>
      </c>
      <c r="P421" s="138">
        <f>SUM(K415:K421)</f>
        <v>125721</v>
      </c>
      <c r="Q421" s="138">
        <f t="shared" ref="Q421:Q422" si="1208">SUM(L415:L421)</f>
        <v>1763</v>
      </c>
      <c r="R421" s="362">
        <f t="shared" ref="R421:R422" si="1209">Q421/P421</f>
        <v>1.4023114674557155E-2</v>
      </c>
      <c r="S421" s="85">
        <f t="shared" ref="S421:S422" si="1210">P421/5463.3</f>
        <v>23.011915875020591</v>
      </c>
    </row>
    <row r="422" spans="1:21" x14ac:dyDescent="0.2">
      <c r="A422" s="60">
        <v>44309</v>
      </c>
      <c r="B422" s="369">
        <v>1671074</v>
      </c>
      <c r="C422" s="369">
        <v>224851</v>
      </c>
      <c r="D422" s="369">
        <v>1895925</v>
      </c>
      <c r="E422" s="96">
        <v>255</v>
      </c>
      <c r="F422" s="356">
        <f t="shared" si="1180"/>
        <v>8.2099162910495821E-2</v>
      </c>
      <c r="G422" s="379">
        <v>14370</v>
      </c>
      <c r="H422" s="379">
        <v>2515400</v>
      </c>
      <c r="I422" s="73">
        <v>5401</v>
      </c>
      <c r="J422" s="71">
        <v>3110011</v>
      </c>
      <c r="K422" s="368">
        <v>19771</v>
      </c>
      <c r="L422" s="47">
        <v>288</v>
      </c>
      <c r="M422" s="397">
        <f t="shared" si="1206"/>
        <v>1.4566789742552223E-2</v>
      </c>
      <c r="N422" s="84">
        <f t="shared" ref="N422:N427" si="1211">D422-D415</f>
        <v>20515</v>
      </c>
      <c r="O422" s="84">
        <f t="shared" si="1207"/>
        <v>1590</v>
      </c>
      <c r="P422" s="138">
        <f t="shared" ref="P422" si="1212">SUM(K416:K422)</f>
        <v>127367</v>
      </c>
      <c r="Q422" s="138">
        <f t="shared" si="1208"/>
        <v>1805</v>
      </c>
      <c r="R422" s="362">
        <f t="shared" si="1209"/>
        <v>1.417164571670841E-2</v>
      </c>
      <c r="S422" s="85">
        <f t="shared" si="1210"/>
        <v>23.313198982300076</v>
      </c>
    </row>
    <row r="423" spans="1:21" x14ac:dyDescent="0.2">
      <c r="A423" s="60">
        <v>44310</v>
      </c>
      <c r="B423" s="369">
        <v>1673638</v>
      </c>
      <c r="C423" s="369">
        <v>225028</v>
      </c>
      <c r="D423" s="370">
        <v>1898666</v>
      </c>
      <c r="E423" s="2">
        <v>177</v>
      </c>
      <c r="F423" s="356">
        <f t="shared" si="1180"/>
        <v>6.4574972637723452E-2</v>
      </c>
      <c r="G423" s="379">
        <v>9927</v>
      </c>
      <c r="H423" s="379">
        <v>2525327</v>
      </c>
      <c r="I423" s="73">
        <v>8457</v>
      </c>
      <c r="J423" s="71">
        <v>3118468</v>
      </c>
      <c r="K423" s="368">
        <v>18384</v>
      </c>
      <c r="L423" s="359">
        <v>200</v>
      </c>
      <c r="M423" s="397">
        <f t="shared" si="1206"/>
        <v>1.0879025239338555E-2</v>
      </c>
      <c r="N423" s="84">
        <f t="shared" si="1211"/>
        <v>20520</v>
      </c>
      <c r="O423" s="84">
        <f t="shared" ref="O423" si="1213">SUM(E417:E423)</f>
        <v>1557</v>
      </c>
      <c r="P423" s="138">
        <f t="shared" ref="P423" si="1214">SUM(K417:K423)</f>
        <v>126420</v>
      </c>
      <c r="Q423" s="138">
        <f t="shared" ref="Q423" si="1215">SUM(L417:L423)</f>
        <v>1768</v>
      </c>
      <c r="R423" s="362">
        <f t="shared" ref="R423" si="1216">Q423/P423</f>
        <v>1.3985128935295047E-2</v>
      </c>
      <c r="S423" s="85">
        <f t="shared" ref="S423" si="1217">P423/5463.3</f>
        <v>23.139860523859205</v>
      </c>
      <c r="U423" s="398" t="s">
        <v>345</v>
      </c>
    </row>
    <row r="424" spans="1:21" x14ac:dyDescent="0.2">
      <c r="A424" s="60">
        <v>44311</v>
      </c>
      <c r="B424" s="369">
        <v>1676356</v>
      </c>
      <c r="C424" s="369">
        <v>225204</v>
      </c>
      <c r="D424" s="370">
        <v>1901560</v>
      </c>
      <c r="E424" s="2">
        <v>176</v>
      </c>
      <c r="F424" s="356">
        <f t="shared" si="1180"/>
        <v>6.08154803040774E-2</v>
      </c>
      <c r="G424" s="379">
        <v>7827</v>
      </c>
      <c r="H424" s="379">
        <v>2533154</v>
      </c>
      <c r="I424" s="73">
        <v>8607</v>
      </c>
      <c r="J424" s="71">
        <v>3127075</v>
      </c>
      <c r="K424" s="368">
        <v>16434</v>
      </c>
      <c r="L424" s="359">
        <v>211</v>
      </c>
      <c r="M424" s="397">
        <f t="shared" ref="M424:M426" si="1218">L424/K424</f>
        <v>1.2839235730801996E-2</v>
      </c>
      <c r="N424" s="84">
        <f t="shared" si="1211"/>
        <v>20962</v>
      </c>
      <c r="O424" s="84">
        <f t="shared" ref="O424" si="1219">SUM(E418:E424)</f>
        <v>1522</v>
      </c>
      <c r="P424" s="138">
        <f t="shared" ref="P424" si="1220">SUM(K418:K424)</f>
        <v>127757</v>
      </c>
      <c r="Q424" s="138">
        <f t="shared" ref="Q424" si="1221">SUM(L418:L424)</f>
        <v>1739</v>
      </c>
      <c r="R424" s="362">
        <f t="shared" ref="R424" si="1222">Q424/P424</f>
        <v>1.3611778610956738E-2</v>
      </c>
      <c r="S424" s="85">
        <f t="shared" ref="S424" si="1223">P424/5463.3</f>
        <v>23.384584408690717</v>
      </c>
    </row>
    <row r="425" spans="1:21" x14ac:dyDescent="0.2">
      <c r="A425" s="60">
        <v>44312</v>
      </c>
      <c r="B425" s="369">
        <v>1678494</v>
      </c>
      <c r="C425" s="369">
        <v>225346</v>
      </c>
      <c r="D425" s="370">
        <v>1903840</v>
      </c>
      <c r="E425" s="2">
        <v>142</v>
      </c>
      <c r="F425" s="356">
        <f t="shared" si="1180"/>
        <v>6.2280701754385964E-2</v>
      </c>
      <c r="G425" s="379">
        <v>5120</v>
      </c>
      <c r="H425" s="379">
        <v>2538274</v>
      </c>
      <c r="I425" s="73">
        <v>4696</v>
      </c>
      <c r="J425" s="71">
        <v>3131771</v>
      </c>
      <c r="K425" s="368">
        <v>9816</v>
      </c>
      <c r="L425" s="359">
        <v>162</v>
      </c>
      <c r="M425" s="397">
        <f t="shared" si="1218"/>
        <v>1.6503667481662591E-2</v>
      </c>
      <c r="N425" s="84">
        <f t="shared" si="1211"/>
        <v>20932</v>
      </c>
      <c r="O425" s="84">
        <f t="shared" ref="O425" si="1224">SUM(E419:E425)</f>
        <v>1432</v>
      </c>
      <c r="P425" s="138">
        <f t="shared" ref="P425" si="1225">SUM(K419:K425)</f>
        <v>126924</v>
      </c>
      <c r="Q425" s="138">
        <f t="shared" ref="Q425" si="1226">SUM(L419:L425)</f>
        <v>1631</v>
      </c>
      <c r="R425" s="362">
        <f t="shared" ref="R425" si="1227">Q425/P425</f>
        <v>1.28502095742334E-2</v>
      </c>
      <c r="S425" s="85">
        <f t="shared" ref="S425" si="1228">P425/5463.3</f>
        <v>23.232112459502499</v>
      </c>
    </row>
    <row r="426" spans="1:21" x14ac:dyDescent="0.2">
      <c r="A426" s="60">
        <v>44313</v>
      </c>
      <c r="B426" s="369">
        <v>1681133</v>
      </c>
      <c r="C426" s="369">
        <v>225479</v>
      </c>
      <c r="D426" s="370">
        <v>1906612</v>
      </c>
      <c r="E426" s="2">
        <v>133</v>
      </c>
      <c r="F426" s="356">
        <f t="shared" si="1180"/>
        <v>4.7979797979797977E-2</v>
      </c>
      <c r="G426" s="379">
        <v>11252</v>
      </c>
      <c r="H426" s="379">
        <v>2549526</v>
      </c>
      <c r="I426" s="73">
        <v>4180</v>
      </c>
      <c r="J426" s="71">
        <v>3135951</v>
      </c>
      <c r="K426" s="368">
        <v>15432</v>
      </c>
      <c r="L426" s="359">
        <v>160</v>
      </c>
      <c r="M426" s="397">
        <f t="shared" si="1218"/>
        <v>1.0368066355624676E-2</v>
      </c>
      <c r="N426" s="84">
        <f t="shared" si="1211"/>
        <v>21005</v>
      </c>
      <c r="O426" s="84">
        <f t="shared" ref="O426:O427" si="1229">SUM(E420:E426)</f>
        <v>1387</v>
      </c>
      <c r="P426" s="138">
        <f t="shared" ref="P426:P427" si="1230">SUM(K420:K426)</f>
        <v>127488</v>
      </c>
      <c r="Q426" s="138">
        <f t="shared" ref="Q426:Q427" si="1231">SUM(L420:L426)</f>
        <v>1579</v>
      </c>
      <c r="R426" s="362">
        <f t="shared" ref="R426:R427" si="1232">Q426/P426</f>
        <v>1.2385479417670682E-2</v>
      </c>
      <c r="S426" s="85">
        <f t="shared" ref="S426:S427" si="1233">P426/5463.3</f>
        <v>23.335346768436658</v>
      </c>
      <c r="U426" s="104" t="s">
        <v>348</v>
      </c>
    </row>
    <row r="427" spans="1:21" x14ac:dyDescent="0.2">
      <c r="A427" s="60">
        <v>44314</v>
      </c>
      <c r="B427" s="369">
        <v>1685082</v>
      </c>
      <c r="C427" s="369">
        <v>225683</v>
      </c>
      <c r="D427" s="370">
        <v>1910765</v>
      </c>
      <c r="E427" s="2">
        <v>204</v>
      </c>
      <c r="F427" s="356">
        <f t="shared" si="1180"/>
        <v>4.9121117264627978E-2</v>
      </c>
      <c r="G427" s="379">
        <v>16964</v>
      </c>
      <c r="H427" s="379">
        <v>2566490</v>
      </c>
      <c r="I427" s="73">
        <v>7169</v>
      </c>
      <c r="J427" s="71">
        <v>3143120</v>
      </c>
      <c r="K427" s="368">
        <v>24133</v>
      </c>
      <c r="L427" s="359">
        <v>229</v>
      </c>
      <c r="M427" s="397">
        <f t="shared" ref="M427" si="1234">L427/K427</f>
        <v>9.4890813409024988E-3</v>
      </c>
      <c r="N427" s="84">
        <f t="shared" si="1211"/>
        <v>21323</v>
      </c>
      <c r="O427" s="84">
        <f t="shared" si="1229"/>
        <v>1318</v>
      </c>
      <c r="P427" s="138">
        <f t="shared" si="1230"/>
        <v>127272</v>
      </c>
      <c r="Q427" s="138">
        <f t="shared" si="1231"/>
        <v>1503</v>
      </c>
      <c r="R427" s="362">
        <f t="shared" si="1232"/>
        <v>1.1809353196303978E-2</v>
      </c>
      <c r="S427" s="85">
        <f t="shared" si="1233"/>
        <v>23.295810224589534</v>
      </c>
    </row>
    <row r="428" spans="1:21" x14ac:dyDescent="0.2">
      <c r="A428" s="60">
        <v>44315</v>
      </c>
      <c r="B428" s="369">
        <v>1688262</v>
      </c>
      <c r="C428" s="369">
        <v>225861</v>
      </c>
      <c r="D428" s="370">
        <v>1914123</v>
      </c>
      <c r="E428" s="2">
        <v>178</v>
      </c>
      <c r="F428" s="356">
        <f t="shared" si="1180"/>
        <v>5.3007742703990474E-2</v>
      </c>
      <c r="G428" s="379">
        <v>20486</v>
      </c>
      <c r="H428" s="379">
        <v>2586976</v>
      </c>
      <c r="I428" s="73">
        <v>4906</v>
      </c>
      <c r="J428" s="71">
        <v>3148026</v>
      </c>
      <c r="K428" s="368">
        <v>25392</v>
      </c>
      <c r="L428" s="359">
        <v>203</v>
      </c>
      <c r="M428" s="397">
        <f t="shared" ref="M428:M430" si="1235">L428/K428</f>
        <v>7.9946439823566483E-3</v>
      </c>
      <c r="N428" s="84">
        <f t="shared" ref="N428" si="1236">D428-D421</f>
        <v>21304</v>
      </c>
      <c r="O428" s="84">
        <f t="shared" ref="O428" si="1237">SUM(E422:E428)</f>
        <v>1265</v>
      </c>
      <c r="P428" s="138">
        <f t="shared" ref="P428" si="1238">SUM(K422:K428)</f>
        <v>129362</v>
      </c>
      <c r="Q428" s="138">
        <f t="shared" ref="Q428" si="1239">SUM(L422:L428)</f>
        <v>1453</v>
      </c>
      <c r="R428" s="362">
        <f t="shared" ref="R428" si="1240">Q428/P428</f>
        <v>1.1232046505156074E-2</v>
      </c>
      <c r="S428" s="85">
        <f t="shared" ref="S428" si="1241">P428/5463.3</f>
        <v>23.67836289422144</v>
      </c>
    </row>
    <row r="429" spans="1:21" s="2" customFormat="1" ht="12.75" x14ac:dyDescent="0.2">
      <c r="A429" s="60">
        <v>44316</v>
      </c>
      <c r="B429" s="43">
        <v>1691184</v>
      </c>
      <c r="C429" s="43">
        <v>226052</v>
      </c>
      <c r="D429" s="98">
        <v>1917236</v>
      </c>
      <c r="E429" s="2">
        <v>191</v>
      </c>
      <c r="F429" s="356">
        <f t="shared" ref="F429:F434" si="1242">E429/(D429-D428)</f>
        <v>6.1355605525216836E-2</v>
      </c>
      <c r="G429" s="43">
        <v>13495</v>
      </c>
      <c r="H429" s="98">
        <v>2600471</v>
      </c>
      <c r="I429" s="73">
        <v>5005</v>
      </c>
      <c r="J429" s="71">
        <v>3153031</v>
      </c>
      <c r="K429" s="368">
        <v>18500</v>
      </c>
      <c r="L429" s="359">
        <v>208</v>
      </c>
      <c r="M429" s="397">
        <f t="shared" si="1235"/>
        <v>1.1243243243243243E-2</v>
      </c>
      <c r="N429" s="84">
        <f t="shared" ref="N429" si="1243">D429-D422</f>
        <v>21311</v>
      </c>
      <c r="O429" s="84">
        <f t="shared" ref="O429:O434" si="1244">SUM(E423:E429)</f>
        <v>1201</v>
      </c>
      <c r="P429" s="138">
        <f t="shared" ref="P429" si="1245">SUM(K423:K429)</f>
        <v>128091</v>
      </c>
      <c r="Q429" s="138">
        <f t="shared" ref="Q429" si="1246">SUM(L423:L429)</f>
        <v>1373</v>
      </c>
      <c r="R429" s="362">
        <f t="shared" ref="R429" si="1247">Q429/P429</f>
        <v>1.0718942002170332E-2</v>
      </c>
      <c r="S429" s="85">
        <f t="shared" ref="S429" si="1248">P429/5463.3</f>
        <v>23.445719620009882</v>
      </c>
    </row>
    <row r="430" spans="1:21" x14ac:dyDescent="0.2">
      <c r="A430" s="60">
        <v>44317</v>
      </c>
      <c r="B430" s="43">
        <v>1693943</v>
      </c>
      <c r="C430" s="43">
        <v>226227</v>
      </c>
      <c r="D430" s="98">
        <v>1920170</v>
      </c>
      <c r="E430" s="2">
        <v>175</v>
      </c>
      <c r="F430" s="356">
        <f t="shared" si="1242"/>
        <v>5.9645535105657808E-2</v>
      </c>
      <c r="G430" s="43">
        <v>10474</v>
      </c>
      <c r="H430" s="98">
        <v>2610945</v>
      </c>
      <c r="I430" s="73">
        <v>9209</v>
      </c>
      <c r="J430" s="71">
        <v>3162240</v>
      </c>
      <c r="K430" s="368">
        <v>19683</v>
      </c>
      <c r="L430" s="359">
        <v>211</v>
      </c>
      <c r="M430" s="397">
        <f t="shared" si="1235"/>
        <v>1.0719910582736372E-2</v>
      </c>
      <c r="N430" s="84">
        <f t="shared" ref="N430" si="1249">D430-D423</f>
        <v>21504</v>
      </c>
      <c r="O430" s="84">
        <f t="shared" si="1244"/>
        <v>1199</v>
      </c>
      <c r="P430" s="138">
        <f t="shared" ref="P430" si="1250">SUM(K424:K430)</f>
        <v>129390</v>
      </c>
      <c r="Q430" s="138">
        <f t="shared" ref="Q430" si="1251">SUM(L424:L430)</f>
        <v>1384</v>
      </c>
      <c r="R430" s="362">
        <f t="shared" ref="R430" si="1252">Q430/P430</f>
        <v>1.0696344385192055E-2</v>
      </c>
      <c r="S430" s="85">
        <f t="shared" ref="S430" si="1253">P430/5463.3</f>
        <v>23.68348800175718</v>
      </c>
    </row>
    <row r="431" spans="1:21" x14ac:dyDescent="0.2">
      <c r="A431" s="60">
        <v>44318</v>
      </c>
      <c r="B431" s="43">
        <v>1696231</v>
      </c>
      <c r="C431" s="43">
        <v>226373</v>
      </c>
      <c r="D431" s="98">
        <v>1922604</v>
      </c>
      <c r="E431" s="2">
        <v>146</v>
      </c>
      <c r="F431" s="356">
        <f t="shared" si="1242"/>
        <v>5.9983566146261297E-2</v>
      </c>
      <c r="G431" s="43">
        <v>6414</v>
      </c>
      <c r="H431" s="98">
        <v>2617359</v>
      </c>
      <c r="I431" s="73">
        <v>7799</v>
      </c>
      <c r="J431" s="71">
        <v>3170039</v>
      </c>
      <c r="K431" s="368">
        <v>14213</v>
      </c>
      <c r="L431" s="359">
        <v>160</v>
      </c>
      <c r="M431" s="397">
        <f t="shared" ref="M431" si="1254">L431/K431</f>
        <v>1.1257299655245199E-2</v>
      </c>
      <c r="N431" s="84">
        <f t="shared" ref="N431" si="1255">D431-D424</f>
        <v>21044</v>
      </c>
      <c r="O431" s="84">
        <f t="shared" si="1244"/>
        <v>1169</v>
      </c>
      <c r="P431" s="138">
        <f t="shared" ref="P431" si="1256">SUM(K425:K431)</f>
        <v>127169</v>
      </c>
      <c r="Q431" s="138">
        <f t="shared" ref="Q431" si="1257">SUM(L425:L431)</f>
        <v>1333</v>
      </c>
      <c r="R431" s="362">
        <f t="shared" ref="R431" si="1258">Q431/P431</f>
        <v>1.0482114351768119E-2</v>
      </c>
      <c r="S431" s="85">
        <f t="shared" ref="S431" si="1259">P431/5463.3</f>
        <v>23.276957150440211</v>
      </c>
    </row>
    <row r="432" spans="1:21" x14ac:dyDescent="0.2">
      <c r="A432" s="60">
        <v>44319</v>
      </c>
      <c r="B432" s="43">
        <v>1698492</v>
      </c>
      <c r="C432" s="43">
        <v>226505</v>
      </c>
      <c r="D432" s="98">
        <v>1924997</v>
      </c>
      <c r="E432" s="2">
        <v>132</v>
      </c>
      <c r="F432" s="356">
        <f t="shared" si="1242"/>
        <v>5.5160885917258672E-2</v>
      </c>
      <c r="G432" s="43">
        <v>4792</v>
      </c>
      <c r="H432" s="98">
        <v>2622151</v>
      </c>
      <c r="I432" s="73">
        <v>5403</v>
      </c>
      <c r="J432" s="71">
        <v>3175442</v>
      </c>
      <c r="K432" s="368">
        <v>10195</v>
      </c>
      <c r="L432" s="359">
        <v>154</v>
      </c>
      <c r="M432" s="397">
        <f t="shared" ref="M432" si="1260">L432/K432</f>
        <v>1.5105443845022069E-2</v>
      </c>
      <c r="N432" s="84">
        <f t="shared" ref="N432:N438" si="1261">D432-D425</f>
        <v>21157</v>
      </c>
      <c r="O432" s="84">
        <f t="shared" si="1244"/>
        <v>1159</v>
      </c>
      <c r="P432" s="138">
        <f t="shared" ref="P432:Q434" si="1262">SUM(K426:K432)</f>
        <v>127548</v>
      </c>
      <c r="Q432" s="138">
        <f t="shared" si="1262"/>
        <v>1325</v>
      </c>
      <c r="R432" s="362">
        <f t="shared" ref="R432" si="1263">Q432/P432</f>
        <v>1.038824599366513E-2</v>
      </c>
      <c r="S432" s="85">
        <f t="shared" ref="S432" si="1264">P432/5463.3</f>
        <v>23.346329141727526</v>
      </c>
    </row>
    <row r="433" spans="1:21" x14ac:dyDescent="0.2">
      <c r="A433" s="60">
        <v>44320</v>
      </c>
      <c r="B433" s="43">
        <v>1700840</v>
      </c>
      <c r="C433" s="43">
        <v>226644</v>
      </c>
      <c r="D433" s="98">
        <v>1927484</v>
      </c>
      <c r="E433" s="2">
        <v>139</v>
      </c>
      <c r="F433" s="356">
        <f t="shared" si="1242"/>
        <v>5.5890631282669884E-2</v>
      </c>
      <c r="G433" s="43">
        <v>9945</v>
      </c>
      <c r="H433" s="98">
        <v>2632096</v>
      </c>
      <c r="I433" s="73">
        <v>3799</v>
      </c>
      <c r="J433" s="71">
        <v>3179241</v>
      </c>
      <c r="K433" s="368">
        <v>13744</v>
      </c>
      <c r="L433" s="359">
        <v>149</v>
      </c>
      <c r="M433" s="397">
        <f t="shared" ref="M433:M434" si="1265">L433/K433</f>
        <v>1.0841094295692666E-2</v>
      </c>
      <c r="N433" s="84">
        <f t="shared" si="1261"/>
        <v>20872</v>
      </c>
      <c r="O433" s="84">
        <f t="shared" si="1244"/>
        <v>1165</v>
      </c>
      <c r="P433" s="138">
        <f t="shared" si="1262"/>
        <v>125860</v>
      </c>
      <c r="Q433" s="138">
        <f t="shared" si="1262"/>
        <v>1314</v>
      </c>
      <c r="R433" s="362">
        <f t="shared" ref="R433" si="1266">Q433/P433</f>
        <v>1.0440171619259494E-2</v>
      </c>
      <c r="S433" s="85">
        <f t="shared" ref="S433" si="1267">P433/5463.3</f>
        <v>23.037358373144436</v>
      </c>
    </row>
    <row r="434" spans="1:21" x14ac:dyDescent="0.2">
      <c r="A434" s="60">
        <v>44321</v>
      </c>
      <c r="B434" s="43">
        <v>1702846</v>
      </c>
      <c r="C434" s="43">
        <v>226729</v>
      </c>
      <c r="D434" s="98">
        <v>1929575</v>
      </c>
      <c r="E434" s="2">
        <v>85</v>
      </c>
      <c r="F434" s="356">
        <f t="shared" si="1242"/>
        <v>4.065040650406504E-2</v>
      </c>
      <c r="G434" s="43">
        <v>9506</v>
      </c>
      <c r="H434" s="98">
        <v>2641602</v>
      </c>
      <c r="I434" s="73">
        <v>1767</v>
      </c>
      <c r="J434" s="71">
        <v>3181008</v>
      </c>
      <c r="K434" s="368">
        <v>11273</v>
      </c>
      <c r="L434" s="359">
        <v>95</v>
      </c>
      <c r="M434" s="397">
        <f t="shared" si="1265"/>
        <v>8.4272154705934531E-3</v>
      </c>
      <c r="N434" s="84">
        <f t="shared" si="1261"/>
        <v>18810</v>
      </c>
      <c r="O434" s="84">
        <f t="shared" si="1244"/>
        <v>1046</v>
      </c>
      <c r="P434" s="138">
        <f t="shared" si="1262"/>
        <v>113000</v>
      </c>
      <c r="Q434" s="138">
        <f t="shared" si="1262"/>
        <v>1180</v>
      </c>
      <c r="R434" s="362">
        <f t="shared" ref="R434" si="1268">Q434/P434</f>
        <v>1.0442477876106195E-2</v>
      </c>
      <c r="S434" s="85">
        <f t="shared" ref="S434" si="1269">P434/5463.3</f>
        <v>20.683469697801694</v>
      </c>
      <c r="U434" s="104" t="s">
        <v>371</v>
      </c>
    </row>
    <row r="435" spans="1:21" x14ac:dyDescent="0.2">
      <c r="A435" s="60">
        <v>44322</v>
      </c>
      <c r="B435" s="43">
        <v>1707631</v>
      </c>
      <c r="C435" s="43">
        <v>227012</v>
      </c>
      <c r="D435" s="98">
        <v>1934643</v>
      </c>
      <c r="E435" s="2">
        <v>283</v>
      </c>
      <c r="F435" s="356">
        <f t="shared" ref="F435:F444" si="1270">E435/(D435-D434)</f>
        <v>5.5840568271507497E-2</v>
      </c>
      <c r="G435" s="43">
        <v>25706</v>
      </c>
      <c r="H435" s="98">
        <v>2667308</v>
      </c>
      <c r="I435" s="73">
        <v>9870</v>
      </c>
      <c r="J435" s="71">
        <v>3190878</v>
      </c>
      <c r="K435" s="368">
        <v>35576</v>
      </c>
      <c r="L435" s="359">
        <v>303</v>
      </c>
      <c r="M435" s="397">
        <f t="shared" ref="M435:M436" si="1271">L435/K435</f>
        <v>8.5169777378007652E-3</v>
      </c>
      <c r="N435" s="84">
        <f t="shared" si="1261"/>
        <v>20520</v>
      </c>
      <c r="O435" s="84">
        <f t="shared" ref="O435" si="1272">SUM(E429:E435)</f>
        <v>1151</v>
      </c>
      <c r="P435" s="138">
        <f t="shared" ref="P435" si="1273">SUM(K429:K435)</f>
        <v>123184</v>
      </c>
      <c r="Q435" s="138">
        <f t="shared" ref="Q435" si="1274">SUM(L429:L435)</f>
        <v>1280</v>
      </c>
      <c r="R435" s="362">
        <f t="shared" ref="R435" si="1275">Q435/P435</f>
        <v>1.0390959864917521E-2</v>
      </c>
      <c r="S435" s="85">
        <f t="shared" ref="S435" si="1276">P435/5463.3</f>
        <v>22.547544524371716</v>
      </c>
      <c r="U435" s="104" t="s">
        <v>375</v>
      </c>
    </row>
    <row r="436" spans="1:21" x14ac:dyDescent="0.2">
      <c r="A436" s="60">
        <v>44323</v>
      </c>
      <c r="B436" s="43">
        <v>1711017</v>
      </c>
      <c r="C436" s="43">
        <v>227248</v>
      </c>
      <c r="D436" s="98">
        <v>1938265</v>
      </c>
      <c r="E436" s="2">
        <v>236</v>
      </c>
      <c r="F436" s="356">
        <f t="shared" si="1270"/>
        <v>6.5157371617890675E-2</v>
      </c>
      <c r="G436" s="43">
        <v>14660</v>
      </c>
      <c r="H436" s="98">
        <v>2681968</v>
      </c>
      <c r="I436" s="73">
        <v>6613</v>
      </c>
      <c r="J436" s="71">
        <v>3197491</v>
      </c>
      <c r="K436" s="368">
        <v>21273</v>
      </c>
      <c r="L436" s="359">
        <v>257</v>
      </c>
      <c r="M436" s="397">
        <f t="shared" si="1271"/>
        <v>1.2081041696046632E-2</v>
      </c>
      <c r="N436" s="84">
        <f t="shared" si="1261"/>
        <v>21029</v>
      </c>
      <c r="O436" s="84">
        <f t="shared" ref="O436" si="1277">SUM(E430:E436)</f>
        <v>1196</v>
      </c>
      <c r="P436" s="138">
        <f t="shared" ref="P436" si="1278">SUM(K430:K436)</f>
        <v>125957</v>
      </c>
      <c r="Q436" s="138">
        <f t="shared" ref="Q436" si="1279">SUM(L430:L436)</f>
        <v>1329</v>
      </c>
      <c r="R436" s="362">
        <f t="shared" ref="R436" si="1280">Q436/P436</f>
        <v>1.0551219860746128E-2</v>
      </c>
      <c r="S436" s="85">
        <f t="shared" ref="S436" si="1281">P436/5463.3</f>
        <v>23.055113209964674</v>
      </c>
    </row>
    <row r="437" spans="1:21" x14ac:dyDescent="0.2">
      <c r="A437" s="60">
        <v>44324</v>
      </c>
      <c r="B437" s="43">
        <v>1714033</v>
      </c>
      <c r="C437" s="43">
        <v>227472</v>
      </c>
      <c r="D437" s="98">
        <v>1941505</v>
      </c>
      <c r="E437" s="2">
        <v>224</v>
      </c>
      <c r="F437" s="356">
        <f t="shared" si="1270"/>
        <v>6.9135802469135796E-2</v>
      </c>
      <c r="G437" s="43">
        <v>12255</v>
      </c>
      <c r="H437" s="98">
        <v>2694223</v>
      </c>
      <c r="I437" s="73">
        <v>9414</v>
      </c>
      <c r="J437" s="71">
        <v>3206905</v>
      </c>
      <c r="K437" s="368">
        <v>21669</v>
      </c>
      <c r="L437" s="359">
        <v>256</v>
      </c>
      <c r="M437" s="397">
        <f t="shared" ref="M437" si="1282">L437/K437</f>
        <v>1.1814112326364853E-2</v>
      </c>
      <c r="N437" s="84">
        <f t="shared" si="1261"/>
        <v>21335</v>
      </c>
      <c r="O437" s="84">
        <f t="shared" ref="O437" si="1283">SUM(E431:E437)</f>
        <v>1245</v>
      </c>
      <c r="P437" s="138">
        <f t="shared" ref="P437" si="1284">SUM(K431:K437)</f>
        <v>127943</v>
      </c>
      <c r="Q437" s="138">
        <f t="shared" ref="Q437" si="1285">SUM(L431:L437)</f>
        <v>1374</v>
      </c>
      <c r="R437" s="362">
        <f t="shared" ref="R437" si="1286">Q437/P437</f>
        <v>1.0739157280976686E-2</v>
      </c>
      <c r="S437" s="85">
        <f t="shared" ref="S437" si="1287">P437/5463.3</f>
        <v>23.418629765892408</v>
      </c>
    </row>
    <row r="438" spans="1:21" x14ac:dyDescent="0.2">
      <c r="A438" s="60">
        <v>44325</v>
      </c>
      <c r="B438" s="43">
        <v>1716627</v>
      </c>
      <c r="C438" s="43">
        <v>227672</v>
      </c>
      <c r="D438" s="98">
        <v>1944299</v>
      </c>
      <c r="E438" s="2">
        <v>200</v>
      </c>
      <c r="F438" s="356">
        <f t="shared" si="1270"/>
        <v>7.158196134574088E-2</v>
      </c>
      <c r="G438" s="43">
        <v>5630</v>
      </c>
      <c r="H438" s="98">
        <v>2699853</v>
      </c>
      <c r="I438" s="73">
        <v>8346</v>
      </c>
      <c r="J438" s="71">
        <v>3215251</v>
      </c>
      <c r="K438" s="368">
        <v>13976</v>
      </c>
      <c r="L438" s="359">
        <v>215</v>
      </c>
      <c r="M438" s="397">
        <f t="shared" ref="M438" si="1288">L438/K438</f>
        <v>1.538351459645106E-2</v>
      </c>
      <c r="N438" s="84">
        <f t="shared" si="1261"/>
        <v>21695</v>
      </c>
      <c r="O438" s="84">
        <f t="shared" ref="O438" si="1289">SUM(E432:E438)</f>
        <v>1299</v>
      </c>
      <c r="P438" s="138">
        <f t="shared" ref="P438" si="1290">SUM(K432:K438)</f>
        <v>127706</v>
      </c>
      <c r="Q438" s="138">
        <f t="shared" ref="Q438" si="1291">SUM(L432:L438)</f>
        <v>1429</v>
      </c>
      <c r="R438" s="362">
        <f t="shared" ref="R438" si="1292">Q438/P438</f>
        <v>1.1189763989162608E-2</v>
      </c>
      <c r="S438" s="85">
        <f t="shared" ref="S438" si="1293">P438/5463.3</f>
        <v>23.375249391393478</v>
      </c>
    </row>
    <row r="439" spans="1:21" x14ac:dyDescent="0.2">
      <c r="A439" s="60">
        <v>44326</v>
      </c>
      <c r="B439" s="43">
        <v>1719133</v>
      </c>
      <c r="C439" s="43">
        <v>227840</v>
      </c>
      <c r="D439" s="98">
        <v>1946973</v>
      </c>
      <c r="E439" s="2">
        <v>168</v>
      </c>
      <c r="F439" s="356">
        <f t="shared" si="1270"/>
        <v>6.2827225130890049E-2</v>
      </c>
      <c r="G439" s="43">
        <v>5848</v>
      </c>
      <c r="H439" s="98">
        <v>2705701</v>
      </c>
      <c r="I439" s="73">
        <v>5668</v>
      </c>
      <c r="J439" s="71">
        <v>3220919</v>
      </c>
      <c r="K439" s="368">
        <v>11516</v>
      </c>
      <c r="L439" s="359">
        <v>189</v>
      </c>
      <c r="M439" s="397">
        <f t="shared" ref="M439:M441" si="1294">L439/K439</f>
        <v>1.641194859326155E-2</v>
      </c>
      <c r="N439" s="84">
        <f t="shared" ref="N439:N441" si="1295">D439-D432</f>
        <v>21976</v>
      </c>
      <c r="O439" s="84">
        <f t="shared" ref="O439:O441" si="1296">SUM(E433:E439)</f>
        <v>1335</v>
      </c>
      <c r="P439" s="138">
        <f t="shared" ref="P439:P441" si="1297">SUM(K433:K439)</f>
        <v>129027</v>
      </c>
      <c r="Q439" s="138">
        <f t="shared" ref="Q439:Q441" si="1298">SUM(L433:L439)</f>
        <v>1464</v>
      </c>
      <c r="R439" s="362">
        <f t="shared" ref="R439:R441" si="1299">Q439/P439</f>
        <v>1.134646236834151E-2</v>
      </c>
      <c r="S439" s="85">
        <f t="shared" ref="S439:S441" si="1300">P439/5463.3</f>
        <v>23.617044643347427</v>
      </c>
    </row>
    <row r="440" spans="1:21" x14ac:dyDescent="0.2">
      <c r="A440" s="60">
        <v>44327</v>
      </c>
      <c r="B440" s="43">
        <v>1722401</v>
      </c>
      <c r="C440" s="43">
        <v>228078</v>
      </c>
      <c r="D440" s="98">
        <v>1950479</v>
      </c>
      <c r="E440" s="2">
        <v>238</v>
      </c>
      <c r="F440" s="356">
        <f t="shared" si="1270"/>
        <v>6.7883628066172277E-2</v>
      </c>
      <c r="G440" s="43">
        <v>9931</v>
      </c>
      <c r="H440" s="98">
        <v>2715632</v>
      </c>
      <c r="I440" s="73">
        <v>5601</v>
      </c>
      <c r="J440" s="71">
        <v>3226520</v>
      </c>
      <c r="K440" s="368">
        <v>15532</v>
      </c>
      <c r="L440" s="359">
        <v>260</v>
      </c>
      <c r="M440" s="397">
        <f t="shared" si="1294"/>
        <v>1.673963430337368E-2</v>
      </c>
      <c r="N440" s="84">
        <f t="shared" si="1295"/>
        <v>22995</v>
      </c>
      <c r="O440" s="84">
        <f t="shared" si="1296"/>
        <v>1434</v>
      </c>
      <c r="P440" s="138">
        <f t="shared" si="1297"/>
        <v>130815</v>
      </c>
      <c r="Q440" s="138">
        <f t="shared" si="1298"/>
        <v>1575</v>
      </c>
      <c r="R440" s="362">
        <f t="shared" si="1299"/>
        <v>1.2039903680770554E-2</v>
      </c>
      <c r="S440" s="85">
        <f t="shared" si="1300"/>
        <v>23.944319367415297</v>
      </c>
    </row>
    <row r="441" spans="1:21" x14ac:dyDescent="0.2">
      <c r="A441" s="60">
        <v>44328</v>
      </c>
      <c r="B441" s="43">
        <v>1726862</v>
      </c>
      <c r="C441" s="43">
        <v>228423</v>
      </c>
      <c r="D441" s="98">
        <v>1955285</v>
      </c>
      <c r="E441" s="2">
        <v>345</v>
      </c>
      <c r="F441" s="356">
        <f>E441/(D441-D440)</f>
        <v>7.1785268414481893E-2</v>
      </c>
      <c r="G441" s="43">
        <v>17589</v>
      </c>
      <c r="H441" s="98">
        <v>2733221</v>
      </c>
      <c r="I441" s="73">
        <v>8487</v>
      </c>
      <c r="J441" s="71">
        <v>3235007</v>
      </c>
      <c r="K441" s="368">
        <v>26076</v>
      </c>
      <c r="L441" s="359">
        <v>394</v>
      </c>
      <c r="M441" s="397">
        <f t="shared" si="1294"/>
        <v>1.5109679398680778E-2</v>
      </c>
      <c r="N441" s="84">
        <f t="shared" si="1295"/>
        <v>25710</v>
      </c>
      <c r="O441" s="84">
        <f t="shared" si="1296"/>
        <v>1694</v>
      </c>
      <c r="P441" s="138">
        <f t="shared" si="1297"/>
        <v>145618</v>
      </c>
      <c r="Q441" s="138">
        <f t="shared" si="1298"/>
        <v>1874</v>
      </c>
      <c r="R441" s="362">
        <f t="shared" si="1299"/>
        <v>1.2869288137455534E-2</v>
      </c>
      <c r="S441" s="85">
        <f t="shared" si="1300"/>
        <v>26.653853897827318</v>
      </c>
    </row>
    <row r="442" spans="1:21" x14ac:dyDescent="0.2">
      <c r="A442" s="60">
        <v>44329</v>
      </c>
      <c r="B442" s="43">
        <v>1730669</v>
      </c>
      <c r="C442" s="43">
        <v>228693</v>
      </c>
      <c r="D442" s="98">
        <v>1959362</v>
      </c>
      <c r="E442" s="2">
        <v>270</v>
      </c>
      <c r="F442" s="356">
        <f t="shared" si="1270"/>
        <v>6.6225165562913912E-2</v>
      </c>
      <c r="G442" s="43">
        <v>18600</v>
      </c>
      <c r="H442" s="98">
        <v>2751821</v>
      </c>
      <c r="I442" s="73">
        <v>6493</v>
      </c>
      <c r="J442" s="71">
        <v>3241500</v>
      </c>
      <c r="K442" s="368">
        <v>25093</v>
      </c>
      <c r="L442" s="359">
        <v>299</v>
      </c>
      <c r="M442" s="397">
        <f t="shared" ref="M442:M446" si="1301">L442/K442</f>
        <v>1.1915673693858845E-2</v>
      </c>
      <c r="N442" s="84">
        <f t="shared" ref="N442" si="1302">D442-D435</f>
        <v>24719</v>
      </c>
      <c r="O442" s="84">
        <f t="shared" ref="O442" si="1303">SUM(E436:E442)</f>
        <v>1681</v>
      </c>
      <c r="P442" s="138">
        <f t="shared" ref="P442" si="1304">SUM(K436:K442)</f>
        <v>135135</v>
      </c>
      <c r="Q442" s="138">
        <f t="shared" ref="Q442" si="1305">SUM(L436:L442)</f>
        <v>1870</v>
      </c>
      <c r="R442" s="362">
        <f t="shared" ref="R442" si="1306">Q442/P442</f>
        <v>1.3838013838013839E-2</v>
      </c>
      <c r="S442" s="85">
        <f t="shared" ref="S442" si="1307">P442/5463.3</f>
        <v>24.735050244357804</v>
      </c>
    </row>
    <row r="443" spans="1:21" x14ac:dyDescent="0.2">
      <c r="A443" s="60">
        <v>44330</v>
      </c>
      <c r="B443" s="43">
        <v>1733221</v>
      </c>
      <c r="C443" s="43">
        <v>228908</v>
      </c>
      <c r="D443" s="98">
        <v>1962129</v>
      </c>
      <c r="E443" s="2">
        <v>215</v>
      </c>
      <c r="F443" s="356">
        <f t="shared" si="1270"/>
        <v>7.770148174918684E-2</v>
      </c>
      <c r="G443" s="43">
        <v>13330</v>
      </c>
      <c r="H443" s="103">
        <v>2765151</v>
      </c>
      <c r="I443" s="73">
        <v>4127</v>
      </c>
      <c r="J443" s="71">
        <v>3245627</v>
      </c>
      <c r="K443" s="368">
        <v>17457</v>
      </c>
      <c r="L443" s="359">
        <v>231</v>
      </c>
      <c r="M443" s="397">
        <f t="shared" si="1301"/>
        <v>1.3232514177693762E-2</v>
      </c>
      <c r="N443" s="84">
        <f t="shared" ref="N443:N448" si="1308">D443-D436</f>
        <v>23864</v>
      </c>
      <c r="O443" s="84">
        <f t="shared" ref="O443:O448" si="1309">SUM(E437:E443)</f>
        <v>1660</v>
      </c>
      <c r="P443" s="138">
        <f t="shared" ref="P443:Q445" si="1310">SUM(K437:K443)</f>
        <v>131319</v>
      </c>
      <c r="Q443" s="138">
        <f t="shared" si="1310"/>
        <v>1844</v>
      </c>
      <c r="R443" s="362">
        <f t="shared" ref="R443" si="1311">Q443/P443</f>
        <v>1.4042141655053724E-2</v>
      </c>
      <c r="S443" s="85">
        <f t="shared" ref="S443" si="1312">P443/5463.3</f>
        <v>24.03657130305859</v>
      </c>
      <c r="U443" s="104" t="s">
        <v>380</v>
      </c>
    </row>
    <row r="444" spans="1:21" x14ac:dyDescent="0.2">
      <c r="A444" s="60">
        <v>44331</v>
      </c>
      <c r="B444" s="43">
        <v>1737843</v>
      </c>
      <c r="C444" s="43">
        <v>229321</v>
      </c>
      <c r="D444" s="98">
        <v>1967164</v>
      </c>
      <c r="E444" s="2">
        <v>413</v>
      </c>
      <c r="F444" s="356">
        <f t="shared" si="1270"/>
        <v>8.202581926514399E-2</v>
      </c>
      <c r="G444" s="43">
        <v>15457</v>
      </c>
      <c r="H444" s="103">
        <v>2780608</v>
      </c>
      <c r="I444" s="73">
        <v>12409</v>
      </c>
      <c r="J444" s="71">
        <v>3258036</v>
      </c>
      <c r="K444" s="368">
        <v>27866</v>
      </c>
      <c r="L444" s="359">
        <v>434</v>
      </c>
      <c r="M444" s="397">
        <f t="shared" si="1301"/>
        <v>1.5574535275963539E-2</v>
      </c>
      <c r="N444" s="84">
        <f t="shared" si="1308"/>
        <v>25659</v>
      </c>
      <c r="O444" s="84">
        <f t="shared" si="1309"/>
        <v>1849</v>
      </c>
      <c r="P444" s="138">
        <f t="shared" si="1310"/>
        <v>137516</v>
      </c>
      <c r="Q444" s="138">
        <f t="shared" si="1310"/>
        <v>2022</v>
      </c>
      <c r="R444" s="362">
        <f t="shared" ref="R444" si="1313">Q444/P444</f>
        <v>1.4703743564385235E-2</v>
      </c>
      <c r="S444" s="85">
        <f t="shared" ref="S444" si="1314">P444/5463.3</f>
        <v>25.170867424450424</v>
      </c>
      <c r="U444" s="398" t="s">
        <v>381</v>
      </c>
    </row>
    <row r="445" spans="1:21" x14ac:dyDescent="0.2">
      <c r="A445" s="60">
        <v>44332</v>
      </c>
      <c r="B445" s="43">
        <v>1741225</v>
      </c>
      <c r="C445" s="43">
        <v>229613</v>
      </c>
      <c r="D445" s="98">
        <v>1970838</v>
      </c>
      <c r="E445" s="2">
        <v>292</v>
      </c>
      <c r="F445" s="356">
        <f t="shared" ref="F445" si="1315">E445/(D445-D444)</f>
        <v>7.9477408818726183E-2</v>
      </c>
      <c r="G445" s="43">
        <v>5423</v>
      </c>
      <c r="H445" s="103">
        <v>2786031</v>
      </c>
      <c r="I445" s="73">
        <v>10580</v>
      </c>
      <c r="J445" s="71">
        <v>3268616</v>
      </c>
      <c r="K445" s="368">
        <v>16003</v>
      </c>
      <c r="L445" s="359">
        <v>318</v>
      </c>
      <c r="M445" s="397">
        <f t="shared" si="1301"/>
        <v>1.987127413609948E-2</v>
      </c>
      <c r="N445" s="84">
        <f t="shared" si="1308"/>
        <v>26539</v>
      </c>
      <c r="O445" s="84">
        <f t="shared" si="1309"/>
        <v>1941</v>
      </c>
      <c r="P445" s="138">
        <f t="shared" si="1310"/>
        <v>139543</v>
      </c>
      <c r="Q445" s="138">
        <f t="shared" si="1310"/>
        <v>2125</v>
      </c>
      <c r="R445" s="362">
        <f t="shared" ref="R445" si="1316">Q445/P445</f>
        <v>1.522828088832833E-2</v>
      </c>
      <c r="S445" s="85">
        <f t="shared" ref="S445" si="1317">P445/5463.3</f>
        <v>25.541888602126917</v>
      </c>
    </row>
    <row r="446" spans="1:21" x14ac:dyDescent="0.2">
      <c r="A446" s="60">
        <v>44333</v>
      </c>
      <c r="B446" s="43">
        <v>1744055</v>
      </c>
      <c r="C446" s="43">
        <v>229774</v>
      </c>
      <c r="D446" s="98">
        <v>1973829</v>
      </c>
      <c r="E446" s="2">
        <v>161</v>
      </c>
      <c r="F446" s="356">
        <f t="shared" ref="F446:F447" si="1318">E446/(D446-D445)</f>
        <v>5.382815112002675E-2</v>
      </c>
      <c r="G446" s="43">
        <v>5322</v>
      </c>
      <c r="H446" s="103">
        <v>2791353</v>
      </c>
      <c r="I446" s="73">
        <v>6039</v>
      </c>
      <c r="J446" s="71">
        <v>3274655</v>
      </c>
      <c r="K446" s="368">
        <v>11361</v>
      </c>
      <c r="L446" s="359">
        <v>178</v>
      </c>
      <c r="M446" s="397">
        <f t="shared" si="1301"/>
        <v>1.5667634891294781E-2</v>
      </c>
      <c r="N446" s="84">
        <f t="shared" si="1308"/>
        <v>26856</v>
      </c>
      <c r="O446" s="84">
        <f t="shared" si="1309"/>
        <v>1934</v>
      </c>
      <c r="P446" s="138">
        <f t="shared" ref="P446" si="1319">SUM(K440:K446)</f>
        <v>139388</v>
      </c>
      <c r="Q446" s="138">
        <f t="shared" ref="Q446" si="1320">SUM(L440:L446)</f>
        <v>2114</v>
      </c>
      <c r="R446" s="362">
        <f t="shared" ref="R446" si="1321">Q446/P446</f>
        <v>1.5166298390105318E-2</v>
      </c>
      <c r="S446" s="85">
        <f t="shared" ref="S446" si="1322">P446/5463.3</f>
        <v>25.51351747112551</v>
      </c>
    </row>
    <row r="447" spans="1:21" x14ac:dyDescent="0.2">
      <c r="A447" s="60">
        <v>44334</v>
      </c>
      <c r="B447" s="43">
        <v>1747794</v>
      </c>
      <c r="C447" s="43">
        <v>230042</v>
      </c>
      <c r="D447" s="98">
        <v>1977836</v>
      </c>
      <c r="E447" s="2">
        <v>268</v>
      </c>
      <c r="F447" s="356">
        <f t="shared" si="1318"/>
        <v>6.6882954829049157E-2</v>
      </c>
      <c r="G447" s="43">
        <v>11174</v>
      </c>
      <c r="H447" s="103">
        <v>2802527</v>
      </c>
      <c r="I447" s="73">
        <v>6341</v>
      </c>
      <c r="J447" s="71">
        <v>3280996</v>
      </c>
      <c r="K447" s="368">
        <v>17515</v>
      </c>
      <c r="L447" s="359">
        <v>290</v>
      </c>
      <c r="M447" s="397">
        <f t="shared" ref="M447:M448" si="1323">L447/K447</f>
        <v>1.6557236654296318E-2</v>
      </c>
      <c r="N447" s="84">
        <f t="shared" si="1308"/>
        <v>27357</v>
      </c>
      <c r="O447" s="84">
        <f t="shared" si="1309"/>
        <v>1964</v>
      </c>
      <c r="P447" s="138">
        <f t="shared" ref="P447:P448" si="1324">SUM(K441:K447)</f>
        <v>141371</v>
      </c>
      <c r="Q447" s="138">
        <f t="shared" ref="Q447:Q448" si="1325">SUM(L441:L447)</f>
        <v>2144</v>
      </c>
      <c r="R447" s="362">
        <f t="shared" ref="R447:R448" si="1326">Q447/P447</f>
        <v>1.516576950010964E-2</v>
      </c>
      <c r="S447" s="85">
        <f t="shared" ref="S447:S448" si="1327">P447/5463.3</f>
        <v>25.876484908388701</v>
      </c>
    </row>
    <row r="448" spans="1:21" x14ac:dyDescent="0.2">
      <c r="A448" s="60">
        <v>44335</v>
      </c>
      <c r="B448" s="43">
        <v>1752954</v>
      </c>
      <c r="C448" s="43">
        <v>230436</v>
      </c>
      <c r="D448" s="98">
        <v>1983390</v>
      </c>
      <c r="E448" s="2">
        <v>394</v>
      </c>
      <c r="F448" s="356">
        <f t="shared" ref="F448" si="1328">E448/(D448-D447)</f>
        <v>7.0939863161685268E-2</v>
      </c>
      <c r="G448" s="43">
        <v>17452</v>
      </c>
      <c r="H448" s="103">
        <v>2819979</v>
      </c>
      <c r="I448" s="73">
        <v>9460</v>
      </c>
      <c r="J448" s="71">
        <v>3290456</v>
      </c>
      <c r="K448" s="368">
        <v>26912</v>
      </c>
      <c r="L448" s="359">
        <v>430</v>
      </c>
      <c r="M448" s="397">
        <f t="shared" si="1323"/>
        <v>1.5978002378121286E-2</v>
      </c>
      <c r="N448" s="84">
        <f t="shared" si="1308"/>
        <v>28105</v>
      </c>
      <c r="O448" s="84">
        <f t="shared" si="1309"/>
        <v>2013</v>
      </c>
      <c r="P448" s="138">
        <f t="shared" si="1324"/>
        <v>142207</v>
      </c>
      <c r="Q448" s="138">
        <f t="shared" si="1325"/>
        <v>2180</v>
      </c>
      <c r="R448" s="362">
        <f t="shared" si="1326"/>
        <v>1.5329765763991927E-2</v>
      </c>
      <c r="S448" s="85">
        <f t="shared" si="1327"/>
        <v>26.029505976241467</v>
      </c>
    </row>
    <row r="449" spans="1:21" x14ac:dyDescent="0.2">
      <c r="A449" s="60">
        <v>44336</v>
      </c>
      <c r="B449" s="43">
        <v>1757761</v>
      </c>
      <c r="C449" s="43">
        <v>230868</v>
      </c>
      <c r="D449" s="98">
        <v>1988629</v>
      </c>
      <c r="E449" s="2">
        <v>432</v>
      </c>
      <c r="F449" s="356">
        <f t="shared" ref="F449:F453" si="1329">E449/(D449-D448)</f>
        <v>8.2458484443596103E-2</v>
      </c>
      <c r="G449" s="43">
        <v>19699</v>
      </c>
      <c r="H449" s="103">
        <v>2839678</v>
      </c>
      <c r="I449" s="73">
        <v>8890</v>
      </c>
      <c r="J449" s="71">
        <v>3299346</v>
      </c>
      <c r="K449" s="368">
        <v>28589</v>
      </c>
      <c r="L449" s="359">
        <v>461</v>
      </c>
      <c r="M449" s="397">
        <f t="shared" ref="M449:M450" si="1330">L449/K449</f>
        <v>1.6125083073909547E-2</v>
      </c>
      <c r="N449" s="84">
        <f t="shared" ref="N449" si="1331">D449-D442</f>
        <v>29267</v>
      </c>
      <c r="O449" s="84">
        <f t="shared" ref="O449" si="1332">SUM(E443:E449)</f>
        <v>2175</v>
      </c>
      <c r="P449" s="138">
        <f t="shared" ref="P449" si="1333">SUM(K443:K449)</f>
        <v>145703</v>
      </c>
      <c r="Q449" s="138">
        <f t="shared" ref="Q449" si="1334">SUM(L443:L449)</f>
        <v>2342</v>
      </c>
      <c r="R449" s="362">
        <f t="shared" ref="R449" si="1335">Q449/P449</f>
        <v>1.6073793950707946E-2</v>
      </c>
      <c r="S449" s="85">
        <f t="shared" ref="S449" si="1336">P449/5463.3</f>
        <v>26.669412259989382</v>
      </c>
    </row>
    <row r="450" spans="1:21" x14ac:dyDescent="0.2">
      <c r="A450" s="60">
        <v>44337</v>
      </c>
      <c r="B450" s="43">
        <v>1762516</v>
      </c>
      <c r="C450" s="43">
        <v>231282</v>
      </c>
      <c r="D450" s="98">
        <v>1993798</v>
      </c>
      <c r="E450" s="2">
        <v>414</v>
      </c>
      <c r="F450" s="356">
        <f t="shared" si="1329"/>
        <v>8.0092861288450376E-2</v>
      </c>
      <c r="G450" s="43">
        <v>14213</v>
      </c>
      <c r="H450" s="103">
        <v>2853891</v>
      </c>
      <c r="I450" s="73">
        <v>9295</v>
      </c>
      <c r="J450" s="71">
        <v>3308641</v>
      </c>
      <c r="K450" s="368">
        <v>23508</v>
      </c>
      <c r="L450" s="359">
        <v>455</v>
      </c>
      <c r="M450" s="397">
        <f t="shared" si="1330"/>
        <v>1.9355113152969203E-2</v>
      </c>
      <c r="N450" s="84">
        <f t="shared" ref="N450" si="1337">D450-D443</f>
        <v>31669</v>
      </c>
      <c r="O450" s="84">
        <f t="shared" ref="O450" si="1338">SUM(E444:E450)</f>
        <v>2374</v>
      </c>
      <c r="P450" s="138">
        <f t="shared" ref="P450" si="1339">SUM(K444:K450)</f>
        <v>151754</v>
      </c>
      <c r="Q450" s="138">
        <f t="shared" ref="Q450" si="1340">SUM(L444:L450)</f>
        <v>2566</v>
      </c>
      <c r="R450" s="362">
        <f t="shared" ref="R450" si="1341">Q450/P450</f>
        <v>1.6908944739512634E-2</v>
      </c>
      <c r="S450" s="85">
        <f t="shared" ref="S450" si="1342">P450/5463.3</f>
        <v>27.776984606373436</v>
      </c>
    </row>
    <row r="451" spans="1:21" s="510" customFormat="1" x14ac:dyDescent="0.2">
      <c r="A451" s="467">
        <v>44338</v>
      </c>
      <c r="B451" s="468">
        <v>1766886</v>
      </c>
      <c r="C451" s="468">
        <v>231652</v>
      </c>
      <c r="D451" s="469">
        <v>1998538</v>
      </c>
      <c r="E451" s="470">
        <v>370</v>
      </c>
      <c r="F451" s="356">
        <f t="shared" si="1329"/>
        <v>7.805907172995781E-2</v>
      </c>
      <c r="G451" s="468">
        <v>9447</v>
      </c>
      <c r="H451" s="469">
        <v>2863338</v>
      </c>
      <c r="I451" s="471">
        <v>12297</v>
      </c>
      <c r="J451" s="472">
        <v>3320938</v>
      </c>
      <c r="K451" s="473">
        <v>21744</v>
      </c>
      <c r="L451" s="474">
        <v>402</v>
      </c>
      <c r="M451" s="475">
        <f t="shared" ref="M451" si="1343">L451/K451</f>
        <v>1.84878587196468E-2</v>
      </c>
      <c r="N451" s="476">
        <f t="shared" ref="N451" si="1344">D451-D444</f>
        <v>31374</v>
      </c>
      <c r="O451" s="476">
        <f t="shared" ref="O451" si="1345">SUM(E445:E451)</f>
        <v>2331</v>
      </c>
      <c r="P451" s="477">
        <f t="shared" ref="P451" si="1346">SUM(K445:K451)</f>
        <v>145632</v>
      </c>
      <c r="Q451" s="477">
        <f t="shared" ref="Q451" si="1347">SUM(L445:L451)</f>
        <v>2534</v>
      </c>
      <c r="R451" s="478">
        <f t="shared" ref="R451" si="1348">Q451/P451</f>
        <v>1.7400021973192705E-2</v>
      </c>
      <c r="S451" s="479">
        <f t="shared" ref="S451" si="1349">P451/5463.3</f>
        <v>26.656416451595188</v>
      </c>
    </row>
    <row r="452" spans="1:21" s="511" customFormat="1" x14ac:dyDescent="0.2">
      <c r="A452" s="480">
        <v>44339</v>
      </c>
      <c r="B452" s="481">
        <v>1771311</v>
      </c>
      <c r="C452" s="481">
        <v>232030</v>
      </c>
      <c r="D452" s="103">
        <v>2003341</v>
      </c>
      <c r="E452" s="482">
        <v>378</v>
      </c>
      <c r="F452" s="483">
        <f t="shared" si="1329"/>
        <v>7.8700811992504685E-2</v>
      </c>
      <c r="G452" s="481">
        <v>9075</v>
      </c>
      <c r="H452" s="103">
        <v>2872413</v>
      </c>
      <c r="I452" s="73">
        <v>11927</v>
      </c>
      <c r="J452" s="71">
        <v>3332865</v>
      </c>
      <c r="K452" s="371">
        <v>21002</v>
      </c>
      <c r="L452" s="359">
        <v>410</v>
      </c>
      <c r="M452" s="397">
        <f t="shared" ref="M452" si="1350">L452/K452</f>
        <v>1.952195029044853E-2</v>
      </c>
      <c r="N452" s="84">
        <f t="shared" ref="N452" si="1351">D452-D445</f>
        <v>32503</v>
      </c>
      <c r="O452" s="84">
        <f t="shared" ref="O452" si="1352">SUM(E446:E452)</f>
        <v>2417</v>
      </c>
      <c r="P452" s="138">
        <f t="shared" ref="P452" si="1353">SUM(K446:K452)</f>
        <v>150631</v>
      </c>
      <c r="Q452" s="138">
        <f t="shared" ref="Q452" si="1354">SUM(L446:L452)</f>
        <v>2626</v>
      </c>
      <c r="R452" s="362">
        <f t="shared" ref="R452" si="1355">Q452/P452</f>
        <v>1.7433330456546128E-2</v>
      </c>
      <c r="S452" s="85">
        <f t="shared" ref="S452" si="1356">P452/5463.3</f>
        <v>27.571431186279355</v>
      </c>
    </row>
    <row r="453" spans="1:21" x14ac:dyDescent="0.2">
      <c r="A453" s="60">
        <v>44340</v>
      </c>
      <c r="B453" s="481">
        <v>1774610</v>
      </c>
      <c r="C453" s="481">
        <v>232343</v>
      </c>
      <c r="D453" s="103">
        <v>2006953</v>
      </c>
      <c r="E453" s="482">
        <v>313</v>
      </c>
      <c r="F453" s="483">
        <f t="shared" si="1329"/>
        <v>8.6655592469545961E-2</v>
      </c>
      <c r="G453" s="481">
        <v>4533</v>
      </c>
      <c r="H453" s="103">
        <v>2876946</v>
      </c>
      <c r="I453" s="73">
        <v>7644</v>
      </c>
      <c r="J453" s="71">
        <v>3340509</v>
      </c>
      <c r="K453" s="371">
        <v>12177</v>
      </c>
      <c r="L453" s="359">
        <v>341</v>
      </c>
      <c r="M453" s="397">
        <f t="shared" ref="M453:M454" si="1357">L453/K453</f>
        <v>2.8003613369467027E-2</v>
      </c>
      <c r="N453" s="84">
        <f t="shared" ref="N453:N454" si="1358">D453-D446</f>
        <v>33124</v>
      </c>
      <c r="O453" s="84">
        <f t="shared" ref="O453:O454" si="1359">SUM(E447:E453)</f>
        <v>2569</v>
      </c>
      <c r="P453" s="138">
        <f t="shared" ref="P453:P454" si="1360">SUM(K447:K453)</f>
        <v>151447</v>
      </c>
      <c r="Q453" s="138">
        <f t="shared" ref="Q453:Q454" si="1361">SUM(L447:L453)</f>
        <v>2789</v>
      </c>
      <c r="R453" s="362">
        <f t="shared" ref="R453:R454" si="1362">Q453/P453</f>
        <v>1.8415683374381799E-2</v>
      </c>
      <c r="S453" s="85">
        <f t="shared" ref="S453:S454" si="1363">P453/5463.3</f>
        <v>27.720791463035162</v>
      </c>
      <c r="U453" s="398" t="s">
        <v>384</v>
      </c>
    </row>
    <row r="454" spans="1:21" x14ac:dyDescent="0.2">
      <c r="A454" s="480">
        <v>44341</v>
      </c>
      <c r="B454" s="481">
        <v>1778113</v>
      </c>
      <c r="C454" s="481">
        <v>232661</v>
      </c>
      <c r="D454" s="103">
        <v>2010774</v>
      </c>
      <c r="E454" s="482">
        <v>318</v>
      </c>
      <c r="F454" s="483">
        <f t="shared" ref="F454" si="1364">E454/(D454-D453)</f>
        <v>8.3224286835906824E-2</v>
      </c>
      <c r="G454" s="481">
        <v>10448</v>
      </c>
      <c r="H454" s="103">
        <v>2887394</v>
      </c>
      <c r="I454" s="73">
        <v>6285</v>
      </c>
      <c r="J454" s="71">
        <v>3346794</v>
      </c>
      <c r="K454" s="371">
        <v>16733</v>
      </c>
      <c r="L454" s="359">
        <v>343</v>
      </c>
      <c r="M454" s="397">
        <f t="shared" si="1357"/>
        <v>2.0498416303113609E-2</v>
      </c>
      <c r="N454" s="84">
        <f t="shared" si="1358"/>
        <v>32938</v>
      </c>
      <c r="O454" s="84">
        <f t="shared" si="1359"/>
        <v>2619</v>
      </c>
      <c r="P454" s="138">
        <f t="shared" si="1360"/>
        <v>150665</v>
      </c>
      <c r="Q454" s="138">
        <f t="shared" si="1361"/>
        <v>2842</v>
      </c>
      <c r="R454" s="362">
        <f t="shared" si="1362"/>
        <v>1.8863040520359739E-2</v>
      </c>
      <c r="S454" s="85">
        <f t="shared" si="1363"/>
        <v>27.57765453114418</v>
      </c>
      <c r="U454" s="104" t="s">
        <v>385</v>
      </c>
    </row>
    <row r="455" spans="1:21" x14ac:dyDescent="0.2">
      <c r="A455" s="480">
        <v>44342</v>
      </c>
      <c r="B455" s="481">
        <v>1783688</v>
      </c>
      <c r="C455" s="481">
        <v>233207</v>
      </c>
      <c r="D455" s="103">
        <v>2016895</v>
      </c>
      <c r="E455" s="482">
        <v>546</v>
      </c>
      <c r="F455" s="483">
        <f t="shared" ref="F455:F468" si="1365">E455/(D455-D454)</f>
        <v>8.9201110929586672E-2</v>
      </c>
      <c r="G455" s="481">
        <v>17466</v>
      </c>
      <c r="H455" s="103">
        <v>2904860</v>
      </c>
      <c r="I455" s="73">
        <v>11208</v>
      </c>
      <c r="J455" s="71">
        <v>3358002</v>
      </c>
      <c r="K455" s="371">
        <v>28674</v>
      </c>
      <c r="L455" s="359">
        <v>602</v>
      </c>
      <c r="M455" s="397">
        <f t="shared" ref="M455" si="1366">L455/K455</f>
        <v>2.0994629280881635E-2</v>
      </c>
      <c r="N455" s="84">
        <f t="shared" ref="N455" si="1367">D455-D448</f>
        <v>33505</v>
      </c>
      <c r="O455" s="84">
        <f t="shared" ref="O455" si="1368">SUM(E449:E455)</f>
        <v>2771</v>
      </c>
      <c r="P455" s="138">
        <f t="shared" ref="P455" si="1369">SUM(K449:K455)</f>
        <v>152427</v>
      </c>
      <c r="Q455" s="138">
        <f t="shared" ref="Q455" si="1370">SUM(L449:L455)</f>
        <v>3014</v>
      </c>
      <c r="R455" s="362">
        <f t="shared" ref="R455" si="1371">Q455/P455</f>
        <v>1.9773399725770368E-2</v>
      </c>
      <c r="S455" s="85">
        <f t="shared" ref="S455" si="1372">P455/5463.3</f>
        <v>27.900170226786006</v>
      </c>
    </row>
    <row r="456" spans="1:21" x14ac:dyDescent="0.2">
      <c r="A456" s="480">
        <v>44343</v>
      </c>
      <c r="B456" s="481">
        <v>1788654</v>
      </c>
      <c r="C456" s="481">
        <v>233671</v>
      </c>
      <c r="D456" s="103">
        <v>2022325</v>
      </c>
      <c r="E456" s="482">
        <v>464</v>
      </c>
      <c r="F456" s="483">
        <f t="shared" si="1365"/>
        <v>8.5451197053406994E-2</v>
      </c>
      <c r="G456" s="481">
        <v>19712</v>
      </c>
      <c r="H456" s="103">
        <v>2924572</v>
      </c>
      <c r="I456" s="73">
        <v>8987</v>
      </c>
      <c r="J456" s="71">
        <v>3366989</v>
      </c>
      <c r="K456" s="371">
        <v>28699</v>
      </c>
      <c r="L456" s="359">
        <v>507</v>
      </c>
      <c r="M456" s="397">
        <f t="shared" ref="M456" si="1373">L456/K456</f>
        <v>1.7666120770758562E-2</v>
      </c>
      <c r="N456" s="84">
        <f t="shared" ref="N456" si="1374">D456-D449</f>
        <v>33696</v>
      </c>
      <c r="O456" s="84">
        <f t="shared" ref="O456" si="1375">SUM(E450:E456)</f>
        <v>2803</v>
      </c>
      <c r="P456" s="138">
        <f t="shared" ref="P456" si="1376">SUM(K450:K456)</f>
        <v>152537</v>
      </c>
      <c r="Q456" s="138">
        <f t="shared" ref="Q456" si="1377">SUM(L450:L456)</f>
        <v>3060</v>
      </c>
      <c r="R456" s="362">
        <f t="shared" ref="R456" si="1378">Q456/P456</f>
        <v>2.0060706582665188E-2</v>
      </c>
      <c r="S456" s="85">
        <f t="shared" ref="S456" si="1379">P456/5463.3</f>
        <v>27.920304577819266</v>
      </c>
    </row>
    <row r="457" spans="1:21" x14ac:dyDescent="0.2">
      <c r="A457" s="480">
        <v>44344</v>
      </c>
      <c r="B457" s="481">
        <v>1793591</v>
      </c>
      <c r="C457" s="481">
        <v>234312</v>
      </c>
      <c r="D457" s="103">
        <v>2027903</v>
      </c>
      <c r="E457" s="482">
        <v>641</v>
      </c>
      <c r="F457" s="483">
        <f t="shared" si="1365"/>
        <v>0.11491574040874866</v>
      </c>
      <c r="G457" s="481">
        <v>15347</v>
      </c>
      <c r="H457" s="103">
        <v>2939919</v>
      </c>
      <c r="I457" s="73">
        <v>10592</v>
      </c>
      <c r="J457" s="71">
        <v>3377581</v>
      </c>
      <c r="K457" s="371">
        <v>25939</v>
      </c>
      <c r="L457" s="359">
        <v>679</v>
      </c>
      <c r="M457" s="397">
        <f t="shared" ref="M457" si="1380">L457/K457</f>
        <v>2.6176799414009792E-2</v>
      </c>
      <c r="N457" s="84">
        <f t="shared" ref="N457" si="1381">D457-D450</f>
        <v>34105</v>
      </c>
      <c r="O457" s="84">
        <f t="shared" ref="O457" si="1382">SUM(E451:E457)</f>
        <v>3030</v>
      </c>
      <c r="P457" s="138">
        <f t="shared" ref="P457" si="1383">SUM(K451:K457)</f>
        <v>154968</v>
      </c>
      <c r="Q457" s="138">
        <f t="shared" ref="Q457" si="1384">SUM(L451:L457)</f>
        <v>3284</v>
      </c>
      <c r="R457" s="362">
        <f t="shared" ref="R457" si="1385">Q457/P457</f>
        <v>2.1191471787723917E-2</v>
      </c>
      <c r="S457" s="85">
        <f t="shared" ref="S457" si="1386">P457/5463.3</f>
        <v>28.365273735654274</v>
      </c>
    </row>
    <row r="458" spans="1:21" x14ac:dyDescent="0.2">
      <c r="A458" s="480">
        <v>44345</v>
      </c>
      <c r="B458" s="481">
        <v>1798086</v>
      </c>
      <c r="C458" s="481">
        <v>234895</v>
      </c>
      <c r="D458" s="103">
        <v>2032981</v>
      </c>
      <c r="E458" s="482">
        <v>583</v>
      </c>
      <c r="F458" s="483">
        <f t="shared" si="1365"/>
        <v>0.11480897991335172</v>
      </c>
      <c r="G458" s="481">
        <v>12099</v>
      </c>
      <c r="H458" s="103">
        <v>2952018</v>
      </c>
      <c r="I458" s="73">
        <v>12433</v>
      </c>
      <c r="J458" s="71">
        <v>3390014</v>
      </c>
      <c r="K458" s="371">
        <v>24532</v>
      </c>
      <c r="L458" s="359">
        <v>624</v>
      </c>
      <c r="M458" s="397">
        <f t="shared" ref="M458:M459" si="1387">L458/K458</f>
        <v>2.5436165008967879E-2</v>
      </c>
      <c r="N458" s="84">
        <f t="shared" ref="N458" si="1388">D458-D451</f>
        <v>34443</v>
      </c>
      <c r="O458" s="84">
        <f t="shared" ref="O458" si="1389">SUM(E452:E458)</f>
        <v>3243</v>
      </c>
      <c r="P458" s="138">
        <f t="shared" ref="P458" si="1390">SUM(K452:K458)</f>
        <v>157756</v>
      </c>
      <c r="Q458" s="138">
        <f t="shared" ref="Q458" si="1391">SUM(L452:L458)</f>
        <v>3506</v>
      </c>
      <c r="R458" s="362">
        <f t="shared" ref="R458" si="1392">Q458/P458</f>
        <v>2.2224194325413931E-2</v>
      </c>
      <c r="S458" s="85">
        <f t="shared" ref="S458" si="1393">P458/5463.3</f>
        <v>28.875588014569949</v>
      </c>
    </row>
    <row r="459" spans="1:21" x14ac:dyDescent="0.2">
      <c r="A459" s="480">
        <v>44346</v>
      </c>
      <c r="B459" s="481">
        <v>1801935</v>
      </c>
      <c r="C459" s="481">
        <v>235421</v>
      </c>
      <c r="D459" s="103">
        <v>2037356</v>
      </c>
      <c r="E459" s="482">
        <v>526</v>
      </c>
      <c r="F459" s="483">
        <f t="shared" si="1365"/>
        <v>0.12022857142857143</v>
      </c>
      <c r="G459" s="481">
        <v>5872</v>
      </c>
      <c r="H459" s="103">
        <v>2957890</v>
      </c>
      <c r="I459" s="73">
        <v>11826</v>
      </c>
      <c r="J459" s="71">
        <v>3401840</v>
      </c>
      <c r="K459" s="371">
        <v>17698</v>
      </c>
      <c r="L459" s="359">
        <v>562</v>
      </c>
      <c r="M459" s="397">
        <f t="shared" si="1387"/>
        <v>3.17550005650356E-2</v>
      </c>
      <c r="N459" s="84">
        <f t="shared" ref="N459" si="1394">D459-D452</f>
        <v>34015</v>
      </c>
      <c r="O459" s="84">
        <f t="shared" ref="O459" si="1395">SUM(E453:E459)</f>
        <v>3391</v>
      </c>
      <c r="P459" s="138">
        <f t="shared" ref="P459" si="1396">SUM(K453:K459)</f>
        <v>154452</v>
      </c>
      <c r="Q459" s="138">
        <f t="shared" ref="Q459" si="1397">SUM(L453:L459)</f>
        <v>3658</v>
      </c>
      <c r="R459" s="362">
        <f t="shared" ref="R459" si="1398">Q459/P459</f>
        <v>2.36837334576438E-2</v>
      </c>
      <c r="S459" s="85">
        <f t="shared" ref="S459" si="1399">P459/5463.3</f>
        <v>28.270825325352806</v>
      </c>
    </row>
    <row r="460" spans="1:21" x14ac:dyDescent="0.2">
      <c r="A460" s="480">
        <v>44347</v>
      </c>
      <c r="B460" s="481">
        <v>1805043</v>
      </c>
      <c r="C460" s="481">
        <v>235911</v>
      </c>
      <c r="D460" s="103">
        <v>2040954</v>
      </c>
      <c r="E460" s="482">
        <v>490</v>
      </c>
      <c r="F460" s="483">
        <f t="shared" si="1365"/>
        <v>0.13618677042801555</v>
      </c>
      <c r="G460" s="481">
        <v>5324</v>
      </c>
      <c r="H460" s="103">
        <v>2963214</v>
      </c>
      <c r="I460" s="73">
        <v>7029</v>
      </c>
      <c r="J460" s="71">
        <v>3408869</v>
      </c>
      <c r="K460" s="371">
        <v>12353</v>
      </c>
      <c r="L460" s="359">
        <v>517</v>
      </c>
      <c r="M460" s="397">
        <f t="shared" ref="M460" si="1400">L460/K460</f>
        <v>4.1852181656277826E-2</v>
      </c>
      <c r="N460" s="84">
        <f t="shared" ref="N460" si="1401">D460-D453</f>
        <v>34001</v>
      </c>
      <c r="O460" s="84">
        <f t="shared" ref="O460" si="1402">SUM(E454:E460)</f>
        <v>3568</v>
      </c>
      <c r="P460" s="138">
        <f t="shared" ref="P460" si="1403">SUM(K454:K460)</f>
        <v>154628</v>
      </c>
      <c r="Q460" s="138">
        <f t="shared" ref="Q460" si="1404">SUM(L454:L460)</f>
        <v>3834</v>
      </c>
      <c r="R460" s="362">
        <f t="shared" ref="R460" si="1405">Q460/P460</f>
        <v>2.4794991851411128E-2</v>
      </c>
      <c r="S460" s="85">
        <f t="shared" ref="S460" si="1406">P460/5463.3</f>
        <v>28.30304028700602</v>
      </c>
    </row>
    <row r="461" spans="1:21" x14ac:dyDescent="0.2">
      <c r="A461" s="480">
        <v>44348</v>
      </c>
      <c r="B461" s="481">
        <v>1808430</v>
      </c>
      <c r="C461" s="481">
        <v>236389</v>
      </c>
      <c r="D461" s="103">
        <v>2044819</v>
      </c>
      <c r="E461" s="482">
        <v>478</v>
      </c>
      <c r="F461" s="483">
        <f t="shared" si="1365"/>
        <v>0.12367399741267787</v>
      </c>
      <c r="G461" s="481">
        <v>9983</v>
      </c>
      <c r="H461" s="103">
        <v>2973197</v>
      </c>
      <c r="I461" s="73">
        <v>6506</v>
      </c>
      <c r="J461" s="71">
        <v>3415375</v>
      </c>
      <c r="K461" s="371">
        <v>16489</v>
      </c>
      <c r="L461" s="359">
        <v>511</v>
      </c>
      <c r="M461" s="397">
        <f t="shared" ref="M461" si="1407">L461/K461</f>
        <v>3.0990357207835526E-2</v>
      </c>
      <c r="N461" s="84">
        <f t="shared" ref="N461" si="1408">D461-D454</f>
        <v>34045</v>
      </c>
      <c r="O461" s="84">
        <f t="shared" ref="O461" si="1409">SUM(E455:E461)</f>
        <v>3728</v>
      </c>
      <c r="P461" s="138">
        <f t="shared" ref="P461" si="1410">SUM(K455:K461)</f>
        <v>154384</v>
      </c>
      <c r="Q461" s="138">
        <f t="shared" ref="Q461" si="1411">SUM(L455:L461)</f>
        <v>4002</v>
      </c>
      <c r="R461" s="362">
        <f t="shared" ref="R461" si="1412">Q461/P461</f>
        <v>2.5922375375686601E-2</v>
      </c>
      <c r="S461" s="85">
        <f t="shared" ref="S461" si="1413">P461/5463.3</f>
        <v>28.258378635623156</v>
      </c>
    </row>
    <row r="462" spans="1:21" x14ac:dyDescent="0.2">
      <c r="A462" s="480">
        <v>44349</v>
      </c>
      <c r="B462" s="481">
        <v>1813514</v>
      </c>
      <c r="C462" s="481">
        <v>237066</v>
      </c>
      <c r="D462" s="103">
        <v>2050580</v>
      </c>
      <c r="E462" s="482">
        <v>677</v>
      </c>
      <c r="F462" s="483">
        <f t="shared" si="1365"/>
        <v>0.11751432043048082</v>
      </c>
      <c r="G462" s="481">
        <v>16881</v>
      </c>
      <c r="H462" s="103">
        <v>2990078</v>
      </c>
      <c r="I462" s="73">
        <v>9377</v>
      </c>
      <c r="J462" s="71">
        <v>3424752</v>
      </c>
      <c r="K462" s="371">
        <v>26258</v>
      </c>
      <c r="L462" s="359">
        <v>735</v>
      </c>
      <c r="M462" s="397">
        <f t="shared" ref="M462:M465" si="1414">L462/K462</f>
        <v>2.7991469266509254E-2</v>
      </c>
      <c r="N462" s="84">
        <f t="shared" ref="N462" si="1415">D462-D455</f>
        <v>33685</v>
      </c>
      <c r="O462" s="84">
        <f t="shared" ref="O462" si="1416">SUM(E456:E462)</f>
        <v>3859</v>
      </c>
      <c r="P462" s="138">
        <f t="shared" ref="P462" si="1417">SUM(K456:K462)</f>
        <v>151968</v>
      </c>
      <c r="Q462" s="138">
        <f t="shared" ref="Q462" si="1418">SUM(L456:L462)</f>
        <v>4135</v>
      </c>
      <c r="R462" s="362">
        <f t="shared" ref="R462" si="1419">Q462/P462</f>
        <v>2.7209675721204463E-2</v>
      </c>
      <c r="S462" s="85">
        <f t="shared" ref="S462" si="1420">P462/5463.3</f>
        <v>27.816155071110867</v>
      </c>
    </row>
    <row r="463" spans="1:21" x14ac:dyDescent="0.2">
      <c r="A463" s="480">
        <v>44350</v>
      </c>
      <c r="B463" s="481">
        <v>1819342</v>
      </c>
      <c r="C463" s="481">
        <v>237901</v>
      </c>
      <c r="D463" s="103">
        <v>2057243</v>
      </c>
      <c r="E463" s="482">
        <v>835</v>
      </c>
      <c r="F463" s="483">
        <f t="shared" si="1365"/>
        <v>0.12531892540897493</v>
      </c>
      <c r="G463" s="481">
        <v>19381</v>
      </c>
      <c r="H463" s="103">
        <v>3009459</v>
      </c>
      <c r="I463" s="73">
        <v>12460</v>
      </c>
      <c r="J463" s="71">
        <v>3437212</v>
      </c>
      <c r="K463" s="371">
        <v>31841</v>
      </c>
      <c r="L463" s="359">
        <v>900</v>
      </c>
      <c r="M463" s="397">
        <f t="shared" si="1414"/>
        <v>2.826544392449986E-2</v>
      </c>
      <c r="N463" s="84">
        <f t="shared" ref="N463" si="1421">D463-D456</f>
        <v>34918</v>
      </c>
      <c r="O463" s="84">
        <f t="shared" ref="O463" si="1422">SUM(E457:E463)</f>
        <v>4230</v>
      </c>
      <c r="P463" s="138">
        <f t="shared" ref="P463" si="1423">SUM(K457:K463)</f>
        <v>155110</v>
      </c>
      <c r="Q463" s="138">
        <f t="shared" ref="Q463" si="1424">SUM(L457:L463)</f>
        <v>4528</v>
      </c>
      <c r="R463" s="362">
        <f t="shared" ref="R463" si="1425">Q463/P463</f>
        <v>2.9192186190445491E-2</v>
      </c>
      <c r="S463" s="85">
        <f t="shared" ref="S463" si="1426">P463/5463.3</f>
        <v>28.391265352442662</v>
      </c>
    </row>
    <row r="464" spans="1:21" x14ac:dyDescent="0.2">
      <c r="A464" s="480">
        <v>44351</v>
      </c>
      <c r="B464" s="481">
        <v>1825060</v>
      </c>
      <c r="C464" s="481">
        <v>238893</v>
      </c>
      <c r="D464" s="103">
        <v>2063953</v>
      </c>
      <c r="E464" s="2">
        <v>992</v>
      </c>
      <c r="F464" s="483">
        <f t="shared" si="1365"/>
        <v>0.14783904619970195</v>
      </c>
      <c r="G464" s="481">
        <v>14335</v>
      </c>
      <c r="H464" s="103">
        <v>3023794</v>
      </c>
      <c r="I464" s="73">
        <v>12627</v>
      </c>
      <c r="J464" s="71">
        <v>3449839</v>
      </c>
      <c r="K464" s="371">
        <v>26962</v>
      </c>
      <c r="L464" s="359">
        <v>1040</v>
      </c>
      <c r="M464" s="397">
        <f t="shared" si="1414"/>
        <v>3.8572806171648988E-2</v>
      </c>
      <c r="N464" s="84">
        <f t="shared" ref="N464" si="1427">D464-D457</f>
        <v>36050</v>
      </c>
      <c r="O464" s="84">
        <f t="shared" ref="O464" si="1428">SUM(E458:E464)</f>
        <v>4581</v>
      </c>
      <c r="P464" s="138">
        <f t="shared" ref="P464" si="1429">SUM(K458:K464)</f>
        <v>156133</v>
      </c>
      <c r="Q464" s="138">
        <f t="shared" ref="Q464" si="1430">SUM(L458:L464)</f>
        <v>4889</v>
      </c>
      <c r="R464" s="362">
        <f t="shared" ref="R464" si="1431">Q464/P464</f>
        <v>3.1313047209750658E-2</v>
      </c>
      <c r="S464" s="85">
        <f t="shared" ref="S464" si="1432">P464/5463.3</f>
        <v>28.578514817051964</v>
      </c>
    </row>
    <row r="465" spans="1:21" x14ac:dyDescent="0.2">
      <c r="A465" s="480">
        <v>44352</v>
      </c>
      <c r="B465" s="481">
        <v>1830594</v>
      </c>
      <c r="C465" s="481">
        <v>239753</v>
      </c>
      <c r="D465" s="103">
        <v>2070347</v>
      </c>
      <c r="E465" s="2">
        <v>860</v>
      </c>
      <c r="F465" s="483">
        <f t="shared" si="1365"/>
        <v>0.13450109477635283</v>
      </c>
      <c r="G465" s="481">
        <v>12478</v>
      </c>
      <c r="H465" s="103">
        <v>3036272</v>
      </c>
      <c r="I465" s="73">
        <v>14958</v>
      </c>
      <c r="J465" s="71">
        <v>3464797</v>
      </c>
      <c r="K465" s="371">
        <v>27436</v>
      </c>
      <c r="L465" s="359">
        <v>931</v>
      </c>
      <c r="M465" s="397">
        <f t="shared" si="1414"/>
        <v>3.3933518005540168E-2</v>
      </c>
      <c r="N465" s="84">
        <f t="shared" ref="N465" si="1433">D465-D458</f>
        <v>37366</v>
      </c>
      <c r="O465" s="84">
        <f t="shared" ref="O465" si="1434">SUM(E459:E465)</f>
        <v>4858</v>
      </c>
      <c r="P465" s="138">
        <f t="shared" ref="P465" si="1435">SUM(K459:K465)</f>
        <v>159037</v>
      </c>
      <c r="Q465" s="138">
        <f t="shared" ref="Q465" si="1436">SUM(L459:L465)</f>
        <v>5196</v>
      </c>
      <c r="R465" s="362">
        <f t="shared" ref="R465" si="1437">Q465/P465</f>
        <v>3.2671642447983804E-2</v>
      </c>
      <c r="S465" s="85">
        <f t="shared" ref="S465" si="1438">P465/5463.3</f>
        <v>29.110061684329981</v>
      </c>
    </row>
    <row r="466" spans="1:21" x14ac:dyDescent="0.2">
      <c r="A466" s="480">
        <v>44353</v>
      </c>
      <c r="B466" s="481">
        <v>1836218</v>
      </c>
      <c r="C466" s="481">
        <v>240528</v>
      </c>
      <c r="D466" s="103">
        <v>2076746</v>
      </c>
      <c r="E466" s="2">
        <v>775</v>
      </c>
      <c r="F466" s="483">
        <f t="shared" si="1365"/>
        <v>0.12111267385528988</v>
      </c>
      <c r="G466" s="481">
        <v>6248</v>
      </c>
      <c r="H466" s="103">
        <v>3042520</v>
      </c>
      <c r="I466" s="73">
        <v>14427</v>
      </c>
      <c r="J466" s="71">
        <v>3479224</v>
      </c>
      <c r="K466" s="371">
        <v>20675</v>
      </c>
      <c r="L466" s="359">
        <v>821</v>
      </c>
      <c r="M466" s="397">
        <f t="shared" ref="M466" si="1439">L466/K466</f>
        <v>3.9709794437726723E-2</v>
      </c>
      <c r="N466" s="84">
        <f t="shared" ref="N466" si="1440">D466-D459</f>
        <v>39390</v>
      </c>
      <c r="O466" s="84">
        <f t="shared" ref="O466" si="1441">SUM(E460:E466)</f>
        <v>5107</v>
      </c>
      <c r="P466" s="138">
        <f t="shared" ref="P466" si="1442">SUM(K460:K466)</f>
        <v>162014</v>
      </c>
      <c r="Q466" s="138">
        <f t="shared" ref="Q466" si="1443">SUM(L460:L466)</f>
        <v>5455</v>
      </c>
      <c r="R466" s="362">
        <f t="shared" ref="R466" si="1444">Q466/P466</f>
        <v>3.3669929759156614E-2</v>
      </c>
      <c r="S466" s="85">
        <f t="shared" ref="S466" si="1445">P466/5463.3</f>
        <v>29.654970439111892</v>
      </c>
    </row>
    <row r="467" spans="1:21" x14ac:dyDescent="0.2">
      <c r="A467" s="480">
        <v>44354</v>
      </c>
      <c r="B467" s="481">
        <v>1840381</v>
      </c>
      <c r="C467" s="481">
        <v>241169</v>
      </c>
      <c r="D467" s="103">
        <v>2081550</v>
      </c>
      <c r="E467" s="2">
        <v>641</v>
      </c>
      <c r="F467" s="483">
        <f t="shared" si="1365"/>
        <v>0.13343047460449625</v>
      </c>
      <c r="G467" s="481">
        <v>5936</v>
      </c>
      <c r="H467" s="103">
        <v>3048456</v>
      </c>
      <c r="I467" s="73">
        <v>10256</v>
      </c>
      <c r="J467" s="71">
        <v>3489480</v>
      </c>
      <c r="K467" s="371">
        <v>16192</v>
      </c>
      <c r="L467" s="359">
        <v>688</v>
      </c>
      <c r="M467" s="397">
        <f t="shared" ref="M467" si="1446">L467/K467</f>
        <v>4.2490118577075096E-2</v>
      </c>
      <c r="N467" s="84">
        <f t="shared" ref="N467" si="1447">D467-D460</f>
        <v>40596</v>
      </c>
      <c r="O467" s="84">
        <f t="shared" ref="O467" si="1448">SUM(E461:E467)</f>
        <v>5258</v>
      </c>
      <c r="P467" s="138">
        <f t="shared" ref="P467" si="1449">SUM(K461:K467)</f>
        <v>165853</v>
      </c>
      <c r="Q467" s="138">
        <f t="shared" ref="Q467" si="1450">SUM(L461:L467)</f>
        <v>5626</v>
      </c>
      <c r="R467" s="362">
        <f t="shared" ref="R467" si="1451">Q467/P467</f>
        <v>3.3921605276962127E-2</v>
      </c>
      <c r="S467" s="85">
        <f t="shared" ref="S467" si="1452">P467/5463.3</f>
        <v>30.357659290172606</v>
      </c>
    </row>
    <row r="468" spans="1:21" x14ac:dyDescent="0.2">
      <c r="A468" s="480">
        <v>44355</v>
      </c>
      <c r="B468" s="481">
        <v>1844372</v>
      </c>
      <c r="C468" s="481">
        <v>241864</v>
      </c>
      <c r="D468" s="103">
        <v>2086236</v>
      </c>
      <c r="E468" s="2">
        <v>695</v>
      </c>
      <c r="F468" s="483">
        <f t="shared" si="1365"/>
        <v>0.14831412718736661</v>
      </c>
      <c r="G468" s="481">
        <v>6630</v>
      </c>
      <c r="H468" s="103">
        <v>3055086</v>
      </c>
      <c r="I468" s="73">
        <v>8243</v>
      </c>
      <c r="J468" s="71">
        <v>3497723</v>
      </c>
      <c r="K468" s="371">
        <v>14873</v>
      </c>
      <c r="L468" s="359">
        <v>743</v>
      </c>
      <c r="M468" s="397">
        <f t="shared" ref="M468" si="1453">L468/K468</f>
        <v>4.9956296644927047E-2</v>
      </c>
      <c r="N468" s="84">
        <f t="shared" ref="N468" si="1454">D468-D461</f>
        <v>41417</v>
      </c>
      <c r="O468" s="84">
        <f t="shared" ref="O468" si="1455">SUM(E462:E468)</f>
        <v>5475</v>
      </c>
      <c r="P468" s="138">
        <f t="shared" ref="P468" si="1456">SUM(K462:K468)</f>
        <v>164237</v>
      </c>
      <c r="Q468" s="138">
        <f t="shared" ref="Q468" si="1457">SUM(L462:L468)</f>
        <v>5858</v>
      </c>
      <c r="R468" s="362">
        <f t="shared" ref="R468" si="1458">Q468/P468</f>
        <v>3.5667967632141355E-2</v>
      </c>
      <c r="S468" s="85">
        <f t="shared" ref="S468" si="1459">P468/5463.3</f>
        <v>30.061867369538557</v>
      </c>
    </row>
    <row r="469" spans="1:21" x14ac:dyDescent="0.2">
      <c r="A469" s="480">
        <v>44356</v>
      </c>
      <c r="B469" s="481">
        <v>1840017</v>
      </c>
      <c r="C469" s="481">
        <v>242875</v>
      </c>
      <c r="D469" s="103">
        <v>2082892</v>
      </c>
      <c r="E469" s="43">
        <v>1011</v>
      </c>
      <c r="F469" s="483" t="s">
        <v>393</v>
      </c>
      <c r="G469" s="481">
        <v>21909</v>
      </c>
      <c r="H469" s="103">
        <v>3076995</v>
      </c>
      <c r="I469" s="73">
        <v>14318</v>
      </c>
      <c r="J469" s="71">
        <v>3512041</v>
      </c>
      <c r="K469" s="371">
        <v>36227</v>
      </c>
      <c r="L469" s="359">
        <v>1084</v>
      </c>
      <c r="M469" s="397">
        <f t="shared" ref="M469" si="1460">L469/K469</f>
        <v>2.9922433544041737E-2</v>
      </c>
      <c r="N469" s="84">
        <f t="shared" ref="N469" si="1461">D469-D462</f>
        <v>32312</v>
      </c>
      <c r="O469" s="84">
        <f t="shared" ref="O469" si="1462">SUM(E463:E469)</f>
        <v>5809</v>
      </c>
      <c r="P469" s="138">
        <f t="shared" ref="P469" si="1463">SUM(K463:K469)</f>
        <v>174206</v>
      </c>
      <c r="Q469" s="138">
        <f t="shared" ref="Q469" si="1464">SUM(L463:L469)</f>
        <v>6207</v>
      </c>
      <c r="R469" s="362">
        <f t="shared" ref="R469" si="1465">Q469/P469</f>
        <v>3.5630230876089228E-2</v>
      </c>
      <c r="S469" s="85">
        <f t="shared" ref="S469" si="1466">P469/5463.3</f>
        <v>31.8865886918163</v>
      </c>
      <c r="U469" s="104" t="s">
        <v>394</v>
      </c>
    </row>
    <row r="470" spans="1:21" x14ac:dyDescent="0.2">
      <c r="A470" s="480">
        <v>44357</v>
      </c>
      <c r="B470" s="481">
        <v>1844736</v>
      </c>
      <c r="C470" s="481">
        <v>243610</v>
      </c>
      <c r="D470" s="103">
        <v>2088346</v>
      </c>
      <c r="E470" s="43">
        <v>735</v>
      </c>
      <c r="F470" s="483">
        <f t="shared" ref="F470:F476" si="1467">E470/(D470-D469)</f>
        <v>0.13476347634763478</v>
      </c>
      <c r="G470" s="481">
        <v>19523</v>
      </c>
      <c r="H470" s="103">
        <v>3096518</v>
      </c>
      <c r="I470" s="73">
        <v>8856</v>
      </c>
      <c r="J470" s="71">
        <v>3520897</v>
      </c>
      <c r="K470" s="371">
        <v>28379</v>
      </c>
      <c r="L470" s="359">
        <v>786</v>
      </c>
      <c r="M470" s="397">
        <f t="shared" ref="M470:M471" si="1468">L470/K470</f>
        <v>2.7696536171112441E-2</v>
      </c>
      <c r="N470" s="84">
        <f t="shared" ref="N470" si="1469">D470-D463</f>
        <v>31103</v>
      </c>
      <c r="O470" s="84">
        <f t="shared" ref="O470" si="1470">SUM(E464:E470)</f>
        <v>5709</v>
      </c>
      <c r="P470" s="138">
        <f t="shared" ref="P470" si="1471">SUM(K464:K470)</f>
        <v>170744</v>
      </c>
      <c r="Q470" s="138">
        <f t="shared" ref="Q470" si="1472">SUM(L464:L470)</f>
        <v>6093</v>
      </c>
      <c r="R470" s="362">
        <f t="shared" ref="R470" si="1473">Q470/P470</f>
        <v>3.5685002108419621E-2</v>
      </c>
      <c r="S470" s="85">
        <f t="shared" ref="S470" si="1474">P470/5463.3</f>
        <v>31.252905752933209</v>
      </c>
      <c r="U470" s="104" t="s">
        <v>397</v>
      </c>
    </row>
    <row r="471" spans="1:21" x14ac:dyDescent="0.2">
      <c r="A471" s="480">
        <v>44358</v>
      </c>
      <c r="B471" s="481">
        <v>1850478</v>
      </c>
      <c r="C471" s="481">
        <v>244714</v>
      </c>
      <c r="D471" s="103">
        <v>2095192</v>
      </c>
      <c r="E471" s="43">
        <v>1104</v>
      </c>
      <c r="F471" s="483">
        <f t="shared" si="1467"/>
        <v>0.16126205083260298</v>
      </c>
      <c r="G471" s="481">
        <v>15515</v>
      </c>
      <c r="H471" s="103">
        <v>3112033</v>
      </c>
      <c r="I471" s="73">
        <v>13048</v>
      </c>
      <c r="J471" s="71">
        <v>3533945</v>
      </c>
      <c r="K471" s="371">
        <v>28563</v>
      </c>
      <c r="L471" s="359">
        <v>1172</v>
      </c>
      <c r="M471" s="397">
        <f t="shared" si="1468"/>
        <v>4.1032104470818891E-2</v>
      </c>
      <c r="N471" s="84">
        <f t="shared" ref="N471" si="1475">D471-D464</f>
        <v>31239</v>
      </c>
      <c r="O471" s="84">
        <f t="shared" ref="O471" si="1476">SUM(E465:E471)</f>
        <v>5821</v>
      </c>
      <c r="P471" s="138">
        <f t="shared" ref="P471" si="1477">SUM(K465:K471)</f>
        <v>172345</v>
      </c>
      <c r="Q471" s="138">
        <f t="shared" ref="Q471" si="1478">SUM(L465:L471)</f>
        <v>6225</v>
      </c>
      <c r="R471" s="362">
        <f t="shared" ref="R471" si="1479">Q471/P471</f>
        <v>3.6119411645246451E-2</v>
      </c>
      <c r="S471" s="85">
        <f t="shared" ref="S471" si="1480">P471/5463.3</f>
        <v>31.54595208024454</v>
      </c>
    </row>
    <row r="472" spans="1:21" x14ac:dyDescent="0.2">
      <c r="A472" s="480">
        <v>44359</v>
      </c>
      <c r="B472" s="481">
        <v>1855951</v>
      </c>
      <c r="C472" s="481">
        <v>245744</v>
      </c>
      <c r="D472" s="103">
        <v>2101695</v>
      </c>
      <c r="E472" s="43">
        <v>1030</v>
      </c>
      <c r="F472" s="483">
        <f t="shared" si="1467"/>
        <v>0.15838843610641243</v>
      </c>
      <c r="G472" s="481">
        <v>12482</v>
      </c>
      <c r="H472" s="103">
        <v>3124515</v>
      </c>
      <c r="I472" s="73">
        <v>14168</v>
      </c>
      <c r="J472" s="71">
        <v>3548113</v>
      </c>
      <c r="K472" s="371">
        <v>26650</v>
      </c>
      <c r="L472" s="359">
        <v>1104</v>
      </c>
      <c r="M472" s="397">
        <f t="shared" ref="M472" si="1481">L472/K472</f>
        <v>4.1425891181988743E-2</v>
      </c>
      <c r="N472" s="84">
        <f t="shared" ref="N472" si="1482">D472-D465</f>
        <v>31348</v>
      </c>
      <c r="O472" s="84">
        <f t="shared" ref="O472" si="1483">SUM(E466:E472)</f>
        <v>5991</v>
      </c>
      <c r="P472" s="138">
        <f t="shared" ref="P472" si="1484">SUM(K466:K472)</f>
        <v>171559</v>
      </c>
      <c r="Q472" s="138">
        <f t="shared" ref="Q472" si="1485">SUM(L466:L472)</f>
        <v>6398</v>
      </c>
      <c r="R472" s="362">
        <f t="shared" ref="R472" si="1486">Q472/P472</f>
        <v>3.7293292686481037E-2</v>
      </c>
      <c r="S472" s="85">
        <f t="shared" ref="S472" si="1487">P472/5463.3</f>
        <v>31.402082990134168</v>
      </c>
      <c r="U472" s="104" t="s">
        <v>398</v>
      </c>
    </row>
    <row r="473" spans="1:21" x14ac:dyDescent="0.2">
      <c r="A473" s="480">
        <v>44360</v>
      </c>
      <c r="B473" s="481">
        <v>1861597</v>
      </c>
      <c r="C473" s="481">
        <v>246780</v>
      </c>
      <c r="D473" s="103">
        <v>2108377</v>
      </c>
      <c r="E473" s="43">
        <v>1036</v>
      </c>
      <c r="F473" s="483">
        <f t="shared" si="1467"/>
        <v>0.15504340017958695</v>
      </c>
      <c r="G473" s="481">
        <v>5216</v>
      </c>
      <c r="H473" s="103">
        <v>3129731</v>
      </c>
      <c r="I473" s="73">
        <v>17640</v>
      </c>
      <c r="J473" s="71">
        <v>3565753</v>
      </c>
      <c r="K473" s="371">
        <v>22856</v>
      </c>
      <c r="L473" s="359">
        <v>1137</v>
      </c>
      <c r="M473" s="397">
        <f t="shared" ref="M473" si="1488">L473/K473</f>
        <v>4.9746237311865595E-2</v>
      </c>
      <c r="N473" s="84">
        <f t="shared" ref="N473" si="1489">D473-D466</f>
        <v>31631</v>
      </c>
      <c r="O473" s="84">
        <f t="shared" ref="O473" si="1490">SUM(E467:E473)</f>
        <v>6252</v>
      </c>
      <c r="P473" s="138">
        <f t="shared" ref="P473" si="1491">SUM(K467:K473)</f>
        <v>173740</v>
      </c>
      <c r="Q473" s="138">
        <f t="shared" ref="Q473" si="1492">SUM(L467:L473)</f>
        <v>6714</v>
      </c>
      <c r="R473" s="362">
        <f t="shared" ref="R473" si="1493">Q473/P473</f>
        <v>3.8643950730977324E-2</v>
      </c>
      <c r="S473" s="85">
        <f t="shared" ref="S473" si="1494">P473/5463.3</f>
        <v>31.801292259257224</v>
      </c>
      <c r="U473" s="104" t="s">
        <v>398</v>
      </c>
    </row>
    <row r="474" spans="1:21" x14ac:dyDescent="0.2">
      <c r="A474" s="480">
        <v>44361</v>
      </c>
      <c r="B474" s="481">
        <v>1865572</v>
      </c>
      <c r="C474" s="481">
        <v>247541</v>
      </c>
      <c r="D474" s="103">
        <v>2113113</v>
      </c>
      <c r="E474" s="43">
        <v>761</v>
      </c>
      <c r="F474" s="483">
        <f t="shared" si="1467"/>
        <v>0.16068412162162163</v>
      </c>
      <c r="G474" s="481">
        <v>5779</v>
      </c>
      <c r="H474" s="103">
        <v>3135510</v>
      </c>
      <c r="I474" s="73">
        <v>10002</v>
      </c>
      <c r="J474" s="71">
        <v>3575755</v>
      </c>
      <c r="K474" s="371">
        <v>15781</v>
      </c>
      <c r="L474" s="359">
        <v>814</v>
      </c>
      <c r="M474" s="397">
        <f t="shared" ref="M474:M476" si="1495">L474/K474</f>
        <v>5.1581015144794372E-2</v>
      </c>
      <c r="N474" s="84">
        <f t="shared" ref="N474" si="1496">D474-D467</f>
        <v>31563</v>
      </c>
      <c r="O474" s="84">
        <f t="shared" ref="O474" si="1497">SUM(E468:E474)</f>
        <v>6372</v>
      </c>
      <c r="P474" s="138">
        <f t="shared" ref="P474" si="1498">SUM(K468:K474)</f>
        <v>173329</v>
      </c>
      <c r="Q474" s="138">
        <f t="shared" ref="Q474" si="1499">SUM(L468:L474)</f>
        <v>6840</v>
      </c>
      <c r="R474" s="362">
        <f t="shared" ref="R474" si="1500">Q474/P474</f>
        <v>3.9462525024664082E-2</v>
      </c>
      <c r="S474" s="85">
        <f t="shared" ref="S474:S475" si="1501">P474/5463.3</f>
        <v>31.726063002214776</v>
      </c>
    </row>
    <row r="475" spans="1:21" x14ac:dyDescent="0.2">
      <c r="A475" s="480">
        <v>44362</v>
      </c>
      <c r="B475" s="481">
        <v>1870306</v>
      </c>
      <c r="C475" s="481">
        <v>248515</v>
      </c>
      <c r="D475" s="103">
        <v>2118821</v>
      </c>
      <c r="E475" s="43">
        <v>974</v>
      </c>
      <c r="F475" s="483">
        <f t="shared" si="1467"/>
        <v>0.17063770147161877</v>
      </c>
      <c r="G475" s="481">
        <v>10507</v>
      </c>
      <c r="H475" s="103">
        <v>3146017</v>
      </c>
      <c r="I475" s="73">
        <v>10254</v>
      </c>
      <c r="J475" s="71">
        <v>3586009</v>
      </c>
      <c r="K475" s="371">
        <v>20761</v>
      </c>
      <c r="L475" s="359">
        <v>1040</v>
      </c>
      <c r="M475" s="397">
        <f t="shared" si="1495"/>
        <v>5.0093926111458985E-2</v>
      </c>
      <c r="N475" s="84">
        <f>D475-D468</f>
        <v>32585</v>
      </c>
      <c r="O475" s="84">
        <f>SUM(E469:E475)</f>
        <v>6651</v>
      </c>
      <c r="P475" s="138">
        <f t="shared" ref="P475:Q477" si="1502">SUM(K469:K475)</f>
        <v>179217</v>
      </c>
      <c r="Q475" s="138">
        <f t="shared" si="1502"/>
        <v>7137</v>
      </c>
      <c r="R475" s="362">
        <f>Q475/P475</f>
        <v>3.9823231055089642E-2</v>
      </c>
      <c r="S475" s="85">
        <f t="shared" si="1501"/>
        <v>32.803799901158641</v>
      </c>
    </row>
    <row r="476" spans="1:21" x14ac:dyDescent="0.2">
      <c r="A476" s="480">
        <v>44363</v>
      </c>
      <c r="B476" s="481">
        <v>1877486</v>
      </c>
      <c r="C476" s="481">
        <v>249644</v>
      </c>
      <c r="D476" s="103">
        <v>2127130</v>
      </c>
      <c r="E476" s="43">
        <v>1129</v>
      </c>
      <c r="F476" s="483">
        <f t="shared" si="1467"/>
        <v>0.13587676013960764</v>
      </c>
      <c r="G476" s="481">
        <v>19979</v>
      </c>
      <c r="H476" s="103">
        <v>3165996</v>
      </c>
      <c r="I476" s="73">
        <v>15659</v>
      </c>
      <c r="J476" s="71">
        <v>3601668</v>
      </c>
      <c r="K476" s="371">
        <v>35638</v>
      </c>
      <c r="L476" s="359">
        <v>1194</v>
      </c>
      <c r="M476" s="397">
        <f t="shared" si="1495"/>
        <v>3.3503563611874967E-2</v>
      </c>
      <c r="N476" s="84">
        <f>D476-D469</f>
        <v>44238</v>
      </c>
      <c r="O476" s="84">
        <f>SUM(E470:E476)</f>
        <v>6769</v>
      </c>
      <c r="P476" s="138">
        <f t="shared" si="1502"/>
        <v>178628</v>
      </c>
      <c r="Q476" s="138">
        <f t="shared" si="1502"/>
        <v>7247</v>
      </c>
      <c r="R476" s="362">
        <f>Q476/P476</f>
        <v>4.0570347313970932E-2</v>
      </c>
      <c r="S476" s="85">
        <f>P476/5463.3</f>
        <v>32.695989603353283</v>
      </c>
    </row>
    <row r="477" spans="1:21" x14ac:dyDescent="0.2">
      <c r="A477" s="480">
        <v>44364</v>
      </c>
      <c r="B477" s="481">
        <v>1884267</v>
      </c>
      <c r="C477" s="481">
        <v>250961</v>
      </c>
      <c r="D477" s="103">
        <v>2135228</v>
      </c>
      <c r="E477" s="43">
        <v>1317</v>
      </c>
      <c r="F477" s="483">
        <f>E477/(D477-D476)</f>
        <v>0.16263274882687084</v>
      </c>
      <c r="G477" s="481">
        <v>16728</v>
      </c>
      <c r="H477" s="103">
        <v>3182724</v>
      </c>
      <c r="I477" s="73">
        <v>14262</v>
      </c>
      <c r="J477" s="71">
        <v>3615930</v>
      </c>
      <c r="K477" s="371">
        <v>30990</v>
      </c>
      <c r="L477" s="359">
        <v>1412</v>
      </c>
      <c r="M477" s="397">
        <f t="shared" ref="M477:M478" si="1503">L477/K477</f>
        <v>4.5563084866085832E-2</v>
      </c>
      <c r="N477" s="84">
        <f>D477-D470</f>
        <v>46882</v>
      </c>
      <c r="O477" s="84">
        <f>SUM(E471:E477)</f>
        <v>7351</v>
      </c>
      <c r="P477" s="138">
        <f t="shared" si="1502"/>
        <v>181239</v>
      </c>
      <c r="Q477" s="138">
        <f t="shared" si="1502"/>
        <v>7873</v>
      </c>
      <c r="R477" s="362">
        <f>Q477/P477</f>
        <v>4.3439877730510543E-2</v>
      </c>
      <c r="S477" s="85">
        <f>P477/5463.3</f>
        <v>33.173905881060897</v>
      </c>
    </row>
    <row r="478" spans="1:21" x14ac:dyDescent="0.2">
      <c r="A478" s="480">
        <v>44365</v>
      </c>
      <c r="B478" s="481">
        <v>1889928</v>
      </c>
      <c r="C478" s="481">
        <v>251911</v>
      </c>
      <c r="D478" s="103">
        <v>2141839</v>
      </c>
      <c r="E478" s="43">
        <v>950</v>
      </c>
      <c r="F478" s="483">
        <f>E478/(D478-D477)</f>
        <v>0.1436998941158675</v>
      </c>
      <c r="G478" s="481">
        <v>17637</v>
      </c>
      <c r="H478" s="103">
        <v>3200361</v>
      </c>
      <c r="I478" s="73">
        <v>11617</v>
      </c>
      <c r="J478" s="71">
        <v>3627547</v>
      </c>
      <c r="K478" s="371">
        <v>29254</v>
      </c>
      <c r="L478" s="359">
        <v>1012</v>
      </c>
      <c r="M478" s="397">
        <f t="shared" si="1503"/>
        <v>3.4593559855062558E-2</v>
      </c>
      <c r="N478" s="84">
        <f>D478-D471</f>
        <v>46647</v>
      </c>
      <c r="O478" s="84">
        <f>SUM(E472:E478)</f>
        <v>7197</v>
      </c>
      <c r="P478" s="138">
        <f t="shared" ref="P478" si="1504">SUM(K472:K478)</f>
        <v>181930</v>
      </c>
      <c r="Q478" s="138">
        <f t="shared" ref="Q478" si="1505">SUM(L472:L478)</f>
        <v>7713</v>
      </c>
      <c r="R478" s="362">
        <f>Q478/P478</f>
        <v>4.2395426812510309E-2</v>
      </c>
      <c r="S478" s="85">
        <f>P478/5463.3</f>
        <v>33.300386213460726</v>
      </c>
    </row>
    <row r="479" spans="1:21" x14ac:dyDescent="0.2">
      <c r="A479" s="480">
        <v>44366</v>
      </c>
      <c r="B479" s="481">
        <v>1896738</v>
      </c>
      <c r="C479" s="481">
        <v>253120</v>
      </c>
      <c r="D479" s="103">
        <v>2149858</v>
      </c>
      <c r="E479" s="43">
        <v>1209</v>
      </c>
      <c r="F479" s="483">
        <f t="shared" ref="F479:F480" si="1506">E479/(D479-D478)</f>
        <v>0.15076692854470633</v>
      </c>
      <c r="G479" s="481">
        <v>11185</v>
      </c>
      <c r="H479" s="103">
        <v>3211546</v>
      </c>
      <c r="I479" s="73">
        <v>17624</v>
      </c>
      <c r="J479" s="71">
        <v>3645171</v>
      </c>
      <c r="K479" s="371">
        <v>28809</v>
      </c>
      <c r="L479" s="359">
        <v>1297</v>
      </c>
      <c r="M479" s="397">
        <f t="shared" ref="M479:M481" si="1507">L479/K479</f>
        <v>4.5020653268075951E-2</v>
      </c>
      <c r="N479" s="84">
        <f t="shared" ref="N479:N481" si="1508">D479-D472</f>
        <v>48163</v>
      </c>
      <c r="O479" s="84">
        <f t="shared" ref="O479:O481" si="1509">SUM(E473:E479)</f>
        <v>7376</v>
      </c>
      <c r="P479" s="138">
        <f t="shared" ref="P479:P481" si="1510">SUM(K473:K479)</f>
        <v>184089</v>
      </c>
      <c r="Q479" s="138">
        <f t="shared" ref="Q479:Q481" si="1511">SUM(L473:L479)</f>
        <v>7906</v>
      </c>
      <c r="R479" s="362">
        <f t="shared" ref="R479:R481" si="1512">Q479/P479</f>
        <v>4.2946618211843188E-2</v>
      </c>
      <c r="S479" s="85">
        <f t="shared" ref="S479:S481" si="1513">P479/5463.3</f>
        <v>33.69556861237713</v>
      </c>
    </row>
    <row r="480" spans="1:21" x14ac:dyDescent="0.2">
      <c r="A480" s="480">
        <v>44367</v>
      </c>
      <c r="B480" s="481">
        <v>1902093</v>
      </c>
      <c r="C480" s="481">
        <v>254325</v>
      </c>
      <c r="D480" s="103">
        <v>2156418</v>
      </c>
      <c r="E480" s="43">
        <v>1205</v>
      </c>
      <c r="F480" s="483">
        <f t="shared" si="1506"/>
        <v>0.1836890243902439</v>
      </c>
      <c r="G480" s="481">
        <v>5552</v>
      </c>
      <c r="H480" s="103">
        <v>3217098</v>
      </c>
      <c r="I480" s="73">
        <v>16546</v>
      </c>
      <c r="J480" s="71">
        <v>3661717</v>
      </c>
      <c r="K480" s="371">
        <v>22098</v>
      </c>
      <c r="L480" s="359">
        <v>1281</v>
      </c>
      <c r="M480" s="397">
        <f t="shared" si="1507"/>
        <v>5.7969046972576703E-2</v>
      </c>
      <c r="N480" s="84">
        <f t="shared" si="1508"/>
        <v>48041</v>
      </c>
      <c r="O480" s="84">
        <f t="shared" si="1509"/>
        <v>7545</v>
      </c>
      <c r="P480" s="138">
        <f t="shared" si="1510"/>
        <v>183331</v>
      </c>
      <c r="Q480" s="138">
        <f t="shared" si="1511"/>
        <v>8050</v>
      </c>
      <c r="R480" s="362">
        <f t="shared" si="1512"/>
        <v>4.3909649759178757E-2</v>
      </c>
      <c r="S480" s="85">
        <f t="shared" si="1513"/>
        <v>33.556824629802499</v>
      </c>
    </row>
    <row r="481" spans="1:32" x14ac:dyDescent="0.2">
      <c r="A481" s="480">
        <v>44368</v>
      </c>
      <c r="B481" s="481">
        <v>1906735</v>
      </c>
      <c r="C481" s="481">
        <v>255575</v>
      </c>
      <c r="D481" s="103">
        <v>2162310</v>
      </c>
      <c r="E481" s="43">
        <v>1250</v>
      </c>
      <c r="F481" s="483">
        <f t="shared" ref="F481:F487" si="1514">E481/(D481-D480)</f>
        <v>0.2121520706042091</v>
      </c>
      <c r="G481" s="481">
        <v>5429</v>
      </c>
      <c r="H481" s="103">
        <v>3222527</v>
      </c>
      <c r="I481" s="73">
        <v>13151</v>
      </c>
      <c r="J481" s="71">
        <v>3674868</v>
      </c>
      <c r="K481" s="371">
        <v>18580</v>
      </c>
      <c r="L481" s="359">
        <v>1332</v>
      </c>
      <c r="M481" s="397">
        <f t="shared" si="1507"/>
        <v>7.1689989235737356E-2</v>
      </c>
      <c r="N481" s="84">
        <f t="shared" si="1508"/>
        <v>49197</v>
      </c>
      <c r="O481" s="84">
        <f t="shared" si="1509"/>
        <v>8034</v>
      </c>
      <c r="P481" s="138">
        <f t="shared" si="1510"/>
        <v>186130</v>
      </c>
      <c r="Q481" s="138">
        <f t="shared" si="1511"/>
        <v>8568</v>
      </c>
      <c r="R481" s="362">
        <f t="shared" si="1512"/>
        <v>4.6032342986084995E-2</v>
      </c>
      <c r="S481" s="85">
        <f t="shared" si="1513"/>
        <v>34.0691523438215</v>
      </c>
      <c r="U481" s="104" t="s">
        <v>403</v>
      </c>
    </row>
    <row r="482" spans="1:32" x14ac:dyDescent="0.2">
      <c r="A482" s="480">
        <v>44369</v>
      </c>
      <c r="B482" s="481">
        <v>1912801</v>
      </c>
      <c r="C482" s="481">
        <v>257742</v>
      </c>
      <c r="D482" s="103">
        <v>2170543</v>
      </c>
      <c r="E482" s="43">
        <v>2167</v>
      </c>
      <c r="F482" s="483">
        <f t="shared" si="1514"/>
        <v>0.26320903680310942</v>
      </c>
      <c r="G482" s="481">
        <v>10204</v>
      </c>
      <c r="H482" s="103">
        <v>3232731</v>
      </c>
      <c r="I482" s="73">
        <v>14834</v>
      </c>
      <c r="J482" s="71">
        <v>3689702</v>
      </c>
      <c r="K482" s="371">
        <v>25038</v>
      </c>
      <c r="L482" s="359">
        <v>2275</v>
      </c>
      <c r="M482" s="397">
        <f t="shared" ref="M482" si="1515">L482/K482</f>
        <v>9.0861889927310494E-2</v>
      </c>
      <c r="N482" s="84">
        <f t="shared" ref="N482" si="1516">D482-D475</f>
        <v>51722</v>
      </c>
      <c r="O482" s="84">
        <f t="shared" ref="O482" si="1517">SUM(E476:E482)</f>
        <v>9227</v>
      </c>
      <c r="P482" s="138">
        <f t="shared" ref="P482" si="1518">SUM(K476:K482)</f>
        <v>190407</v>
      </c>
      <c r="Q482" s="138">
        <f t="shared" ref="Q482" si="1519">SUM(L476:L482)</f>
        <v>9803</v>
      </c>
      <c r="R482" s="362">
        <f t="shared" ref="R482" si="1520">Q482/P482</f>
        <v>5.1484451727089868E-2</v>
      </c>
      <c r="S482" s="85">
        <f t="shared" ref="S482" si="1521">P482/5463.3</f>
        <v>34.85201251990555</v>
      </c>
    </row>
    <row r="483" spans="1:32" x14ac:dyDescent="0.2">
      <c r="A483" s="480">
        <v>44370</v>
      </c>
      <c r="B483" s="481">
        <v>1921196</v>
      </c>
      <c r="C483" s="481">
        <v>260711</v>
      </c>
      <c r="D483" s="103">
        <v>2181907</v>
      </c>
      <c r="E483" s="43">
        <v>2969</v>
      </c>
      <c r="F483" s="483">
        <f t="shared" si="1514"/>
        <v>0.26126363956353399</v>
      </c>
      <c r="G483" s="481">
        <v>20416</v>
      </c>
      <c r="H483" s="103">
        <v>3253147</v>
      </c>
      <c r="I483" s="73">
        <v>21894</v>
      </c>
      <c r="J483" s="71">
        <v>3711596</v>
      </c>
      <c r="K483" s="371">
        <v>42310</v>
      </c>
      <c r="L483" s="359">
        <v>3109</v>
      </c>
      <c r="M483" s="397">
        <f t="shared" ref="M483" si="1522">L483/K483</f>
        <v>7.3481446466556369E-2</v>
      </c>
      <c r="N483" s="84">
        <f t="shared" ref="N483" si="1523">D483-D476</f>
        <v>54777</v>
      </c>
      <c r="O483" s="84">
        <f t="shared" ref="O483" si="1524">SUM(E477:E483)</f>
        <v>11067</v>
      </c>
      <c r="P483" s="138">
        <f t="shared" ref="P483" si="1525">SUM(K477:K483)</f>
        <v>197079</v>
      </c>
      <c r="Q483" s="138">
        <f t="shared" ref="Q483" si="1526">SUM(L477:L483)</f>
        <v>11718</v>
      </c>
      <c r="R483" s="362">
        <f t="shared" ref="R483" si="1527">Q483/P483</f>
        <v>5.9458389782777468E-2</v>
      </c>
      <c r="S483" s="85">
        <f t="shared" ref="S483" si="1528">P483/5463.3</f>
        <v>36.073252429850086</v>
      </c>
    </row>
    <row r="484" spans="1:32" x14ac:dyDescent="0.2">
      <c r="A484" s="480">
        <v>44371</v>
      </c>
      <c r="B484" s="481">
        <v>1929605</v>
      </c>
      <c r="C484" s="481">
        <v>263710</v>
      </c>
      <c r="D484" s="103">
        <v>2193315</v>
      </c>
      <c r="E484" s="43">
        <v>2999</v>
      </c>
      <c r="F484" s="483">
        <f t="shared" si="1514"/>
        <v>0.26288569424964936</v>
      </c>
      <c r="G484" s="481">
        <v>19744</v>
      </c>
      <c r="H484" s="103">
        <v>3272891</v>
      </c>
      <c r="I484" s="73">
        <v>21208</v>
      </c>
      <c r="J484" s="71">
        <v>3732804</v>
      </c>
      <c r="K484" s="371">
        <v>40952</v>
      </c>
      <c r="L484" s="359">
        <v>3134</v>
      </c>
      <c r="M484" s="397">
        <f t="shared" ref="M484:M486" si="1529">L484/K484</f>
        <v>7.6528618870873213E-2</v>
      </c>
      <c r="N484" s="84">
        <f t="shared" ref="N484" si="1530">D484-D477</f>
        <v>58087</v>
      </c>
      <c r="O484" s="84">
        <f t="shared" ref="O484" si="1531">SUM(E478:E484)</f>
        <v>12749</v>
      </c>
      <c r="P484" s="138">
        <f t="shared" ref="P484" si="1532">SUM(K478:K484)</f>
        <v>207041</v>
      </c>
      <c r="Q484" s="138">
        <f t="shared" ref="Q484" si="1533">SUM(L478:L484)</f>
        <v>13440</v>
      </c>
      <c r="R484" s="362">
        <f t="shared" ref="R484" si="1534">Q484/P484</f>
        <v>6.4914678735129752E-2</v>
      </c>
      <c r="S484" s="85">
        <f t="shared" ref="S484" si="1535">P484/5463.3</f>
        <v>37.896692475243896</v>
      </c>
    </row>
    <row r="485" spans="1:32" x14ac:dyDescent="0.2">
      <c r="A485" s="480">
        <v>44372</v>
      </c>
      <c r="B485" s="481">
        <v>1934285</v>
      </c>
      <c r="C485" s="481">
        <v>265457</v>
      </c>
      <c r="D485" s="103">
        <v>2199742</v>
      </c>
      <c r="E485" s="43">
        <v>1747</v>
      </c>
      <c r="F485" s="483">
        <f t="shared" si="1514"/>
        <v>0.27182200093356151</v>
      </c>
      <c r="G485" s="481">
        <v>15055</v>
      </c>
      <c r="H485" s="103">
        <v>3287946</v>
      </c>
      <c r="I485" s="73">
        <v>11739</v>
      </c>
      <c r="J485" s="71">
        <v>3744543</v>
      </c>
      <c r="K485" s="371">
        <v>26794</v>
      </c>
      <c r="L485" s="359">
        <v>1862</v>
      </c>
      <c r="M485" s="397">
        <f t="shared" si="1529"/>
        <v>6.9493170112711805E-2</v>
      </c>
      <c r="N485" s="84">
        <f t="shared" ref="N485" si="1536">D485-D478</f>
        <v>57903</v>
      </c>
      <c r="O485" s="84">
        <f t="shared" ref="O485" si="1537">SUM(E479:E485)</f>
        <v>13546</v>
      </c>
      <c r="P485" s="138">
        <f t="shared" ref="P485" si="1538">SUM(K479:K485)</f>
        <v>204581</v>
      </c>
      <c r="Q485" s="138">
        <f t="shared" ref="Q485" si="1539">SUM(L479:L485)</f>
        <v>14290</v>
      </c>
      <c r="R485" s="362">
        <f t="shared" ref="R485" si="1540">Q485/P485</f>
        <v>6.9850083829876675E-2</v>
      </c>
      <c r="S485" s="85">
        <f t="shared" ref="S485" si="1541">P485/5463.3</f>
        <v>37.446415170318303</v>
      </c>
      <c r="U485" s="104" t="s">
        <v>406</v>
      </c>
    </row>
    <row r="486" spans="1:32" ht="15" customHeight="1" x14ac:dyDescent="0.2">
      <c r="A486" s="480">
        <v>44373</v>
      </c>
      <c r="B486" s="481">
        <v>1942639</v>
      </c>
      <c r="C486" s="481">
        <v>268293</v>
      </c>
      <c r="D486" s="103">
        <v>2210932</v>
      </c>
      <c r="E486" s="43">
        <v>2836</v>
      </c>
      <c r="F486" s="483">
        <f t="shared" si="1514"/>
        <v>0.25344057193923147</v>
      </c>
      <c r="G486" s="481">
        <v>12617</v>
      </c>
      <c r="H486" s="103">
        <v>3300563</v>
      </c>
      <c r="I486" s="73">
        <v>20952</v>
      </c>
      <c r="J486" s="71">
        <v>3765495</v>
      </c>
      <c r="K486" s="371">
        <v>33569</v>
      </c>
      <c r="L486" s="359">
        <v>2980</v>
      </c>
      <c r="M486" s="397">
        <f t="shared" si="1529"/>
        <v>8.8772379278500999E-2</v>
      </c>
      <c r="N486" s="84">
        <f t="shared" ref="N486" si="1542">D486-D479</f>
        <v>61074</v>
      </c>
      <c r="O486" s="84">
        <f t="shared" ref="O486" si="1543">SUM(E480:E486)</f>
        <v>15173</v>
      </c>
      <c r="P486" s="138">
        <f t="shared" ref="P486" si="1544">SUM(K480:K486)</f>
        <v>209341</v>
      </c>
      <c r="Q486" s="138">
        <f t="shared" ref="Q486" si="1545">SUM(L480:L486)</f>
        <v>15973</v>
      </c>
      <c r="R486" s="362">
        <f t="shared" ref="R486" si="1546">Q486/P486</f>
        <v>7.6301345651353533E-2</v>
      </c>
      <c r="S486" s="85">
        <f t="shared" ref="S486" si="1547">P486/5463.3</f>
        <v>38.317683451393847</v>
      </c>
      <c r="U486" s="630" t="s">
        <v>425</v>
      </c>
      <c r="V486" s="630"/>
      <c r="W486" s="630"/>
      <c r="X486" s="630"/>
      <c r="Y486" s="630"/>
      <c r="Z486" s="630"/>
      <c r="AA486" s="630"/>
      <c r="AB486" s="630"/>
      <c r="AC486" s="630"/>
      <c r="AD486" s="630"/>
      <c r="AE486" s="630"/>
      <c r="AF486" s="630"/>
    </row>
    <row r="487" spans="1:32" x14ac:dyDescent="0.2">
      <c r="A487" s="480">
        <v>44374</v>
      </c>
      <c r="B487" s="481">
        <v>1949520</v>
      </c>
      <c r="C487" s="481">
        <v>270932</v>
      </c>
      <c r="D487" s="103">
        <v>2220452</v>
      </c>
      <c r="E487" s="43">
        <v>2639</v>
      </c>
      <c r="F487" s="483">
        <f t="shared" si="1514"/>
        <v>0.27720588235294119</v>
      </c>
      <c r="G487" s="481">
        <v>6304</v>
      </c>
      <c r="H487" s="103">
        <v>3306867</v>
      </c>
      <c r="I487" s="73">
        <v>25391</v>
      </c>
      <c r="J487" s="71">
        <v>3790886</v>
      </c>
      <c r="K487" s="371">
        <v>31695</v>
      </c>
      <c r="L487" s="359">
        <v>2809</v>
      </c>
      <c r="M487" s="397">
        <f t="shared" ref="M487:M488" si="1548">L487/K487</f>
        <v>8.8625966240731976E-2</v>
      </c>
      <c r="N487" s="84">
        <f t="shared" ref="N487" si="1549">D487-D480</f>
        <v>64034</v>
      </c>
      <c r="O487" s="84">
        <f t="shared" ref="O487" si="1550">SUM(E481:E487)</f>
        <v>16607</v>
      </c>
      <c r="P487" s="138">
        <f t="shared" ref="P487" si="1551">SUM(K481:K487)</f>
        <v>218938</v>
      </c>
      <c r="Q487" s="138">
        <f t="shared" ref="Q487" si="1552">SUM(L481:L487)</f>
        <v>17501</v>
      </c>
      <c r="R487" s="362">
        <f t="shared" ref="R487" si="1553">Q487/P487</f>
        <v>7.9935872256072502E-2</v>
      </c>
      <c r="S487" s="85">
        <f t="shared" ref="S487" si="1554">P487/5463.3</f>
        <v>40.074314059268204</v>
      </c>
      <c r="U487" s="630"/>
      <c r="V487" s="630"/>
      <c r="W487" s="630"/>
      <c r="X487" s="630"/>
      <c r="Y487" s="630"/>
      <c r="Z487" s="630"/>
      <c r="AA487" s="630"/>
      <c r="AB487" s="630"/>
      <c r="AC487" s="630"/>
      <c r="AD487" s="630"/>
      <c r="AE487" s="630"/>
      <c r="AF487" s="630"/>
    </row>
    <row r="488" spans="1:32" x14ac:dyDescent="0.2">
      <c r="A488" s="480">
        <v>44375</v>
      </c>
      <c r="B488" s="481">
        <v>1956028</v>
      </c>
      <c r="C488" s="481">
        <v>274217</v>
      </c>
      <c r="D488" s="103">
        <v>2230245</v>
      </c>
      <c r="E488" s="43">
        <v>3285</v>
      </c>
      <c r="F488" s="483">
        <f t="shared" ref="F488:F490" si="1555">E488/(D488-D487)</f>
        <v>0.3354436842642704</v>
      </c>
      <c r="G488" s="481">
        <v>5221</v>
      </c>
      <c r="H488" s="103">
        <v>3312088</v>
      </c>
      <c r="I488" s="73">
        <v>22005</v>
      </c>
      <c r="J488" s="71">
        <v>3812891</v>
      </c>
      <c r="K488" s="371">
        <v>27226</v>
      </c>
      <c r="L488" s="359">
        <v>3439</v>
      </c>
      <c r="M488" s="397">
        <f t="shared" si="1548"/>
        <v>0.12631308308234776</v>
      </c>
      <c r="N488" s="84">
        <f t="shared" ref="N488" si="1556">D488-D481</f>
        <v>67935</v>
      </c>
      <c r="O488" s="84">
        <f t="shared" ref="O488" si="1557">SUM(E482:E488)</f>
        <v>18642</v>
      </c>
      <c r="P488" s="138">
        <f t="shared" ref="P488" si="1558">SUM(K482:K488)</f>
        <v>227584</v>
      </c>
      <c r="Q488" s="138">
        <f t="shared" ref="Q488" si="1559">SUM(L482:L488)</f>
        <v>19608</v>
      </c>
      <c r="R488" s="362">
        <f t="shared" ref="R488" si="1560">Q488/P488</f>
        <v>8.6157199100112491E-2</v>
      </c>
      <c r="S488" s="85">
        <f t="shared" ref="S488:S493" si="1561">P488/5466</f>
        <v>41.636297109403586</v>
      </c>
    </row>
    <row r="489" spans="1:32" x14ac:dyDescent="0.2">
      <c r="A489" s="480">
        <v>44376</v>
      </c>
      <c r="B489" s="481">
        <v>1961441</v>
      </c>
      <c r="C489" s="481">
        <v>277335</v>
      </c>
      <c r="D489" s="103">
        <v>2238776</v>
      </c>
      <c r="E489" s="43">
        <v>3118</v>
      </c>
      <c r="F489" s="483">
        <f t="shared" si="1555"/>
        <v>0.36549056382604617</v>
      </c>
      <c r="G489" s="481">
        <v>11123</v>
      </c>
      <c r="H489" s="103">
        <v>3323211</v>
      </c>
      <c r="I489" s="73">
        <v>16752</v>
      </c>
      <c r="J489" s="71">
        <v>3829643</v>
      </c>
      <c r="K489" s="371">
        <v>27875</v>
      </c>
      <c r="L489" s="359">
        <v>3242</v>
      </c>
      <c r="M489" s="397">
        <f t="shared" ref="M489" si="1562">L489/K489</f>
        <v>0.11630493273542601</v>
      </c>
      <c r="N489" s="84">
        <f t="shared" ref="N489" si="1563">D489-D482</f>
        <v>68233</v>
      </c>
      <c r="O489" s="84">
        <f t="shared" ref="O489" si="1564">SUM(E483:E489)</f>
        <v>19593</v>
      </c>
      <c r="P489" s="138">
        <f t="shared" ref="P489" si="1565">SUM(K483:K489)</f>
        <v>230421</v>
      </c>
      <c r="Q489" s="138">
        <f t="shared" ref="Q489" si="1566">SUM(L483:L489)</f>
        <v>20575</v>
      </c>
      <c r="R489" s="362">
        <f t="shared" ref="R489" si="1567">Q489/P489</f>
        <v>8.9293076585901465E-2</v>
      </c>
      <c r="S489" s="85">
        <f t="shared" si="1561"/>
        <v>42.155323819978044</v>
      </c>
      <c r="U489" s="104" t="s">
        <v>407</v>
      </c>
    </row>
    <row r="490" spans="1:32" x14ac:dyDescent="0.2">
      <c r="A490" s="480">
        <v>44377</v>
      </c>
      <c r="B490" s="481">
        <v>1969236</v>
      </c>
      <c r="C490" s="481">
        <v>281222</v>
      </c>
      <c r="D490" s="103">
        <v>2250458</v>
      </c>
      <c r="E490" s="43">
        <v>3887</v>
      </c>
      <c r="F490" s="483">
        <f t="shared" si="1555"/>
        <v>0.3327341208697141</v>
      </c>
      <c r="G490" s="481">
        <v>18154</v>
      </c>
      <c r="H490" s="103">
        <v>3341365</v>
      </c>
      <c r="I490" s="73">
        <v>23556</v>
      </c>
      <c r="J490" s="71">
        <v>3853199</v>
      </c>
      <c r="K490" s="371">
        <v>41710</v>
      </c>
      <c r="L490" s="359">
        <v>4095</v>
      </c>
      <c r="M490" s="397">
        <f t="shared" ref="M490:M492" si="1568">L490/K490</f>
        <v>9.8177894989211215E-2</v>
      </c>
      <c r="N490" s="84">
        <f t="shared" ref="N490" si="1569">D490-D483</f>
        <v>68551</v>
      </c>
      <c r="O490" s="84">
        <f t="shared" ref="O490" si="1570">SUM(E484:E490)</f>
        <v>20511</v>
      </c>
      <c r="P490" s="138">
        <f t="shared" ref="P490" si="1571">SUM(K484:K490)</f>
        <v>229821</v>
      </c>
      <c r="Q490" s="138">
        <f t="shared" ref="Q490" si="1572">SUM(L484:L490)</f>
        <v>21561</v>
      </c>
      <c r="R490" s="362">
        <f t="shared" ref="R490" si="1573">Q490/P490</f>
        <v>9.3816491965486179E-2</v>
      </c>
      <c r="S490" s="85">
        <f t="shared" si="1561"/>
        <v>42.045554335894622</v>
      </c>
    </row>
    <row r="491" spans="1:32" x14ac:dyDescent="0.2">
      <c r="A491" s="480">
        <v>44378</v>
      </c>
      <c r="B491" s="481">
        <v>1976755</v>
      </c>
      <c r="C491" s="481">
        <v>285456</v>
      </c>
      <c r="D491" s="103">
        <v>2262211</v>
      </c>
      <c r="E491" s="43">
        <v>4234</v>
      </c>
      <c r="F491" s="483">
        <f t="shared" ref="F491:F497" si="1574">E491/(D491-D490)</f>
        <v>0.36024844720496896</v>
      </c>
      <c r="G491" s="481">
        <v>19768</v>
      </c>
      <c r="H491" s="103">
        <v>3361133</v>
      </c>
      <c r="I491" s="73">
        <v>23075</v>
      </c>
      <c r="J491" s="71">
        <v>3876274</v>
      </c>
      <c r="K491" s="371">
        <v>42843</v>
      </c>
      <c r="L491" s="359">
        <v>4484</v>
      </c>
      <c r="M491" s="397">
        <f t="shared" si="1568"/>
        <v>0.10466120486427187</v>
      </c>
      <c r="N491" s="84">
        <f t="shared" ref="N491:N496" si="1575">D491-D484</f>
        <v>68896</v>
      </c>
      <c r="O491" s="84">
        <f t="shared" ref="O491" si="1576">SUM(E485:E491)</f>
        <v>21746</v>
      </c>
      <c r="P491" s="138">
        <f t="shared" ref="P491" si="1577">SUM(K485:K491)</f>
        <v>231712</v>
      </c>
      <c r="Q491" s="138">
        <f t="shared" ref="Q491" si="1578">SUM(L485:L491)</f>
        <v>22911</v>
      </c>
      <c r="R491" s="362">
        <f t="shared" ref="R491" si="1579">Q491/P491</f>
        <v>9.8877054274271514E-2</v>
      </c>
      <c r="S491" s="85">
        <f t="shared" si="1561"/>
        <v>42.391511159897547</v>
      </c>
    </row>
    <row r="492" spans="1:32" x14ac:dyDescent="0.2">
      <c r="A492" s="480">
        <v>44379</v>
      </c>
      <c r="B492" s="481">
        <v>1983809</v>
      </c>
      <c r="C492" s="481">
        <v>289279</v>
      </c>
      <c r="D492" s="103">
        <v>2273088</v>
      </c>
      <c r="E492" s="43">
        <v>3823</v>
      </c>
      <c r="F492" s="483">
        <f t="shared" si="1574"/>
        <v>0.35147559069596396</v>
      </c>
      <c r="G492" s="481">
        <v>15876</v>
      </c>
      <c r="H492" s="103">
        <v>3377009</v>
      </c>
      <c r="I492" s="73">
        <v>21813</v>
      </c>
      <c r="J492" s="71">
        <v>3898087</v>
      </c>
      <c r="K492" s="371">
        <v>37689</v>
      </c>
      <c r="L492" s="359">
        <v>4058</v>
      </c>
      <c r="M492" s="397">
        <f t="shared" si="1568"/>
        <v>0.10767067314070418</v>
      </c>
      <c r="N492" s="84">
        <f t="shared" si="1575"/>
        <v>73346</v>
      </c>
      <c r="O492" s="84">
        <f t="shared" ref="O492" si="1580">SUM(E486:E492)</f>
        <v>23822</v>
      </c>
      <c r="P492" s="138">
        <f t="shared" ref="P492" si="1581">SUM(K486:K492)</f>
        <v>242607</v>
      </c>
      <c r="Q492" s="138">
        <f t="shared" ref="Q492" si="1582">SUM(L486:L492)</f>
        <v>25107</v>
      </c>
      <c r="R492" s="362">
        <f t="shared" ref="R492" si="1583">Q492/P492</f>
        <v>0.10348835771432811</v>
      </c>
      <c r="S492" s="85">
        <f t="shared" si="1561"/>
        <v>44.384742041712407</v>
      </c>
    </row>
    <row r="493" spans="1:32" x14ac:dyDescent="0.2">
      <c r="A493" s="480">
        <v>44380</v>
      </c>
      <c r="B493" s="481">
        <v>1990200</v>
      </c>
      <c r="C493" s="481">
        <v>292387</v>
      </c>
      <c r="D493" s="103">
        <v>2282587</v>
      </c>
      <c r="E493" s="43">
        <v>3108</v>
      </c>
      <c r="F493" s="483">
        <f t="shared" si="1574"/>
        <v>0.32719233603537212</v>
      </c>
      <c r="G493" s="481">
        <v>12752</v>
      </c>
      <c r="H493" s="103">
        <v>3389761</v>
      </c>
      <c r="I493" s="73">
        <v>21815</v>
      </c>
      <c r="J493" s="71">
        <v>3919902</v>
      </c>
      <c r="K493" s="371">
        <v>34567</v>
      </c>
      <c r="L493" s="359">
        <v>3308</v>
      </c>
      <c r="M493" s="397">
        <f t="shared" ref="M493:M494" si="1584">L493/K493</f>
        <v>9.5698209274741805E-2</v>
      </c>
      <c r="N493" s="84">
        <f t="shared" si="1575"/>
        <v>71655</v>
      </c>
      <c r="O493" s="84">
        <f t="shared" ref="O493" si="1585">SUM(E487:E493)</f>
        <v>24094</v>
      </c>
      <c r="P493" s="138">
        <f t="shared" ref="P493" si="1586">SUM(K487:K493)</f>
        <v>243605</v>
      </c>
      <c r="Q493" s="138">
        <f t="shared" ref="Q493" si="1587">SUM(L487:L493)</f>
        <v>25435</v>
      </c>
      <c r="R493" s="362">
        <f t="shared" ref="R493" si="1588">Q493/P493</f>
        <v>0.10441082900597279</v>
      </c>
      <c r="S493" s="85">
        <f t="shared" si="1561"/>
        <v>44.567325283571165</v>
      </c>
    </row>
    <row r="494" spans="1:32" x14ac:dyDescent="0.2">
      <c r="A494" s="480">
        <v>44381</v>
      </c>
      <c r="B494" s="481">
        <v>1995214</v>
      </c>
      <c r="C494" s="481">
        <v>295113</v>
      </c>
      <c r="D494" s="103">
        <v>2290327</v>
      </c>
      <c r="E494" s="43">
        <v>2726</v>
      </c>
      <c r="F494" s="483">
        <f t="shared" si="1574"/>
        <v>0.35219638242894058</v>
      </c>
      <c r="G494" s="481">
        <v>6523</v>
      </c>
      <c r="H494" s="103">
        <v>3396284</v>
      </c>
      <c r="I494" s="73">
        <v>19125</v>
      </c>
      <c r="J494" s="71">
        <v>3939027</v>
      </c>
      <c r="K494" s="371">
        <v>25648</v>
      </c>
      <c r="L494" s="359">
        <v>2933</v>
      </c>
      <c r="M494" s="397">
        <f t="shared" si="1584"/>
        <v>0.11435589519650655</v>
      </c>
      <c r="N494" s="84">
        <f t="shared" si="1575"/>
        <v>69875</v>
      </c>
      <c r="O494" s="84">
        <f t="shared" ref="O494:O495" si="1589">SUM(E488:E494)</f>
        <v>24181</v>
      </c>
      <c r="P494" s="138">
        <f t="shared" ref="P494:P495" si="1590">SUM(K488:K494)</f>
        <v>237558</v>
      </c>
      <c r="Q494" s="138">
        <f t="shared" ref="Q494:Q495" si="1591">SUM(L488:L494)</f>
        <v>25559</v>
      </c>
      <c r="R494" s="362">
        <f t="shared" ref="R494:R495" si="1592">Q494/P494</f>
        <v>0.10759056735618248</v>
      </c>
      <c r="S494" s="85">
        <f t="shared" ref="S494:S495" si="1593">P494/5466</f>
        <v>43.461031833150386</v>
      </c>
    </row>
    <row r="495" spans="1:32" x14ac:dyDescent="0.2">
      <c r="A495" s="480">
        <v>44382</v>
      </c>
      <c r="B495" s="481">
        <v>1999426</v>
      </c>
      <c r="C495" s="481">
        <v>297485</v>
      </c>
      <c r="D495" s="103">
        <v>2296911</v>
      </c>
      <c r="E495" s="43">
        <v>2372</v>
      </c>
      <c r="F495" s="483">
        <f t="shared" si="1574"/>
        <v>0.36026731470230861</v>
      </c>
      <c r="G495" s="481">
        <v>5191</v>
      </c>
      <c r="H495" s="103">
        <v>3401475</v>
      </c>
      <c r="I495" s="73">
        <v>15031</v>
      </c>
      <c r="J495" s="71">
        <v>3954058</v>
      </c>
      <c r="K495" s="371">
        <v>20222</v>
      </c>
      <c r="L495" s="359">
        <v>2538</v>
      </c>
      <c r="M495" s="397">
        <f t="shared" ref="M495:M496" si="1594">L495/K495</f>
        <v>0.1255068737019088</v>
      </c>
      <c r="N495" s="84">
        <f t="shared" si="1575"/>
        <v>66666</v>
      </c>
      <c r="O495" s="84">
        <f t="shared" si="1589"/>
        <v>23268</v>
      </c>
      <c r="P495" s="138">
        <f t="shared" si="1590"/>
        <v>230554</v>
      </c>
      <c r="Q495" s="138">
        <f t="shared" si="1591"/>
        <v>24658</v>
      </c>
      <c r="R495" s="362">
        <f t="shared" si="1592"/>
        <v>0.10695108304345186</v>
      </c>
      <c r="S495" s="85">
        <f t="shared" si="1593"/>
        <v>42.17965605561654</v>
      </c>
    </row>
    <row r="496" spans="1:32" x14ac:dyDescent="0.2">
      <c r="A496" s="480">
        <v>44383</v>
      </c>
      <c r="B496" s="481">
        <v>2003748</v>
      </c>
      <c r="C496" s="481">
        <v>299848</v>
      </c>
      <c r="D496" s="103">
        <v>2303596</v>
      </c>
      <c r="E496" s="43">
        <v>2363</v>
      </c>
      <c r="F496" s="483">
        <f t="shared" si="1574"/>
        <v>0.35347793567688857</v>
      </c>
      <c r="G496" s="481">
        <v>11935</v>
      </c>
      <c r="H496" s="103">
        <v>3413410</v>
      </c>
      <c r="I496" s="73">
        <v>13188</v>
      </c>
      <c r="J496" s="71">
        <v>3967246</v>
      </c>
      <c r="K496" s="371">
        <v>25123</v>
      </c>
      <c r="L496" s="359">
        <v>2551</v>
      </c>
      <c r="M496" s="397">
        <f t="shared" si="1594"/>
        <v>0.10154042112804999</v>
      </c>
      <c r="N496" s="84">
        <f t="shared" si="1575"/>
        <v>64820</v>
      </c>
      <c r="O496" s="84">
        <f t="shared" ref="O496" si="1595">SUM(E490:E496)</f>
        <v>22513</v>
      </c>
      <c r="P496" s="138">
        <f t="shared" ref="P496" si="1596">SUM(K490:K496)</f>
        <v>227802</v>
      </c>
      <c r="Q496" s="138">
        <f t="shared" ref="Q496" si="1597">SUM(L490:L496)</f>
        <v>23967</v>
      </c>
      <c r="R496" s="362">
        <f t="shared" ref="R496" si="1598">Q496/P496</f>
        <v>0.10520978744699344</v>
      </c>
      <c r="S496" s="85">
        <f t="shared" ref="S496" si="1599">P496/5466</f>
        <v>41.676180021953897</v>
      </c>
    </row>
    <row r="497" spans="1:21" x14ac:dyDescent="0.2">
      <c r="A497" s="480">
        <v>44384</v>
      </c>
      <c r="B497" s="481">
        <v>2010955</v>
      </c>
      <c r="C497" s="481">
        <v>303647</v>
      </c>
      <c r="D497" s="103">
        <v>2314602</v>
      </c>
      <c r="E497" s="43">
        <v>3799</v>
      </c>
      <c r="F497" s="483">
        <f t="shared" si="1574"/>
        <v>0.34517535889514811</v>
      </c>
      <c r="G497" s="481">
        <v>17308</v>
      </c>
      <c r="H497" s="103">
        <v>3430718</v>
      </c>
      <c r="I497" s="73">
        <v>23534</v>
      </c>
      <c r="J497" s="71">
        <v>3990780</v>
      </c>
      <c r="K497" s="371">
        <v>40842</v>
      </c>
      <c r="L497" s="359">
        <v>4092</v>
      </c>
      <c r="M497" s="397">
        <f t="shared" ref="M497" si="1600">L497/K497</f>
        <v>0.10019097987365946</v>
      </c>
      <c r="N497" s="84">
        <f t="shared" ref="N497" si="1601">D497-D490</f>
        <v>64144</v>
      </c>
      <c r="O497" s="84">
        <f t="shared" ref="O497" si="1602">SUM(E491:E497)</f>
        <v>22425</v>
      </c>
      <c r="P497" s="138">
        <f t="shared" ref="P497" si="1603">SUM(K491:K497)</f>
        <v>226934</v>
      </c>
      <c r="Q497" s="138">
        <f t="shared" ref="Q497" si="1604">SUM(L491:L497)</f>
        <v>23964</v>
      </c>
      <c r="R497" s="362">
        <f t="shared" ref="R497" si="1605">Q497/P497</f>
        <v>0.10559898472683688</v>
      </c>
      <c r="S497" s="85">
        <f t="shared" ref="S497" si="1606">P497/5466</f>
        <v>41.51738016831321</v>
      </c>
    </row>
    <row r="498" spans="1:21" x14ac:dyDescent="0.2">
      <c r="A498" s="480">
        <v>44385</v>
      </c>
      <c r="B498" s="481">
        <v>2016901</v>
      </c>
      <c r="C498" s="481">
        <v>306449</v>
      </c>
      <c r="D498" s="103">
        <v>2323350</v>
      </c>
      <c r="E498" s="43">
        <v>2802</v>
      </c>
      <c r="F498" s="483">
        <f t="shared" ref="F498:F501" si="1607">E498/(D498-D497)</f>
        <v>0.32030178326474623</v>
      </c>
      <c r="G498" s="481">
        <v>20730</v>
      </c>
      <c r="H498" s="103">
        <v>3451448</v>
      </c>
      <c r="I498" s="73">
        <v>17603</v>
      </c>
      <c r="J498" s="71">
        <v>4008383</v>
      </c>
      <c r="K498" s="371">
        <v>38333</v>
      </c>
      <c r="L498" s="359">
        <v>3072</v>
      </c>
      <c r="M498" s="397">
        <f t="shared" ref="M498" si="1608">L498/K498</f>
        <v>8.0139827302846106E-2</v>
      </c>
      <c r="N498" s="84">
        <f t="shared" ref="N498" si="1609">D498-D491</f>
        <v>61139</v>
      </c>
      <c r="O498" s="84">
        <f t="shared" ref="O498" si="1610">SUM(E492:E498)</f>
        <v>20993</v>
      </c>
      <c r="P498" s="138">
        <f t="shared" ref="P498" si="1611">SUM(K492:K498)</f>
        <v>222424</v>
      </c>
      <c r="Q498" s="138">
        <f t="shared" ref="Q498" si="1612">SUM(L492:L498)</f>
        <v>22552</v>
      </c>
      <c r="R498" s="362">
        <f t="shared" ref="R498" si="1613">Q498/P498</f>
        <v>0.10139193612200122</v>
      </c>
      <c r="S498" s="85">
        <f t="shared" ref="S498" si="1614">P498/5466</f>
        <v>40.69227954628613</v>
      </c>
    </row>
    <row r="499" spans="1:21" x14ac:dyDescent="0.2">
      <c r="A499" s="480">
        <v>44386</v>
      </c>
      <c r="B499" s="481">
        <v>2022512</v>
      </c>
      <c r="C499" s="481">
        <v>309665</v>
      </c>
      <c r="D499" s="103">
        <v>2332177</v>
      </c>
      <c r="E499" s="43">
        <v>3216</v>
      </c>
      <c r="F499" s="483">
        <f t="shared" si="1607"/>
        <v>0.36433669423360143</v>
      </c>
      <c r="G499" s="481">
        <v>16550</v>
      </c>
      <c r="H499" s="103">
        <v>3467998</v>
      </c>
      <c r="I499" s="73">
        <v>18781</v>
      </c>
      <c r="J499" s="71">
        <v>4027164</v>
      </c>
      <c r="K499" s="371">
        <v>35331</v>
      </c>
      <c r="L499" s="359">
        <v>3514</v>
      </c>
      <c r="M499" s="397">
        <f t="shared" ref="M499:M501" si="1615">L499/K499</f>
        <v>9.945939826214939E-2</v>
      </c>
      <c r="N499" s="84">
        <f t="shared" ref="N499:N501" si="1616">D499-D492</f>
        <v>59089</v>
      </c>
      <c r="O499" s="84">
        <f t="shared" ref="O499:O501" si="1617">SUM(E493:E499)</f>
        <v>20386</v>
      </c>
      <c r="P499" s="138">
        <f t="shared" ref="P499:P501" si="1618">SUM(K493:K499)</f>
        <v>220066</v>
      </c>
      <c r="Q499" s="138">
        <f t="shared" ref="Q499:Q501" si="1619">SUM(L493:L499)</f>
        <v>22008</v>
      </c>
      <c r="R499" s="362">
        <f t="shared" ref="R499:R501" si="1620">Q499/P499</f>
        <v>0.10000636172784529</v>
      </c>
      <c r="S499" s="85">
        <f t="shared" ref="S499:S501" si="1621">P499/5466</f>
        <v>40.260885473838272</v>
      </c>
    </row>
    <row r="500" spans="1:21" x14ac:dyDescent="0.2">
      <c r="A500" s="480">
        <v>44387</v>
      </c>
      <c r="B500" s="481">
        <v>2026614</v>
      </c>
      <c r="C500" s="481">
        <v>311855</v>
      </c>
      <c r="D500" s="103">
        <v>2338469</v>
      </c>
      <c r="E500" s="43">
        <v>2190</v>
      </c>
      <c r="F500" s="483">
        <f t="shared" si="1607"/>
        <v>0.34806102987921167</v>
      </c>
      <c r="G500" s="481">
        <v>12225</v>
      </c>
      <c r="H500" s="103">
        <v>3480223</v>
      </c>
      <c r="I500" s="73">
        <v>14937</v>
      </c>
      <c r="J500" s="71">
        <v>4042101</v>
      </c>
      <c r="K500" s="371">
        <v>27162</v>
      </c>
      <c r="L500" s="359">
        <v>2454</v>
      </c>
      <c r="M500" s="397">
        <f t="shared" si="1615"/>
        <v>9.0346808040645016E-2</v>
      </c>
      <c r="N500" s="84">
        <f t="shared" si="1616"/>
        <v>55882</v>
      </c>
      <c r="O500" s="84">
        <f t="shared" si="1617"/>
        <v>19468</v>
      </c>
      <c r="P500" s="138">
        <f t="shared" si="1618"/>
        <v>212661</v>
      </c>
      <c r="Q500" s="138">
        <f t="shared" si="1619"/>
        <v>21154</v>
      </c>
      <c r="R500" s="362">
        <f t="shared" si="1620"/>
        <v>9.9472869966754598E-2</v>
      </c>
      <c r="S500" s="85">
        <f t="shared" si="1621"/>
        <v>38.906147091108672</v>
      </c>
    </row>
    <row r="501" spans="1:21" x14ac:dyDescent="0.2">
      <c r="A501" s="480">
        <v>44388</v>
      </c>
      <c r="B501" s="481">
        <v>2030672</v>
      </c>
      <c r="C501" s="481">
        <v>313903</v>
      </c>
      <c r="D501" s="103">
        <v>2344575</v>
      </c>
      <c r="E501" s="43">
        <v>2048</v>
      </c>
      <c r="F501" s="483">
        <f t="shared" si="1607"/>
        <v>0.33540779561087453</v>
      </c>
      <c r="G501" s="481">
        <v>6340</v>
      </c>
      <c r="H501" s="103">
        <v>3486563</v>
      </c>
      <c r="I501" s="73">
        <v>13902</v>
      </c>
      <c r="J501" s="71">
        <v>4056003</v>
      </c>
      <c r="K501" s="371">
        <v>20242</v>
      </c>
      <c r="L501" s="359">
        <v>2263</v>
      </c>
      <c r="M501" s="397">
        <f t="shared" si="1615"/>
        <v>0.11179725323584626</v>
      </c>
      <c r="N501" s="84">
        <f t="shared" si="1616"/>
        <v>54248</v>
      </c>
      <c r="O501" s="84">
        <f t="shared" si="1617"/>
        <v>18790</v>
      </c>
      <c r="P501" s="138">
        <f t="shared" si="1618"/>
        <v>207255</v>
      </c>
      <c r="Q501" s="138">
        <f t="shared" si="1619"/>
        <v>20484</v>
      </c>
      <c r="R501" s="362">
        <f t="shared" si="1620"/>
        <v>9.8834768763117892E-2</v>
      </c>
      <c r="S501" s="85">
        <f t="shared" si="1621"/>
        <v>37.917124039517013</v>
      </c>
    </row>
    <row r="502" spans="1:21" x14ac:dyDescent="0.2">
      <c r="A502" s="480">
        <v>44389</v>
      </c>
      <c r="B502" s="481">
        <v>2034379</v>
      </c>
      <c r="C502" s="481">
        <v>316037</v>
      </c>
      <c r="D502" s="103">
        <v>2350416</v>
      </c>
      <c r="E502" s="43">
        <v>2134</v>
      </c>
      <c r="F502" s="483">
        <f t="shared" ref="F502:F503" si="1622">E502/(D502-D501)</f>
        <v>0.36534839924670431</v>
      </c>
      <c r="G502" s="481">
        <v>4912</v>
      </c>
      <c r="H502" s="103">
        <v>3491475</v>
      </c>
      <c r="I502" s="73">
        <v>16414</v>
      </c>
      <c r="J502" s="71">
        <v>4072417</v>
      </c>
      <c r="K502" s="371">
        <v>21326</v>
      </c>
      <c r="L502" s="359">
        <v>2359</v>
      </c>
      <c r="M502" s="397">
        <f t="shared" ref="M502:M503" si="1623">L502/K502</f>
        <v>0.11061614930132233</v>
      </c>
      <c r="N502" s="84">
        <f t="shared" ref="N502" si="1624">D502-D495</f>
        <v>53505</v>
      </c>
      <c r="O502" s="84">
        <f t="shared" ref="O502" si="1625">SUM(E496:E502)</f>
        <v>18552</v>
      </c>
      <c r="P502" s="138">
        <f t="shared" ref="P502" si="1626">SUM(K496:K502)</f>
        <v>208359</v>
      </c>
      <c r="Q502" s="138">
        <f t="shared" ref="Q502" si="1627">SUM(L496:L502)</f>
        <v>20305</v>
      </c>
      <c r="R502" s="362">
        <f t="shared" ref="R502" si="1628">Q502/P502</f>
        <v>9.7451993914349749E-2</v>
      </c>
      <c r="S502" s="85">
        <f t="shared" ref="S502" si="1629">P502/5466</f>
        <v>38.119099890230515</v>
      </c>
      <c r="U502" s="104" t="s">
        <v>412</v>
      </c>
    </row>
    <row r="503" spans="1:21" x14ac:dyDescent="0.2">
      <c r="A503" s="480">
        <v>44390</v>
      </c>
      <c r="B503" s="481">
        <v>2038579</v>
      </c>
      <c r="C503" s="481">
        <v>318566</v>
      </c>
      <c r="D503" s="103">
        <v>2357145</v>
      </c>
      <c r="E503" s="43">
        <v>2529</v>
      </c>
      <c r="F503" s="483">
        <f t="shared" si="1622"/>
        <v>0.3758359340169416</v>
      </c>
      <c r="G503" s="481">
        <v>9915</v>
      </c>
      <c r="H503" s="103">
        <v>3501390</v>
      </c>
      <c r="I503" s="73">
        <v>13889</v>
      </c>
      <c r="J503" s="71">
        <v>4086306</v>
      </c>
      <c r="K503" s="371">
        <v>23804</v>
      </c>
      <c r="L503" s="359">
        <v>2734</v>
      </c>
      <c r="M503" s="397">
        <f t="shared" si="1623"/>
        <v>0.11485464627793648</v>
      </c>
      <c r="N503" s="84">
        <f t="shared" ref="N503" si="1630">D503-D496</f>
        <v>53549</v>
      </c>
      <c r="O503" s="84">
        <f t="shared" ref="O503" si="1631">SUM(E497:E503)</f>
        <v>18718</v>
      </c>
      <c r="P503" s="138">
        <f t="shared" ref="P503" si="1632">SUM(K497:K503)</f>
        <v>207040</v>
      </c>
      <c r="Q503" s="138">
        <f t="shared" ref="Q503" si="1633">SUM(L497:L503)</f>
        <v>20488</v>
      </c>
      <c r="R503" s="362">
        <f t="shared" ref="R503" si="1634">Q503/P503</f>
        <v>9.895672333848532E-2</v>
      </c>
      <c r="S503" s="85">
        <f t="shared" ref="S503" si="1635">P503/5466</f>
        <v>37.87778997438712</v>
      </c>
    </row>
    <row r="504" spans="1:21" x14ac:dyDescent="0.2">
      <c r="A504" s="480">
        <v>44391</v>
      </c>
      <c r="B504" s="481">
        <v>2044120</v>
      </c>
      <c r="C504" s="481">
        <v>321202</v>
      </c>
      <c r="D504" s="103">
        <v>2365322</v>
      </c>
      <c r="E504" s="43">
        <v>2636</v>
      </c>
      <c r="F504" s="483">
        <f t="shared" ref="F504:F507" si="1636">E504/(D504-D503)</f>
        <v>0.32236761648526352</v>
      </c>
      <c r="G504" s="481">
        <v>17700</v>
      </c>
      <c r="H504" s="103">
        <v>3519090</v>
      </c>
      <c r="I504" s="73">
        <v>18149</v>
      </c>
      <c r="J504" s="71">
        <v>4104455</v>
      </c>
      <c r="K504" s="371">
        <v>35849</v>
      </c>
      <c r="L504" s="359">
        <v>2912</v>
      </c>
      <c r="M504" s="397">
        <f t="shared" ref="M504:M506" si="1637">L504/K504</f>
        <v>8.1229601941476756E-2</v>
      </c>
      <c r="N504" s="84">
        <f t="shared" ref="N504:N505" si="1638">D504-D497</f>
        <v>50720</v>
      </c>
      <c r="O504" s="84">
        <f t="shared" ref="O504:O505" si="1639">SUM(E498:E504)</f>
        <v>17555</v>
      </c>
      <c r="P504" s="138">
        <f t="shared" ref="P504:P505" si="1640">SUM(K498:K504)</f>
        <v>202047</v>
      </c>
      <c r="Q504" s="138">
        <f t="shared" ref="Q504:Q505" si="1641">SUM(L498:L504)</f>
        <v>19308</v>
      </c>
      <c r="R504" s="362">
        <f t="shared" ref="R504:R505" si="1642">Q504/P504</f>
        <v>9.5561923710819757E-2</v>
      </c>
      <c r="S504" s="85">
        <f t="shared" ref="S504:S505" si="1643">P504/5466</f>
        <v>36.96432491767289</v>
      </c>
    </row>
    <row r="505" spans="1:21" x14ac:dyDescent="0.2">
      <c r="A505" s="480">
        <v>44392</v>
      </c>
      <c r="B505" s="481">
        <v>2048716</v>
      </c>
      <c r="C505" s="481">
        <v>323288</v>
      </c>
      <c r="D505" s="103">
        <v>2372004</v>
      </c>
      <c r="E505" s="43">
        <v>2086</v>
      </c>
      <c r="F505" s="483">
        <f t="shared" si="1636"/>
        <v>0.31218198144268183</v>
      </c>
      <c r="G505" s="481">
        <v>21397</v>
      </c>
      <c r="H505" s="103">
        <v>3540487</v>
      </c>
      <c r="I505" s="73">
        <v>13376</v>
      </c>
      <c r="J505" s="71">
        <v>4117831</v>
      </c>
      <c r="K505" s="371">
        <v>34773</v>
      </c>
      <c r="L505" s="359">
        <v>2303</v>
      </c>
      <c r="M505" s="397">
        <f t="shared" si="1637"/>
        <v>6.6229545912058208E-2</v>
      </c>
      <c r="N505" s="84">
        <f t="shared" si="1638"/>
        <v>48654</v>
      </c>
      <c r="O505" s="84">
        <f t="shared" si="1639"/>
        <v>16839</v>
      </c>
      <c r="P505" s="138">
        <f t="shared" si="1640"/>
        <v>198487</v>
      </c>
      <c r="Q505" s="138">
        <f t="shared" si="1641"/>
        <v>18539</v>
      </c>
      <c r="R505" s="362">
        <f t="shared" si="1642"/>
        <v>9.3401582975207439E-2</v>
      </c>
      <c r="S505" s="85">
        <f t="shared" si="1643"/>
        <v>36.313025978777901</v>
      </c>
    </row>
    <row r="506" spans="1:21" x14ac:dyDescent="0.2">
      <c r="A506" s="480">
        <v>44393</v>
      </c>
      <c r="B506" s="481">
        <v>2052856</v>
      </c>
      <c r="C506" s="481">
        <v>325335</v>
      </c>
      <c r="D506" s="103">
        <v>2378191</v>
      </c>
      <c r="E506" s="43">
        <v>2047</v>
      </c>
      <c r="F506" s="483">
        <f t="shared" si="1636"/>
        <v>0.33085501858736061</v>
      </c>
      <c r="G506" s="481">
        <v>14050</v>
      </c>
      <c r="H506" s="103">
        <v>3554537</v>
      </c>
      <c r="I506" s="73">
        <v>12818</v>
      </c>
      <c r="J506" s="71">
        <v>4130649</v>
      </c>
      <c r="K506" s="371">
        <v>26868</v>
      </c>
      <c r="L506" s="359">
        <v>2285</v>
      </c>
      <c r="M506" s="397">
        <f t="shared" si="1637"/>
        <v>8.5045407175822541E-2</v>
      </c>
      <c r="N506" s="84">
        <f t="shared" ref="N506" si="1644">D506-D499</f>
        <v>46014</v>
      </c>
      <c r="O506" s="84">
        <f t="shared" ref="O506" si="1645">SUM(E500:E506)</f>
        <v>15670</v>
      </c>
      <c r="P506" s="138">
        <f t="shared" ref="P506" si="1646">SUM(K500:K506)</f>
        <v>190024</v>
      </c>
      <c r="Q506" s="138">
        <f t="shared" ref="Q506" si="1647">SUM(L500:L506)</f>
        <v>17310</v>
      </c>
      <c r="R506" s="362">
        <f t="shared" ref="R506" si="1648">Q506/P506</f>
        <v>9.1093756578116442E-2</v>
      </c>
      <c r="S506" s="85">
        <f t="shared" ref="S506" si="1649">P506/5466</f>
        <v>34.764727405781194</v>
      </c>
    </row>
    <row r="507" spans="1:21" x14ac:dyDescent="0.2">
      <c r="A507" s="480">
        <v>44394</v>
      </c>
      <c r="B507" s="43">
        <v>2057418</v>
      </c>
      <c r="C507" s="43">
        <v>327652</v>
      </c>
      <c r="D507" s="103">
        <v>2385070</v>
      </c>
      <c r="E507" s="43">
        <v>2317</v>
      </c>
      <c r="F507" s="483">
        <f t="shared" si="1636"/>
        <v>0.33682221253089112</v>
      </c>
      <c r="G507" s="481">
        <v>12484</v>
      </c>
      <c r="H507" s="103">
        <v>3567021</v>
      </c>
      <c r="I507" s="73">
        <v>17150</v>
      </c>
      <c r="J507" s="71">
        <v>4147799</v>
      </c>
      <c r="K507" s="371">
        <v>29634</v>
      </c>
      <c r="L507" s="359">
        <v>2539</v>
      </c>
      <c r="M507" s="397">
        <f t="shared" ref="M507" si="1650">L507/K507</f>
        <v>8.5678612404670312E-2</v>
      </c>
      <c r="N507" s="84">
        <f t="shared" ref="N507" si="1651">D507-D500</f>
        <v>46601</v>
      </c>
      <c r="O507" s="84">
        <f t="shared" ref="O507" si="1652">SUM(E501:E507)</f>
        <v>15797</v>
      </c>
      <c r="P507" s="138">
        <f t="shared" ref="P507" si="1653">SUM(K501:K507)</f>
        <v>192496</v>
      </c>
      <c r="Q507" s="138">
        <f t="shared" ref="Q507" si="1654">SUM(L501:L507)</f>
        <v>17395</v>
      </c>
      <c r="R507" s="362">
        <f t="shared" ref="R507" si="1655">Q507/P507</f>
        <v>9.0365514088604437E-2</v>
      </c>
      <c r="S507" s="85">
        <f t="shared" ref="S507" si="1656">P507/5466</f>
        <v>35.216977680204906</v>
      </c>
    </row>
    <row r="508" spans="1:21" x14ac:dyDescent="0.2">
      <c r="A508" s="480">
        <v>44395</v>
      </c>
      <c r="B508" s="43">
        <v>2060966</v>
      </c>
      <c r="C508" s="43">
        <v>329387</v>
      </c>
      <c r="D508" s="103">
        <v>2390353</v>
      </c>
      <c r="E508" s="43">
        <v>1735</v>
      </c>
      <c r="F508" s="483">
        <f t="shared" ref="F508:F510" si="1657">E508/(D508-D507)</f>
        <v>0.32841188718531139</v>
      </c>
      <c r="G508" s="481">
        <v>5365</v>
      </c>
      <c r="H508" s="103">
        <v>3572386</v>
      </c>
      <c r="I508" s="73">
        <v>14062</v>
      </c>
      <c r="J508" s="71">
        <v>4161861</v>
      </c>
      <c r="K508" s="371">
        <v>19427</v>
      </c>
      <c r="L508" s="359">
        <v>1908</v>
      </c>
      <c r="M508" s="397">
        <f t="shared" ref="M508:M510" si="1658">L508/K508</f>
        <v>9.821382611828898E-2</v>
      </c>
      <c r="N508" s="84">
        <f t="shared" ref="N508:N509" si="1659">D508-D501</f>
        <v>45778</v>
      </c>
      <c r="O508" s="84">
        <f t="shared" ref="O508" si="1660">SUM(E502:E508)</f>
        <v>15484</v>
      </c>
      <c r="P508" s="138">
        <f t="shared" ref="P508:P509" si="1661">SUM(K502:K508)</f>
        <v>191681</v>
      </c>
      <c r="Q508" s="138">
        <f t="shared" ref="Q508:Q509" si="1662">SUM(L502:L508)</f>
        <v>17040</v>
      </c>
      <c r="R508" s="362">
        <f t="shared" ref="R508:R509" si="1663">Q508/P508</f>
        <v>8.8897699824187063E-2</v>
      </c>
      <c r="S508" s="85">
        <f t="shared" ref="S508:S509" si="1664">P508/5466</f>
        <v>35.067874130991584</v>
      </c>
    </row>
    <row r="509" spans="1:21" x14ac:dyDescent="0.2">
      <c r="A509" s="480">
        <v>44396</v>
      </c>
      <c r="B509" s="43">
        <v>2063851</v>
      </c>
      <c r="C509" s="43">
        <v>330851</v>
      </c>
      <c r="D509" s="103">
        <v>2394702</v>
      </c>
      <c r="E509" s="43">
        <v>1464</v>
      </c>
      <c r="F509" s="483">
        <f t="shared" si="1657"/>
        <v>0.33662911014026214</v>
      </c>
      <c r="G509" s="481">
        <v>5780</v>
      </c>
      <c r="H509" s="103">
        <v>3578166</v>
      </c>
      <c r="I509" s="73">
        <v>9880</v>
      </c>
      <c r="J509" s="71">
        <v>4171741</v>
      </c>
      <c r="K509" s="371">
        <v>15660</v>
      </c>
      <c r="L509" s="359">
        <v>1613</v>
      </c>
      <c r="M509" s="397">
        <f t="shared" si="1658"/>
        <v>0.10300127713920817</v>
      </c>
      <c r="N509" s="84">
        <f t="shared" si="1659"/>
        <v>44286</v>
      </c>
      <c r="O509" s="84">
        <f t="shared" ref="O509" si="1665">SUM(E503:E509)</f>
        <v>14814</v>
      </c>
      <c r="P509" s="138">
        <f t="shared" si="1661"/>
        <v>186015</v>
      </c>
      <c r="Q509" s="138">
        <f t="shared" si="1662"/>
        <v>16294</v>
      </c>
      <c r="R509" s="362">
        <f t="shared" si="1663"/>
        <v>8.7595086417762008E-2</v>
      </c>
      <c r="S509" s="85">
        <f t="shared" si="1664"/>
        <v>34.031284302963776</v>
      </c>
    </row>
    <row r="510" spans="1:21" x14ac:dyDescent="0.2">
      <c r="A510" s="480">
        <v>44397</v>
      </c>
      <c r="B510" s="43">
        <v>2067066</v>
      </c>
      <c r="C510" s="43">
        <v>332455</v>
      </c>
      <c r="D510" s="103">
        <v>2399521</v>
      </c>
      <c r="E510" s="43">
        <v>1604</v>
      </c>
      <c r="F510" s="483">
        <f t="shared" si="1657"/>
        <v>0.33284913882548245</v>
      </c>
      <c r="G510" s="481">
        <v>9170</v>
      </c>
      <c r="H510" s="103">
        <v>3587336</v>
      </c>
      <c r="I510" s="73">
        <v>9903</v>
      </c>
      <c r="J510" s="71">
        <v>4181644</v>
      </c>
      <c r="K510" s="371">
        <v>19073</v>
      </c>
      <c r="L510" s="359">
        <v>1752</v>
      </c>
      <c r="M510" s="397">
        <f t="shared" si="1658"/>
        <v>9.1857599748335336E-2</v>
      </c>
      <c r="N510" s="84">
        <f t="shared" ref="N510:N511" si="1666">D510-D503</f>
        <v>42376</v>
      </c>
      <c r="O510" s="84">
        <f t="shared" ref="O510:O511" si="1667">SUM(E504:E510)</f>
        <v>13889</v>
      </c>
      <c r="P510" s="138">
        <f t="shared" ref="P510:P511" si="1668">SUM(K504:K510)</f>
        <v>181284</v>
      </c>
      <c r="Q510" s="138">
        <f t="shared" ref="Q510:Q511" si="1669">SUM(L504:L510)</f>
        <v>15312</v>
      </c>
      <c r="R510" s="362">
        <f t="shared" ref="R510:R511" si="1670">Q510/P510</f>
        <v>8.4464155689415496E-2</v>
      </c>
      <c r="S510" s="85">
        <f t="shared" ref="S510:S511" si="1671">P510/5466</f>
        <v>33.165751920965974</v>
      </c>
    </row>
    <row r="511" spans="1:21" x14ac:dyDescent="0.2">
      <c r="A511" s="480">
        <v>44398</v>
      </c>
      <c r="B511" s="43">
        <v>2072077</v>
      </c>
      <c r="C511" s="43">
        <v>334141</v>
      </c>
      <c r="D511" s="103">
        <v>2406218</v>
      </c>
      <c r="E511" s="43">
        <v>1686</v>
      </c>
      <c r="F511" s="483">
        <f t="shared" ref="F511" si="1672">E511/(D511-D510)</f>
        <v>0.25175451694788709</v>
      </c>
      <c r="G511" s="481">
        <v>17384</v>
      </c>
      <c r="H511" s="103">
        <v>3604720</v>
      </c>
      <c r="I511" s="73">
        <v>14078</v>
      </c>
      <c r="J511" s="71">
        <v>4195722</v>
      </c>
      <c r="K511" s="371">
        <v>31462</v>
      </c>
      <c r="L511" s="359">
        <v>1902</v>
      </c>
      <c r="M511" s="397">
        <f t="shared" ref="M511:M513" si="1673">L511/K511</f>
        <v>6.0453880872163246E-2</v>
      </c>
      <c r="N511" s="84">
        <f t="shared" si="1666"/>
        <v>40896</v>
      </c>
      <c r="O511" s="84">
        <f t="shared" si="1667"/>
        <v>12939</v>
      </c>
      <c r="P511" s="138">
        <f t="shared" si="1668"/>
        <v>176897</v>
      </c>
      <c r="Q511" s="138">
        <f t="shared" si="1669"/>
        <v>14302</v>
      </c>
      <c r="R511" s="362">
        <f t="shared" si="1670"/>
        <v>8.0849307789278513E-2</v>
      </c>
      <c r="S511" s="85">
        <f t="shared" si="1671"/>
        <v>32.363154043175996</v>
      </c>
      <c r="U511" s="104" t="s">
        <v>415</v>
      </c>
    </row>
    <row r="512" spans="1:21" x14ac:dyDescent="0.2">
      <c r="A512" s="480">
        <v>44399</v>
      </c>
      <c r="B512" s="43">
        <v>2077122</v>
      </c>
      <c r="C512" s="43">
        <v>335966</v>
      </c>
      <c r="D512" s="103">
        <v>2413088</v>
      </c>
      <c r="E512" s="43">
        <v>1825</v>
      </c>
      <c r="F512" s="483">
        <f t="shared" ref="F512:F513" si="1674">E512/(D512-D511)</f>
        <v>0.26564774381368267</v>
      </c>
      <c r="G512" s="481">
        <v>19844</v>
      </c>
      <c r="H512" s="103">
        <v>3624564</v>
      </c>
      <c r="I512" s="73">
        <v>13436</v>
      </c>
      <c r="J512" s="71">
        <v>4209158</v>
      </c>
      <c r="K512" s="371">
        <v>33280</v>
      </c>
      <c r="L512" s="359">
        <v>2010</v>
      </c>
      <c r="M512" s="397">
        <f t="shared" si="1673"/>
        <v>6.0396634615384616E-2</v>
      </c>
      <c r="N512" s="84">
        <f t="shared" ref="N512" si="1675">D512-D505</f>
        <v>41084</v>
      </c>
      <c r="O512" s="84">
        <f t="shared" ref="O512" si="1676">SUM(E506:E512)</f>
        <v>12678</v>
      </c>
      <c r="P512" s="138">
        <f t="shared" ref="P512" si="1677">SUM(K506:K512)</f>
        <v>175404</v>
      </c>
      <c r="Q512" s="138">
        <f t="shared" ref="Q512" si="1678">SUM(L506:L512)</f>
        <v>14009</v>
      </c>
      <c r="R512" s="362">
        <f t="shared" ref="R512" si="1679">Q512/P512</f>
        <v>7.9867049782217051E-2</v>
      </c>
      <c r="S512" s="85">
        <f t="shared" ref="S512" si="1680">P512/5466</f>
        <v>32.090010976948406</v>
      </c>
    </row>
    <row r="513" spans="1:36" x14ac:dyDescent="0.2">
      <c r="A513" s="480">
        <v>44400</v>
      </c>
      <c r="B513" s="43">
        <v>2081156</v>
      </c>
      <c r="C513" s="43">
        <v>337471</v>
      </c>
      <c r="D513" s="103">
        <v>2418627</v>
      </c>
      <c r="E513" s="43">
        <v>1505</v>
      </c>
      <c r="F513" s="483">
        <f t="shared" si="1674"/>
        <v>0.27170969489077451</v>
      </c>
      <c r="G513" s="481">
        <v>14459</v>
      </c>
      <c r="H513" s="103">
        <v>3639023</v>
      </c>
      <c r="I513" s="73">
        <v>11336</v>
      </c>
      <c r="J513" s="71">
        <v>4220494</v>
      </c>
      <c r="K513" s="371">
        <v>25795</v>
      </c>
      <c r="L513" s="359">
        <v>1652</v>
      </c>
      <c r="M513" s="397">
        <f t="shared" si="1673"/>
        <v>6.4043419267299867E-2</v>
      </c>
      <c r="N513" s="84">
        <f t="shared" ref="N513" si="1681">D513-D506</f>
        <v>40436</v>
      </c>
      <c r="O513" s="84">
        <f t="shared" ref="O513" si="1682">SUM(E507:E513)</f>
        <v>12136</v>
      </c>
      <c r="P513" s="138">
        <f t="shared" ref="P513" si="1683">SUM(K507:K513)</f>
        <v>174331</v>
      </c>
      <c r="Q513" s="138">
        <f t="shared" ref="Q513" si="1684">SUM(L507:L513)</f>
        <v>13376</v>
      </c>
      <c r="R513" s="362">
        <f t="shared" ref="R513" si="1685">Q513/P513</f>
        <v>7.6727604384762324E-2</v>
      </c>
      <c r="S513" s="85">
        <f t="shared" ref="S513" si="1686">P513/5466</f>
        <v>31.893706549579218</v>
      </c>
    </row>
    <row r="514" spans="1:36" x14ac:dyDescent="0.2">
      <c r="A514" s="480">
        <v>44401</v>
      </c>
      <c r="B514" s="43">
        <v>2084933</v>
      </c>
      <c r="C514" s="43">
        <v>338778</v>
      </c>
      <c r="D514" s="103">
        <v>2423711</v>
      </c>
      <c r="E514" s="43">
        <v>1307</v>
      </c>
      <c r="F514" s="483">
        <f t="shared" ref="F514:F515" si="1687">E514/(D514-D513)</f>
        <v>0.25708103855232101</v>
      </c>
      <c r="G514" s="481">
        <v>10721</v>
      </c>
      <c r="H514" s="103">
        <v>3649744</v>
      </c>
      <c r="I514" s="73">
        <v>13136</v>
      </c>
      <c r="J514" s="71">
        <v>4233630</v>
      </c>
      <c r="K514" s="371">
        <v>23857</v>
      </c>
      <c r="L514" s="359">
        <v>1464</v>
      </c>
      <c r="M514" s="397">
        <f t="shared" ref="M514" si="1688">L514/K514</f>
        <v>6.1365636919981557E-2</v>
      </c>
      <c r="N514" s="84">
        <f t="shared" ref="N514" si="1689">D514-D507</f>
        <v>38641</v>
      </c>
      <c r="O514" s="84">
        <f t="shared" ref="O514" si="1690">SUM(E508:E514)</f>
        <v>11126</v>
      </c>
      <c r="P514" s="138">
        <f t="shared" ref="P514" si="1691">SUM(K508:K514)</f>
        <v>168554</v>
      </c>
      <c r="Q514" s="138">
        <f t="shared" ref="Q514" si="1692">SUM(L508:L514)</f>
        <v>12301</v>
      </c>
      <c r="R514" s="362">
        <f t="shared" ref="R514" si="1693">Q514/P514</f>
        <v>7.297957924463376E-2</v>
      </c>
      <c r="S514" s="85">
        <f t="shared" ref="S514" si="1694">P514/5466</f>
        <v>30.836809366995976</v>
      </c>
    </row>
    <row r="515" spans="1:36" x14ac:dyDescent="0.2">
      <c r="A515" s="480">
        <v>44402</v>
      </c>
      <c r="B515" s="43">
        <v>2088146</v>
      </c>
      <c r="C515" s="43">
        <v>340015</v>
      </c>
      <c r="D515" s="103">
        <v>2428161</v>
      </c>
      <c r="E515" s="43">
        <v>1237</v>
      </c>
      <c r="F515" s="483">
        <f t="shared" si="1687"/>
        <v>0.27797752808988763</v>
      </c>
      <c r="G515" s="481">
        <v>5568</v>
      </c>
      <c r="H515" s="103">
        <v>3655312</v>
      </c>
      <c r="I515" s="73">
        <v>12612</v>
      </c>
      <c r="J515" s="71">
        <v>4246242</v>
      </c>
      <c r="K515" s="371">
        <v>18180</v>
      </c>
      <c r="L515" s="359">
        <v>1356</v>
      </c>
      <c r="M515" s="397">
        <f t="shared" ref="M515" si="1695">L515/K515</f>
        <v>7.4587458745874594E-2</v>
      </c>
      <c r="N515" s="84">
        <f t="shared" ref="N515" si="1696">D515-D508</f>
        <v>37808</v>
      </c>
      <c r="O515" s="84">
        <f t="shared" ref="O515" si="1697">SUM(E509:E515)</f>
        <v>10628</v>
      </c>
      <c r="P515" s="138">
        <f t="shared" ref="P515" si="1698">SUM(K509:K515)</f>
        <v>167307</v>
      </c>
      <c r="Q515" s="138">
        <f t="shared" ref="Q515" si="1699">SUM(L509:L515)</f>
        <v>11749</v>
      </c>
      <c r="R515" s="362">
        <f t="shared" ref="R515" si="1700">Q515/P515</f>
        <v>7.022419862886789E-2</v>
      </c>
      <c r="S515" s="85">
        <f t="shared" ref="S515" si="1701">P515/5466</f>
        <v>30.608671789242589</v>
      </c>
      <c r="U515" s="104" t="s">
        <v>422</v>
      </c>
    </row>
    <row r="516" spans="1:36" x14ac:dyDescent="0.2">
      <c r="A516" s="480">
        <v>44403</v>
      </c>
      <c r="B516" s="43">
        <v>2090866</v>
      </c>
      <c r="C516" s="43">
        <v>341015</v>
      </c>
      <c r="D516" s="103">
        <v>2431881</v>
      </c>
      <c r="E516" s="43">
        <v>1000</v>
      </c>
      <c r="F516" s="483">
        <f t="shared" ref="F516:F517" si="1702">E516/(D516-D515)</f>
        <v>0.26881720430107525</v>
      </c>
      <c r="G516" s="481">
        <v>4871</v>
      </c>
      <c r="H516" s="103">
        <v>3660183</v>
      </c>
      <c r="I516" s="73">
        <v>8764</v>
      </c>
      <c r="J516" s="71">
        <v>4255006</v>
      </c>
      <c r="K516" s="371">
        <v>13635</v>
      </c>
      <c r="L516" s="359">
        <v>1090</v>
      </c>
      <c r="M516" s="397">
        <f t="shared" ref="M516:M518" si="1703">L516/K516</f>
        <v>7.9941327466079945E-2</v>
      </c>
      <c r="N516" s="84">
        <f t="shared" ref="N516" si="1704">D516-D509</f>
        <v>37179</v>
      </c>
      <c r="O516" s="84">
        <f t="shared" ref="O516" si="1705">SUM(E510:E516)</f>
        <v>10164</v>
      </c>
      <c r="P516" s="138">
        <f t="shared" ref="P516" si="1706">SUM(K510:K516)</f>
        <v>165282</v>
      </c>
      <c r="Q516" s="138">
        <f t="shared" ref="Q516" si="1707">SUM(L510:L516)</f>
        <v>11226</v>
      </c>
      <c r="R516" s="362">
        <f t="shared" ref="R516" si="1708">Q516/P516</f>
        <v>6.7920281700366653E-2</v>
      </c>
      <c r="S516" s="85">
        <f t="shared" ref="S516" si="1709">P516/5466</f>
        <v>30.238199780461031</v>
      </c>
    </row>
    <row r="517" spans="1:36" ht="15" customHeight="1" x14ac:dyDescent="0.2">
      <c r="A517" s="488">
        <v>44404</v>
      </c>
      <c r="B517" s="107">
        <v>2094146</v>
      </c>
      <c r="C517" s="107">
        <v>342059</v>
      </c>
      <c r="D517" s="109">
        <v>2436205</v>
      </c>
      <c r="E517" s="107">
        <v>1044</v>
      </c>
      <c r="F517" s="489">
        <f t="shared" si="1702"/>
        <v>0.24144310823311749</v>
      </c>
      <c r="G517" s="490">
        <v>12845</v>
      </c>
      <c r="H517" s="109">
        <v>3673028</v>
      </c>
      <c r="I517" s="491">
        <v>7749</v>
      </c>
      <c r="J517" s="492">
        <v>4262755</v>
      </c>
      <c r="K517" s="493">
        <v>20594</v>
      </c>
      <c r="L517" s="358">
        <v>1146</v>
      </c>
      <c r="M517" s="494">
        <f t="shared" si="1703"/>
        <v>5.5647275905603574E-2</v>
      </c>
      <c r="N517" s="141">
        <f t="shared" ref="N517" si="1710">D517-D510</f>
        <v>36684</v>
      </c>
      <c r="O517" s="84">
        <f t="shared" ref="O517" si="1711">SUM(E511:E517)</f>
        <v>9604</v>
      </c>
      <c r="P517" s="138">
        <f t="shared" ref="P517" si="1712">SUM(K511:K517)</f>
        <v>166803</v>
      </c>
      <c r="Q517" s="138">
        <f t="shared" ref="Q517" si="1713">SUM(L511:L517)</f>
        <v>10620</v>
      </c>
      <c r="R517" s="362">
        <f t="shared" ref="R517" si="1714">Q517/P517</f>
        <v>6.3667919641733059E-2</v>
      </c>
      <c r="S517" s="85">
        <f t="shared" ref="S517" si="1715">P517/5466</f>
        <v>30.516465422612512</v>
      </c>
    </row>
    <row r="518" spans="1:36" ht="14.85" customHeight="1" x14ac:dyDescent="0.2">
      <c r="A518" s="480">
        <v>44405</v>
      </c>
      <c r="B518" s="43">
        <v>2132186</v>
      </c>
      <c r="C518" s="43">
        <v>341307</v>
      </c>
      <c r="D518" s="103">
        <v>2473493</v>
      </c>
      <c r="E518" s="43">
        <v>1179</v>
      </c>
      <c r="F518" s="483">
        <v>0.159</v>
      </c>
      <c r="G518" s="481">
        <v>15665</v>
      </c>
      <c r="H518" s="103">
        <v>3684467</v>
      </c>
      <c r="I518" s="73">
        <v>12603</v>
      </c>
      <c r="J518" s="71">
        <v>4275847</v>
      </c>
      <c r="K518" s="371">
        <v>28268</v>
      </c>
      <c r="L518" s="359">
        <v>1346</v>
      </c>
      <c r="M518" s="397">
        <f t="shared" si="1703"/>
        <v>4.7615678505730862E-2</v>
      </c>
      <c r="N518" s="514"/>
      <c r="O518" s="512"/>
      <c r="P518" s="512"/>
      <c r="Q518" s="512"/>
      <c r="R518" s="512"/>
      <c r="S518" s="512"/>
      <c r="T518" s="513"/>
      <c r="U518" s="634" t="s">
        <v>437</v>
      </c>
      <c r="V518" s="634"/>
      <c r="W518" s="634"/>
      <c r="X518" s="634"/>
      <c r="Y518" s="634"/>
      <c r="Z518" s="634"/>
      <c r="AA518" s="634"/>
      <c r="AB518" s="634"/>
      <c r="AC518" s="634"/>
      <c r="AD518" s="631" t="s">
        <v>438</v>
      </c>
      <c r="AE518" s="631"/>
      <c r="AF518" s="631"/>
      <c r="AG518" s="631"/>
      <c r="AH518" s="631"/>
      <c r="AI518" s="631"/>
      <c r="AJ518" s="631"/>
    </row>
    <row r="519" spans="1:36" x14ac:dyDescent="0.2">
      <c r="A519" s="480">
        <v>44406</v>
      </c>
      <c r="B519" s="43">
        <v>2137549</v>
      </c>
      <c r="C519" s="43">
        <v>342704</v>
      </c>
      <c r="D519" s="103">
        <v>2480253</v>
      </c>
      <c r="E519" s="43">
        <v>1398</v>
      </c>
      <c r="F519" s="483">
        <v>0.19</v>
      </c>
      <c r="G519" s="481">
        <v>21559</v>
      </c>
      <c r="H519" s="103">
        <v>3706026</v>
      </c>
      <c r="I519" s="73">
        <v>12120</v>
      </c>
      <c r="J519" s="71">
        <v>4287967</v>
      </c>
      <c r="K519" s="371">
        <v>33679</v>
      </c>
      <c r="L519" s="359">
        <v>1548</v>
      </c>
      <c r="M519" s="397">
        <v>4.5999999999999999E-2</v>
      </c>
      <c r="N519" s="514"/>
      <c r="O519" s="514"/>
      <c r="P519" s="514"/>
      <c r="Q519" s="514"/>
      <c r="R519" s="514"/>
      <c r="S519" s="514"/>
      <c r="T519" s="508"/>
      <c r="U519" s="635"/>
      <c r="V519" s="635"/>
      <c r="W519" s="635"/>
      <c r="X519" s="635"/>
      <c r="Y519" s="635"/>
      <c r="Z519" s="635"/>
      <c r="AA519" s="635"/>
      <c r="AB519" s="635"/>
      <c r="AC519" s="635"/>
      <c r="AD519" s="632"/>
      <c r="AE519" s="632"/>
      <c r="AF519" s="632"/>
      <c r="AG519" s="632"/>
      <c r="AH519" s="632"/>
      <c r="AI519" s="632"/>
      <c r="AJ519" s="632"/>
    </row>
    <row r="520" spans="1:36" x14ac:dyDescent="0.2">
      <c r="A520" s="480">
        <v>44407</v>
      </c>
      <c r="B520" s="43">
        <v>2141832</v>
      </c>
      <c r="C520" s="43">
        <v>344158</v>
      </c>
      <c r="D520" s="103">
        <v>2485990</v>
      </c>
      <c r="E520" s="43">
        <v>1456</v>
      </c>
      <c r="F520" s="483">
        <v>0.224</v>
      </c>
      <c r="G520" s="481">
        <v>14284</v>
      </c>
      <c r="H520" s="103">
        <v>3720310</v>
      </c>
      <c r="I520" s="73">
        <v>11706</v>
      </c>
      <c r="J520" s="71">
        <v>4299673</v>
      </c>
      <c r="K520" s="371">
        <v>25990</v>
      </c>
      <c r="L520" s="359">
        <v>1604</v>
      </c>
      <c r="M520" s="397">
        <v>6.2E-2</v>
      </c>
      <c r="N520" s="514"/>
      <c r="O520" s="514"/>
      <c r="P520" s="514"/>
      <c r="Q520" s="514"/>
      <c r="R520" s="514"/>
      <c r="S520" s="514"/>
      <c r="T520" s="508"/>
      <c r="U520" s="635"/>
      <c r="V520" s="635"/>
      <c r="W520" s="635"/>
      <c r="X520" s="635"/>
      <c r="Y520" s="635"/>
      <c r="Z520" s="635"/>
      <c r="AA520" s="635"/>
      <c r="AB520" s="635"/>
      <c r="AC520" s="635"/>
      <c r="AD520" s="632"/>
      <c r="AE520" s="632"/>
      <c r="AF520" s="632"/>
      <c r="AG520" s="632"/>
      <c r="AH520" s="632"/>
      <c r="AI520" s="632"/>
      <c r="AJ520" s="632"/>
    </row>
    <row r="521" spans="1:36" x14ac:dyDescent="0.2">
      <c r="A521" s="480">
        <v>44408</v>
      </c>
      <c r="B521" s="43">
        <v>2145602</v>
      </c>
      <c r="C521" s="43">
        <v>345174</v>
      </c>
      <c r="D521" s="103">
        <v>2490776</v>
      </c>
      <c r="E521" s="43">
        <v>1018</v>
      </c>
      <c r="F521" s="483">
        <v>0.191</v>
      </c>
      <c r="G521" s="481">
        <v>10786</v>
      </c>
      <c r="H521" s="103">
        <v>3731096</v>
      </c>
      <c r="I521" s="73">
        <v>11939</v>
      </c>
      <c r="J521" s="71">
        <v>4311612</v>
      </c>
      <c r="K521" s="371">
        <v>22725</v>
      </c>
      <c r="L521" s="359">
        <v>1117</v>
      </c>
      <c r="M521" s="397">
        <v>4.9000000000000002E-2</v>
      </c>
      <c r="N521" s="514"/>
      <c r="O521" s="514"/>
      <c r="P521" s="514"/>
      <c r="Q521" s="514"/>
      <c r="R521" s="514"/>
      <c r="S521" s="514"/>
      <c r="T521" s="508"/>
      <c r="U521" s="635"/>
      <c r="V521" s="635"/>
      <c r="W521" s="635"/>
      <c r="X521" s="635"/>
      <c r="Y521" s="635"/>
      <c r="Z521" s="635"/>
      <c r="AA521" s="635"/>
      <c r="AB521" s="635"/>
      <c r="AC521" s="635"/>
      <c r="AD521" s="632"/>
      <c r="AE521" s="632"/>
      <c r="AF521" s="632"/>
      <c r="AG521" s="632"/>
      <c r="AH521" s="632"/>
      <c r="AI521" s="632"/>
      <c r="AJ521" s="632"/>
    </row>
    <row r="522" spans="1:36" x14ac:dyDescent="0.2">
      <c r="A522" s="480">
        <v>44409</v>
      </c>
      <c r="B522" s="43">
        <v>2149363</v>
      </c>
      <c r="C522" s="43">
        <v>346206</v>
      </c>
      <c r="D522" s="103">
        <v>2495569</v>
      </c>
      <c r="E522" s="43">
        <v>1034</v>
      </c>
      <c r="F522" s="483">
        <v>0.19600000000000001</v>
      </c>
      <c r="G522" s="481">
        <v>8637</v>
      </c>
      <c r="H522" s="103">
        <v>3739733</v>
      </c>
      <c r="I522" s="73">
        <v>12409</v>
      </c>
      <c r="J522" s="71">
        <v>4324021</v>
      </c>
      <c r="K522" s="371">
        <v>21046</v>
      </c>
      <c r="L522" s="359">
        <v>1146</v>
      </c>
      <c r="M522" s="397">
        <v>5.3999999999999999E-2</v>
      </c>
      <c r="N522" s="514"/>
      <c r="O522" s="514"/>
      <c r="P522" s="514"/>
      <c r="Q522" s="514"/>
      <c r="R522" s="514"/>
      <c r="S522" s="514"/>
      <c r="T522" s="508"/>
      <c r="U522" s="635"/>
      <c r="V522" s="635"/>
      <c r="W522" s="635"/>
      <c r="X522" s="635"/>
      <c r="Y522" s="635"/>
      <c r="Z522" s="635"/>
      <c r="AA522" s="635"/>
      <c r="AB522" s="635"/>
      <c r="AC522" s="635"/>
      <c r="AD522" s="632"/>
      <c r="AE522" s="632"/>
      <c r="AF522" s="632"/>
      <c r="AG522" s="632"/>
      <c r="AH522" s="632"/>
      <c r="AI522" s="632"/>
      <c r="AJ522" s="632"/>
    </row>
    <row r="523" spans="1:36" x14ac:dyDescent="0.2">
      <c r="A523" s="480">
        <v>44410</v>
      </c>
      <c r="B523" s="43">
        <v>2152660</v>
      </c>
      <c r="C523" s="43">
        <v>347005</v>
      </c>
      <c r="D523" s="103">
        <v>2499665</v>
      </c>
      <c r="E523" s="43">
        <v>799</v>
      </c>
      <c r="F523" s="483">
        <v>0.17499999999999999</v>
      </c>
      <c r="G523" s="481">
        <v>5593</v>
      </c>
      <c r="H523" s="103">
        <v>3745326</v>
      </c>
      <c r="I523" s="73">
        <v>8214</v>
      </c>
      <c r="J523" s="71">
        <v>4332235</v>
      </c>
      <c r="K523" s="371">
        <v>13807</v>
      </c>
      <c r="L523" s="359">
        <v>899</v>
      </c>
      <c r="M523" s="397">
        <v>6.5000000000000002E-2</v>
      </c>
      <c r="N523" s="514"/>
      <c r="O523" s="514"/>
      <c r="P523" s="514"/>
      <c r="Q523" s="514"/>
      <c r="R523" s="514"/>
      <c r="S523" s="514"/>
      <c r="U523" s="635"/>
      <c r="V523" s="635"/>
      <c r="W523" s="635"/>
      <c r="X523" s="635"/>
      <c r="Y523" s="635"/>
      <c r="Z523" s="635"/>
      <c r="AA523" s="635"/>
      <c r="AB523" s="635"/>
      <c r="AC523" s="635"/>
    </row>
    <row r="524" spans="1:36" x14ac:dyDescent="0.2">
      <c r="A524" s="480">
        <v>44411</v>
      </c>
      <c r="B524" s="43">
        <v>2155219</v>
      </c>
      <c r="C524" s="43">
        <v>348018</v>
      </c>
      <c r="D524" s="103">
        <v>2503237</v>
      </c>
      <c r="E524" s="43">
        <v>1016</v>
      </c>
      <c r="F524" s="483">
        <v>0.221</v>
      </c>
      <c r="G524" s="481">
        <v>5970</v>
      </c>
      <c r="H524" s="103">
        <v>3751296</v>
      </c>
      <c r="I524" s="73">
        <v>7734</v>
      </c>
      <c r="J524" s="71">
        <v>4339969</v>
      </c>
      <c r="K524" s="371">
        <v>13704</v>
      </c>
      <c r="L524" s="359">
        <v>1116</v>
      </c>
      <c r="M524" s="397">
        <v>8.1000000000000003E-2</v>
      </c>
      <c r="N524" s="514"/>
      <c r="O524" s="84">
        <f t="shared" ref="O524" si="1716">SUM(E518:E524)</f>
        <v>7900</v>
      </c>
      <c r="P524" s="138">
        <f t="shared" ref="P524" si="1717">SUM(K518:K524)</f>
        <v>159219</v>
      </c>
      <c r="Q524" s="138">
        <f t="shared" ref="Q524" si="1718">SUM(L518:L524)</f>
        <v>8776</v>
      </c>
      <c r="R524" s="362">
        <f t="shared" ref="R524" si="1719">Q524/P524</f>
        <v>5.5119049862139571E-2</v>
      </c>
      <c r="S524" s="85">
        <f t="shared" ref="S524" si="1720">P524/5466</f>
        <v>29.128979143798023</v>
      </c>
      <c r="U524" s="635"/>
      <c r="V524" s="635"/>
      <c r="W524" s="635"/>
      <c r="X524" s="635"/>
      <c r="Y524" s="635"/>
      <c r="Z524" s="635"/>
      <c r="AA524" s="635"/>
      <c r="AB524" s="635"/>
      <c r="AC524" s="635"/>
    </row>
    <row r="525" spans="1:36" x14ac:dyDescent="0.2">
      <c r="A525" s="480">
        <v>44412</v>
      </c>
      <c r="B525" s="43">
        <v>2160582</v>
      </c>
      <c r="C525" s="43">
        <v>349286</v>
      </c>
      <c r="D525" s="103">
        <v>2509868</v>
      </c>
      <c r="E525" s="43">
        <v>1271</v>
      </c>
      <c r="F525" s="483">
        <v>0.17299999999999999</v>
      </c>
      <c r="G525" s="481">
        <v>16185</v>
      </c>
      <c r="H525" s="103">
        <v>3767481</v>
      </c>
      <c r="I525" s="73">
        <v>13072</v>
      </c>
      <c r="J525" s="71">
        <v>4353041</v>
      </c>
      <c r="K525" s="371">
        <v>29257</v>
      </c>
      <c r="L525" s="359">
        <v>1388</v>
      </c>
      <c r="M525" s="397">
        <v>4.7E-2</v>
      </c>
      <c r="N525" s="84">
        <f t="shared" ref="N525:N530" si="1721">D525-D518</f>
        <v>36375</v>
      </c>
      <c r="O525" s="84">
        <f t="shared" ref="O525" si="1722">SUM(E519:E525)</f>
        <v>7992</v>
      </c>
      <c r="P525" s="138">
        <f t="shared" ref="P525" si="1723">SUM(K519:K525)</f>
        <v>160208</v>
      </c>
      <c r="Q525" s="138">
        <f t="shared" ref="Q525" si="1724">SUM(L519:L525)</f>
        <v>8818</v>
      </c>
      <c r="R525" s="362">
        <f t="shared" ref="R525" si="1725">Q525/P525</f>
        <v>5.5040946769200037E-2</v>
      </c>
      <c r="S525" s="85">
        <f t="shared" ref="S525" si="1726">P525/5466</f>
        <v>29.309915843395537</v>
      </c>
    </row>
    <row r="526" spans="1:36" ht="15" customHeight="1" x14ac:dyDescent="0.2">
      <c r="A526" s="480">
        <v>44413</v>
      </c>
      <c r="B526" s="43">
        <v>2165185</v>
      </c>
      <c r="C526" s="43">
        <v>350667</v>
      </c>
      <c r="D526" s="103">
        <v>2515852</v>
      </c>
      <c r="E526" s="43">
        <v>1381</v>
      </c>
      <c r="F526" s="483">
        <v>0.20499999999999999</v>
      </c>
      <c r="G526" s="481">
        <v>19472</v>
      </c>
      <c r="H526" s="103">
        <v>3786953</v>
      </c>
      <c r="I526" s="73">
        <v>11316</v>
      </c>
      <c r="J526" s="71">
        <v>4364357</v>
      </c>
      <c r="K526" s="371">
        <v>30788</v>
      </c>
      <c r="L526" s="359">
        <v>1498</v>
      </c>
      <c r="M526" s="397">
        <v>4.9000000000000002E-2</v>
      </c>
      <c r="N526" s="84">
        <f t="shared" si="1721"/>
        <v>35599</v>
      </c>
      <c r="O526" s="84">
        <f t="shared" ref="O526:O533" si="1727">SUM(E520:E526)</f>
        <v>7975</v>
      </c>
      <c r="P526" s="138">
        <f t="shared" ref="P526:Q528" si="1728">SUM(K520:K526)</f>
        <v>157317</v>
      </c>
      <c r="Q526" s="138">
        <f t="shared" si="1728"/>
        <v>8768</v>
      </c>
      <c r="R526" s="362">
        <f t="shared" ref="R526:R533" si="1729">Q526/P526</f>
        <v>5.5734599566480421E-2</v>
      </c>
      <c r="S526" s="85">
        <f t="shared" ref="S526:S533" si="1730">P526/5466</f>
        <v>28.781009879253567</v>
      </c>
    </row>
    <row r="527" spans="1:36" x14ac:dyDescent="0.2">
      <c r="A527" s="480">
        <v>44414</v>
      </c>
      <c r="B527" s="43">
        <v>2169257</v>
      </c>
      <c r="C527" s="43">
        <v>351915</v>
      </c>
      <c r="D527" s="103">
        <v>2521172</v>
      </c>
      <c r="E527" s="43">
        <v>1250</v>
      </c>
      <c r="F527" s="483">
        <v>0.20599999999999999</v>
      </c>
      <c r="G527" s="481">
        <v>14531</v>
      </c>
      <c r="H527" s="103">
        <v>3801312</v>
      </c>
      <c r="I527" s="73">
        <v>10525</v>
      </c>
      <c r="J527" s="71">
        <v>4374882</v>
      </c>
      <c r="K527" s="371">
        <v>25056</v>
      </c>
      <c r="L527" s="359">
        <v>1372</v>
      </c>
      <c r="M527" s="397">
        <v>5.5E-2</v>
      </c>
      <c r="N527" s="84">
        <f t="shared" si="1721"/>
        <v>35182</v>
      </c>
      <c r="O527" s="84">
        <f t="shared" si="1727"/>
        <v>7769</v>
      </c>
      <c r="P527" s="138">
        <f t="shared" si="1728"/>
        <v>156383</v>
      </c>
      <c r="Q527" s="138">
        <f t="shared" si="1728"/>
        <v>8536</v>
      </c>
      <c r="R527" s="362">
        <f t="shared" si="1729"/>
        <v>5.4583938151845146E-2</v>
      </c>
      <c r="S527" s="71">
        <f t="shared" si="1730"/>
        <v>28.610135382363701</v>
      </c>
    </row>
    <row r="528" spans="1:36" x14ac:dyDescent="0.2">
      <c r="A528" s="480">
        <v>44415</v>
      </c>
      <c r="B528" s="43">
        <v>2173646</v>
      </c>
      <c r="C528" s="43">
        <v>353299</v>
      </c>
      <c r="D528" s="103">
        <v>2526945</v>
      </c>
      <c r="E528" s="43">
        <v>1386</v>
      </c>
      <c r="F528" s="483">
        <v>0.21299999999999999</v>
      </c>
      <c r="G528" s="481">
        <v>9703</v>
      </c>
      <c r="H528" s="103">
        <v>3811015</v>
      </c>
      <c r="I528" s="73">
        <v>14322</v>
      </c>
      <c r="J528" s="71">
        <v>4389204</v>
      </c>
      <c r="K528" s="371">
        <v>24025</v>
      </c>
      <c r="L528" s="359">
        <v>1524</v>
      </c>
      <c r="M528" s="397">
        <v>6.3E-2</v>
      </c>
      <c r="N528" s="84">
        <f t="shared" si="1721"/>
        <v>36169</v>
      </c>
      <c r="O528" s="84">
        <f t="shared" si="1727"/>
        <v>8137</v>
      </c>
      <c r="P528" s="138">
        <f t="shared" si="1728"/>
        <v>157683</v>
      </c>
      <c r="Q528" s="138">
        <f t="shared" si="1728"/>
        <v>8943</v>
      </c>
      <c r="R528" s="362">
        <f t="shared" si="1729"/>
        <v>5.671505488860562E-2</v>
      </c>
      <c r="S528" s="71">
        <f t="shared" si="1730"/>
        <v>28.847969264544457</v>
      </c>
    </row>
    <row r="529" spans="1:19" x14ac:dyDescent="0.2">
      <c r="A529" s="480">
        <v>44416</v>
      </c>
      <c r="B529" s="43">
        <v>2177644</v>
      </c>
      <c r="C529" s="43">
        <v>354538</v>
      </c>
      <c r="D529" s="103">
        <v>2532182</v>
      </c>
      <c r="E529" s="43">
        <v>1240</v>
      </c>
      <c r="F529" s="483">
        <v>0.21099999999999999</v>
      </c>
      <c r="G529" s="481">
        <v>10400</v>
      </c>
      <c r="H529" s="103">
        <v>3821415</v>
      </c>
      <c r="I529" s="73">
        <v>12218</v>
      </c>
      <c r="J529" s="71">
        <v>4401422</v>
      </c>
      <c r="K529" s="371">
        <v>22618</v>
      </c>
      <c r="L529" s="359">
        <v>1350</v>
      </c>
      <c r="M529" s="397">
        <v>0.06</v>
      </c>
      <c r="N529" s="84">
        <f t="shared" si="1721"/>
        <v>36613</v>
      </c>
      <c r="O529" s="84">
        <f t="shared" si="1727"/>
        <v>8343</v>
      </c>
      <c r="P529" s="138">
        <f t="shared" ref="P529" si="1731">SUM(K523:K529)</f>
        <v>159255</v>
      </c>
      <c r="Q529" s="138">
        <f t="shared" ref="Q529" si="1732">SUM(L523:L529)</f>
        <v>9147</v>
      </c>
      <c r="R529" s="362">
        <f t="shared" si="1729"/>
        <v>5.7436187246868227E-2</v>
      </c>
      <c r="S529" s="71">
        <f t="shared" si="1730"/>
        <v>29.135565312843031</v>
      </c>
    </row>
    <row r="530" spans="1:19" x14ac:dyDescent="0.2">
      <c r="A530" s="480">
        <v>44417</v>
      </c>
      <c r="B530" s="43">
        <v>2180683</v>
      </c>
      <c r="C530" s="43">
        <v>355388</v>
      </c>
      <c r="D530" s="103">
        <v>2536071</v>
      </c>
      <c r="E530" s="43">
        <v>851</v>
      </c>
      <c r="F530" s="483">
        <v>0.192</v>
      </c>
      <c r="G530" s="481">
        <v>5409</v>
      </c>
      <c r="H530" s="103">
        <v>3826824</v>
      </c>
      <c r="I530" s="73">
        <v>8630</v>
      </c>
      <c r="J530" s="71">
        <v>4410052</v>
      </c>
      <c r="K530" s="371">
        <v>14039</v>
      </c>
      <c r="L530" s="359">
        <v>935</v>
      </c>
      <c r="M530" s="397">
        <v>6.7000000000000004E-2</v>
      </c>
      <c r="N530" s="84">
        <f t="shared" si="1721"/>
        <v>36406</v>
      </c>
      <c r="O530" s="84">
        <f t="shared" si="1727"/>
        <v>8395</v>
      </c>
      <c r="P530" s="138">
        <f t="shared" ref="P530" si="1733">SUM(K524:K530)</f>
        <v>159487</v>
      </c>
      <c r="Q530" s="138">
        <f t="shared" ref="Q530" si="1734">SUM(L524:L530)</f>
        <v>9183</v>
      </c>
      <c r="R530" s="362">
        <f t="shared" si="1729"/>
        <v>5.7578360618733816E-2</v>
      </c>
      <c r="S530" s="71">
        <f t="shared" si="1730"/>
        <v>29.178009513355288</v>
      </c>
    </row>
    <row r="531" spans="1:19" x14ac:dyDescent="0.2">
      <c r="A531" s="480">
        <v>44418</v>
      </c>
      <c r="B531" s="43">
        <v>2183689</v>
      </c>
      <c r="C531" s="43">
        <v>356419</v>
      </c>
      <c r="D531" s="103">
        <v>2540108</v>
      </c>
      <c r="E531" s="43">
        <v>1032</v>
      </c>
      <c r="F531" s="483">
        <v>0.22800000000000001</v>
      </c>
      <c r="G531" s="481">
        <v>6327</v>
      </c>
      <c r="H531" s="103">
        <v>3833151</v>
      </c>
      <c r="I531" s="73">
        <v>7990</v>
      </c>
      <c r="J531" s="71">
        <v>4418042</v>
      </c>
      <c r="K531" s="371">
        <v>14317</v>
      </c>
      <c r="L531" s="359">
        <v>1111</v>
      </c>
      <c r="M531" s="397">
        <v>7.8E-2</v>
      </c>
      <c r="N531" s="84">
        <f t="shared" ref="N531:N533" si="1735">D531-D524</f>
        <v>36871</v>
      </c>
      <c r="O531" s="84">
        <f t="shared" si="1727"/>
        <v>8411</v>
      </c>
      <c r="P531" s="138">
        <f t="shared" ref="P531:P533" si="1736">SUM(K525:K531)</f>
        <v>160100</v>
      </c>
      <c r="Q531" s="138">
        <f t="shared" ref="Q531:Q533" si="1737">SUM(L525:L531)</f>
        <v>9178</v>
      </c>
      <c r="R531" s="362">
        <f t="shared" si="1729"/>
        <v>5.7326670830730793E-2</v>
      </c>
      <c r="S531" s="71">
        <f t="shared" si="1730"/>
        <v>29.290157336260521</v>
      </c>
    </row>
    <row r="532" spans="1:19" x14ac:dyDescent="0.2">
      <c r="A532" s="480">
        <v>44419</v>
      </c>
      <c r="B532" s="43">
        <v>2190184</v>
      </c>
      <c r="C532" s="43">
        <v>357917</v>
      </c>
      <c r="D532" s="103">
        <v>2548101</v>
      </c>
      <c r="E532" s="43">
        <v>1498</v>
      </c>
      <c r="F532" s="483">
        <v>0.16800000000000001</v>
      </c>
      <c r="G532" s="481">
        <v>16471</v>
      </c>
      <c r="H532" s="103">
        <v>3849622</v>
      </c>
      <c r="I532" s="73">
        <v>16264</v>
      </c>
      <c r="J532" s="71">
        <v>4434306</v>
      </c>
      <c r="K532" s="371">
        <v>32735</v>
      </c>
      <c r="L532" s="359">
        <v>1637</v>
      </c>
      <c r="M532" s="397">
        <v>0.05</v>
      </c>
      <c r="N532" s="84">
        <f t="shared" si="1735"/>
        <v>38233</v>
      </c>
      <c r="O532" s="84">
        <f t="shared" si="1727"/>
        <v>8638</v>
      </c>
      <c r="P532" s="138">
        <f t="shared" si="1736"/>
        <v>163578</v>
      </c>
      <c r="Q532" s="138">
        <f t="shared" si="1737"/>
        <v>9427</v>
      </c>
      <c r="R532" s="362">
        <f t="shared" si="1729"/>
        <v>5.7629999144139188E-2</v>
      </c>
      <c r="S532" s="71">
        <f t="shared" si="1730"/>
        <v>29.926454445664106</v>
      </c>
    </row>
    <row r="533" spans="1:19" x14ac:dyDescent="0.2">
      <c r="A533" s="480">
        <v>44420</v>
      </c>
      <c r="B533" s="43">
        <v>2195554</v>
      </c>
      <c r="C533" s="43">
        <v>359442</v>
      </c>
      <c r="D533" s="103">
        <v>2554996</v>
      </c>
      <c r="E533" s="43">
        <v>1525</v>
      </c>
      <c r="F533" s="483">
        <v>0.19900000000000001</v>
      </c>
      <c r="G533" s="481">
        <v>19244</v>
      </c>
      <c r="H533" s="103">
        <v>3868866</v>
      </c>
      <c r="I533" s="73">
        <v>12588</v>
      </c>
      <c r="J533" s="71">
        <v>4446894</v>
      </c>
      <c r="K533" s="371">
        <v>31832</v>
      </c>
      <c r="L533" s="359">
        <v>1667</v>
      </c>
      <c r="M533" s="397">
        <v>5.1999999999999998E-2</v>
      </c>
      <c r="N533" s="84">
        <f t="shared" si="1735"/>
        <v>39144</v>
      </c>
      <c r="O533" s="84">
        <f t="shared" si="1727"/>
        <v>8782</v>
      </c>
      <c r="P533" s="138">
        <f t="shared" si="1736"/>
        <v>164622</v>
      </c>
      <c r="Q533" s="138">
        <f t="shared" si="1737"/>
        <v>9596</v>
      </c>
      <c r="R533" s="362">
        <f t="shared" si="1729"/>
        <v>5.8291115403773491E-2</v>
      </c>
      <c r="S533" s="71">
        <f t="shared" si="1730"/>
        <v>30.117453347969263</v>
      </c>
    </row>
    <row r="534" spans="1:19" x14ac:dyDescent="0.2">
      <c r="A534" s="480">
        <v>44421</v>
      </c>
      <c r="B534" s="43">
        <v>2200440</v>
      </c>
      <c r="C534" s="43">
        <v>360983</v>
      </c>
      <c r="D534" s="103">
        <v>2561423</v>
      </c>
      <c r="E534" s="43">
        <v>1542</v>
      </c>
      <c r="F534" s="483">
        <v>0.22</v>
      </c>
      <c r="G534" s="481">
        <v>13501</v>
      </c>
      <c r="H534" s="103">
        <v>3882366</v>
      </c>
      <c r="I534" s="73">
        <v>12080</v>
      </c>
      <c r="J534" s="71">
        <v>4458974</v>
      </c>
      <c r="K534" s="371">
        <v>25581</v>
      </c>
      <c r="L534" s="359">
        <v>1683</v>
      </c>
      <c r="M534" s="397">
        <v>6.6000000000000003E-2</v>
      </c>
      <c r="N534" s="84">
        <f t="shared" ref="N534" si="1738">D534-D527</f>
        <v>40251</v>
      </c>
      <c r="O534" s="84">
        <f t="shared" ref="O534" si="1739">SUM(E528:E534)</f>
        <v>9074</v>
      </c>
      <c r="P534" s="138">
        <f t="shared" ref="P534" si="1740">SUM(K528:K534)</f>
        <v>165147</v>
      </c>
      <c r="Q534" s="138">
        <f t="shared" ref="Q534" si="1741">SUM(L528:L534)</f>
        <v>9907</v>
      </c>
      <c r="R534" s="362">
        <f t="shared" ref="R534" si="1742">Q534/P534</f>
        <v>5.9988979515219774E-2</v>
      </c>
      <c r="S534" s="71">
        <f t="shared" ref="S534" si="1743">P534/5466</f>
        <v>30.213501646542262</v>
      </c>
    </row>
    <row r="535" spans="1:19" x14ac:dyDescent="0.2">
      <c r="A535" s="480">
        <v>44422</v>
      </c>
      <c r="B535" s="43">
        <v>2205481</v>
      </c>
      <c r="C535" s="43">
        <v>362364</v>
      </c>
      <c r="D535" s="103">
        <v>2567845</v>
      </c>
      <c r="E535" s="43">
        <v>1383</v>
      </c>
      <c r="F535" s="483">
        <v>0.192</v>
      </c>
      <c r="G535" s="481">
        <v>12599</v>
      </c>
      <c r="H535" s="103">
        <v>3894965</v>
      </c>
      <c r="I535" s="73">
        <v>14344</v>
      </c>
      <c r="J535" s="71">
        <v>4473318</v>
      </c>
      <c r="K535" s="371">
        <v>26943</v>
      </c>
      <c r="L535" s="359">
        <v>1516</v>
      </c>
      <c r="M535" s="397">
        <v>5.6000000000000001E-2</v>
      </c>
      <c r="N535" s="84">
        <f t="shared" ref="N535" si="1744">D535-D528</f>
        <v>40900</v>
      </c>
      <c r="O535" s="84">
        <f t="shared" ref="O535" si="1745">SUM(E529:E535)</f>
        <v>9071</v>
      </c>
      <c r="P535" s="138">
        <f t="shared" ref="P535" si="1746">SUM(K529:K535)</f>
        <v>168065</v>
      </c>
      <c r="Q535" s="138">
        <f t="shared" ref="Q535" si="1747">SUM(L529:L535)</f>
        <v>9899</v>
      </c>
      <c r="R535" s="362">
        <f t="shared" ref="R535" si="1748">Q535/P535</f>
        <v>5.8899830422753104E-2</v>
      </c>
      <c r="S535" s="71">
        <f t="shared" ref="S535" si="1749">P535/5466</f>
        <v>30.747347237467984</v>
      </c>
    </row>
    <row r="536" spans="1:19" x14ac:dyDescent="0.2">
      <c r="A536" s="480">
        <v>44423</v>
      </c>
      <c r="B536" s="43">
        <v>2210052</v>
      </c>
      <c r="C536" s="43">
        <v>363860</v>
      </c>
      <c r="D536" s="103">
        <v>2573912</v>
      </c>
      <c r="E536" s="43">
        <v>1498</v>
      </c>
      <c r="F536" s="483">
        <v>0.216</v>
      </c>
      <c r="G536" s="481">
        <v>8505</v>
      </c>
      <c r="H536" s="103">
        <v>3903469</v>
      </c>
      <c r="I536" s="73">
        <v>13721</v>
      </c>
      <c r="J536" s="71">
        <v>4487039</v>
      </c>
      <c r="K536" s="371">
        <v>22226</v>
      </c>
      <c r="L536" s="359">
        <v>1645</v>
      </c>
      <c r="M536" s="397">
        <v>7.3999999999999996E-2</v>
      </c>
      <c r="N536" s="84">
        <f>D536-D529</f>
        <v>41730</v>
      </c>
      <c r="O536" s="84">
        <f>SUM(E530:E536)</f>
        <v>9329</v>
      </c>
      <c r="P536" s="138">
        <f>SUM(K530:K536)</f>
        <v>167673</v>
      </c>
      <c r="Q536" s="138">
        <f>SUM(L530:L536)</f>
        <v>10194</v>
      </c>
      <c r="R536" s="362">
        <f>Q536/P536</f>
        <v>6.0796908267878549E-2</v>
      </c>
      <c r="S536" s="71">
        <f t="shared" ref="S536:S537" si="1750">P536/5466</f>
        <v>30.675631174533478</v>
      </c>
    </row>
    <row r="537" spans="1:19" x14ac:dyDescent="0.2">
      <c r="A537" s="480">
        <v>44424</v>
      </c>
      <c r="B537" s="43">
        <v>2213606</v>
      </c>
      <c r="C537" s="43">
        <v>365427</v>
      </c>
      <c r="D537" s="103">
        <v>2579033</v>
      </c>
      <c r="E537" s="43">
        <v>1567</v>
      </c>
      <c r="F537" s="483">
        <v>0.26100000000000001</v>
      </c>
      <c r="G537" s="481">
        <v>5588</v>
      </c>
      <c r="H537" s="103">
        <v>3909057</v>
      </c>
      <c r="I537" s="73">
        <v>11766</v>
      </c>
      <c r="J537" s="71">
        <v>4498805</v>
      </c>
      <c r="K537" s="371">
        <v>17354</v>
      </c>
      <c r="L537" s="359">
        <v>1668</v>
      </c>
      <c r="M537" s="397">
        <v>9.6000000000000002E-2</v>
      </c>
      <c r="N537" s="84">
        <f t="shared" ref="N537" si="1751">D537-D530</f>
        <v>42962</v>
      </c>
      <c r="O537" s="84">
        <f t="shared" ref="O537" si="1752">SUM(E531:E537)</f>
        <v>10045</v>
      </c>
      <c r="P537" s="138">
        <f t="shared" ref="P537" si="1753">SUM(K531:K537)</f>
        <v>170988</v>
      </c>
      <c r="Q537" s="138">
        <f t="shared" ref="Q537" si="1754">SUM(L531:L537)</f>
        <v>10927</v>
      </c>
      <c r="R537" s="362">
        <f t="shared" ref="R537" si="1755">Q537/P537</f>
        <v>6.3905069361592626E-2</v>
      </c>
      <c r="S537" s="71">
        <f t="shared" si="1750"/>
        <v>31.2821075740944</v>
      </c>
    </row>
    <row r="538" spans="1:19" x14ac:dyDescent="0.2">
      <c r="A538" s="480">
        <v>44425</v>
      </c>
      <c r="B538" s="43">
        <v>2216842</v>
      </c>
      <c r="C538" s="43">
        <v>367241</v>
      </c>
      <c r="D538" s="103">
        <v>2584083</v>
      </c>
      <c r="E538" s="43">
        <v>1815</v>
      </c>
      <c r="F538" s="483">
        <v>0.27400000000000002</v>
      </c>
      <c r="G538" s="481">
        <v>7098</v>
      </c>
      <c r="H538" s="103">
        <v>3916155</v>
      </c>
      <c r="I538" s="73">
        <v>11218</v>
      </c>
      <c r="J538" s="71">
        <v>4510023</v>
      </c>
      <c r="K538" s="371">
        <v>18316</v>
      </c>
      <c r="L538" s="359">
        <v>1939</v>
      </c>
      <c r="M538" s="397">
        <v>0.106</v>
      </c>
      <c r="N538" s="84">
        <f t="shared" ref="N538" si="1756">D538-D531</f>
        <v>43975</v>
      </c>
      <c r="O538" s="84">
        <f t="shared" ref="O538" si="1757">SUM(E532:E538)</f>
        <v>10828</v>
      </c>
      <c r="P538" s="138">
        <f t="shared" ref="P538" si="1758">SUM(K532:K538)</f>
        <v>174987</v>
      </c>
      <c r="Q538" s="138">
        <f t="shared" ref="Q538" si="1759">SUM(L532:L538)</f>
        <v>11755</v>
      </c>
      <c r="R538" s="362">
        <f t="shared" ref="R538" si="1760">Q538/P538</f>
        <v>6.7176418819683753E-2</v>
      </c>
      <c r="S538" s="71">
        <f t="shared" ref="S538" si="1761">P538/5466</f>
        <v>32.013721185510427</v>
      </c>
    </row>
    <row r="539" spans="1:19" x14ac:dyDescent="0.2">
      <c r="A539" s="480">
        <v>44426</v>
      </c>
      <c r="B539" s="43">
        <v>2224347</v>
      </c>
      <c r="C539" s="43">
        <v>369779</v>
      </c>
      <c r="D539" s="103">
        <v>2594126</v>
      </c>
      <c r="E539" s="43">
        <v>2538</v>
      </c>
      <c r="F539" s="483">
        <v>0.22500000000000001</v>
      </c>
      <c r="G539" s="481">
        <v>16669</v>
      </c>
      <c r="H539" s="103">
        <v>3932824</v>
      </c>
      <c r="I539" s="73">
        <v>19330</v>
      </c>
      <c r="J539" s="71">
        <v>4529353</v>
      </c>
      <c r="K539" s="371">
        <v>35999</v>
      </c>
      <c r="L539" s="359">
        <v>2686</v>
      </c>
      <c r="M539" s="397">
        <v>7.4999999999999997E-2</v>
      </c>
      <c r="N539" s="84">
        <f t="shared" ref="N539:N540" si="1762">D539-D532</f>
        <v>46025</v>
      </c>
      <c r="O539" s="84">
        <f t="shared" ref="O539:O540" si="1763">SUM(E533:E539)</f>
        <v>11868</v>
      </c>
      <c r="P539" s="138">
        <f t="shared" ref="P539:P540" si="1764">SUM(K533:K539)</f>
        <v>178251</v>
      </c>
      <c r="Q539" s="138">
        <f t="shared" ref="Q539:Q540" si="1765">SUM(L533:L539)</f>
        <v>12804</v>
      </c>
      <c r="R539" s="362">
        <f t="shared" ref="R539:R540" si="1766">Q539/P539</f>
        <v>7.1831294074086546E-2</v>
      </c>
      <c r="S539" s="71">
        <f t="shared" ref="S539:S540" si="1767">P539/5466</f>
        <v>32.610867178924259</v>
      </c>
    </row>
    <row r="540" spans="1:19" x14ac:dyDescent="0.2">
      <c r="A540" s="480">
        <v>44427</v>
      </c>
      <c r="B540" s="43">
        <v>2231063</v>
      </c>
      <c r="C540" s="43">
        <v>373143</v>
      </c>
      <c r="D540" s="103">
        <v>2604206</v>
      </c>
      <c r="E540" s="43">
        <v>3367</v>
      </c>
      <c r="F540" s="483">
        <v>0.27900000000000003</v>
      </c>
      <c r="G540" s="481">
        <v>19049</v>
      </c>
      <c r="H540" s="103">
        <v>3951873</v>
      </c>
      <c r="I540" s="73">
        <v>20611</v>
      </c>
      <c r="J540" s="71">
        <v>4549964</v>
      </c>
      <c r="K540" s="371">
        <v>39660</v>
      </c>
      <c r="L540" s="359">
        <v>3556</v>
      </c>
      <c r="M540" s="397">
        <v>0.09</v>
      </c>
      <c r="N540" s="84">
        <f t="shared" si="1762"/>
        <v>49210</v>
      </c>
      <c r="O540" s="84">
        <f t="shared" si="1763"/>
        <v>13710</v>
      </c>
      <c r="P540" s="138">
        <f t="shared" si="1764"/>
        <v>186079</v>
      </c>
      <c r="Q540" s="138">
        <f t="shared" si="1765"/>
        <v>14693</v>
      </c>
      <c r="R540" s="362">
        <f t="shared" si="1766"/>
        <v>7.8961086420283863E-2</v>
      </c>
      <c r="S540" s="71">
        <f t="shared" si="1767"/>
        <v>34.042993047932676</v>
      </c>
    </row>
    <row r="541" spans="1:19" x14ac:dyDescent="0.2">
      <c r="A541" s="480">
        <v>44428</v>
      </c>
      <c r="B541" s="43">
        <v>2237260</v>
      </c>
      <c r="C541" s="43">
        <v>376753</v>
      </c>
      <c r="D541" s="103">
        <v>2614013</v>
      </c>
      <c r="E541" s="43">
        <v>3613</v>
      </c>
      <c r="F541" s="483">
        <v>0.30099999999999999</v>
      </c>
      <c r="G541" s="481">
        <v>15402</v>
      </c>
      <c r="H541" s="103">
        <v>3967275</v>
      </c>
      <c r="I541" s="73">
        <v>20893</v>
      </c>
      <c r="J541" s="71">
        <v>4570857</v>
      </c>
      <c r="K541" s="371">
        <v>36295</v>
      </c>
      <c r="L541" s="359">
        <v>3860</v>
      </c>
      <c r="M541" s="397">
        <v>0.106</v>
      </c>
      <c r="N541" s="84">
        <f t="shared" ref="N541" si="1768">D541-D534</f>
        <v>52590</v>
      </c>
      <c r="O541" s="84">
        <f t="shared" ref="O541" si="1769">SUM(E535:E541)</f>
        <v>15781</v>
      </c>
      <c r="P541" s="138">
        <f t="shared" ref="P541" si="1770">SUM(K535:K541)</f>
        <v>196793</v>
      </c>
      <c r="Q541" s="138">
        <f t="shared" ref="Q541" si="1771">SUM(L535:L541)</f>
        <v>16870</v>
      </c>
      <c r="R541" s="362">
        <f t="shared" ref="R541" si="1772">Q541/P541</f>
        <v>8.5724593862586573E-2</v>
      </c>
      <c r="S541" s="71">
        <f t="shared" ref="S541" si="1773">P541/5466</f>
        <v>36.003110135382364</v>
      </c>
    </row>
    <row r="542" spans="1:19" x14ac:dyDescent="0.2">
      <c r="A542" s="480">
        <v>44429</v>
      </c>
      <c r="B542" s="43">
        <v>2244098</v>
      </c>
      <c r="C542" s="43">
        <v>380215</v>
      </c>
      <c r="D542" s="103">
        <v>2624313</v>
      </c>
      <c r="E542" s="43">
        <v>3464</v>
      </c>
      <c r="F542" s="483">
        <v>0.28699999999999998</v>
      </c>
      <c r="G542" s="481">
        <v>11745</v>
      </c>
      <c r="H542" s="103">
        <v>3979020</v>
      </c>
      <c r="I542" s="73">
        <v>21965</v>
      </c>
      <c r="J542" s="71">
        <v>4592822</v>
      </c>
      <c r="K542" s="371">
        <v>33710</v>
      </c>
      <c r="L542" s="359">
        <v>3687</v>
      </c>
      <c r="M542" s="397">
        <v>0.109</v>
      </c>
      <c r="N542" s="84">
        <f t="shared" ref="N542" si="1774">D542-D535</f>
        <v>56468</v>
      </c>
      <c r="O542" s="84">
        <f t="shared" ref="O542" si="1775">SUM(E536:E542)</f>
        <v>17862</v>
      </c>
      <c r="P542" s="138">
        <f t="shared" ref="P542" si="1776">SUM(K536:K542)</f>
        <v>203560</v>
      </c>
      <c r="Q542" s="138">
        <f t="shared" ref="Q542" si="1777">SUM(L536:L542)</f>
        <v>19041</v>
      </c>
      <c r="R542" s="362">
        <f t="shared" ref="R542" si="1778">Q542/P542</f>
        <v>9.3539988209864408E-2</v>
      </c>
      <c r="S542" s="71">
        <f t="shared" ref="S542" si="1779">P542/5466</f>
        <v>37.241126966703256</v>
      </c>
    </row>
    <row r="543" spans="1:19" x14ac:dyDescent="0.2">
      <c r="A543" s="480">
        <v>44430</v>
      </c>
      <c r="B543" s="43">
        <v>2250452</v>
      </c>
      <c r="C543" s="43">
        <v>383403</v>
      </c>
      <c r="D543" s="103">
        <v>2633855</v>
      </c>
      <c r="E543" s="43">
        <v>3190</v>
      </c>
      <c r="F543" s="483">
        <v>0.28000000000000003</v>
      </c>
      <c r="G543" s="481">
        <v>9280</v>
      </c>
      <c r="H543" s="103">
        <v>3988300</v>
      </c>
      <c r="I543" s="73">
        <v>22177</v>
      </c>
      <c r="J543" s="71">
        <v>4614999</v>
      </c>
      <c r="K543" s="371">
        <v>31457</v>
      </c>
      <c r="L543" s="359">
        <v>3402</v>
      </c>
      <c r="M543" s="397">
        <v>0.108</v>
      </c>
      <c r="N543" s="84">
        <f t="shared" ref="N543" si="1780">D543-D536</f>
        <v>59943</v>
      </c>
      <c r="O543" s="84">
        <f t="shared" ref="O543" si="1781">SUM(E537:E543)</f>
        <v>19554</v>
      </c>
      <c r="P543" s="138">
        <f t="shared" ref="P543" si="1782">SUM(K537:K543)</f>
        <v>212791</v>
      </c>
      <c r="Q543" s="138">
        <f t="shared" ref="Q543" si="1783">SUM(L537:L543)</f>
        <v>20798</v>
      </c>
      <c r="R543" s="362">
        <f t="shared" ref="R543" si="1784">Q543/P543</f>
        <v>9.7739096108388046E-2</v>
      </c>
      <c r="S543" s="71">
        <f t="shared" ref="S543" si="1785">P543/5466</f>
        <v>38.92993047932675</v>
      </c>
    </row>
    <row r="544" spans="1:19" x14ac:dyDescent="0.2">
      <c r="A544" s="480">
        <v>44431</v>
      </c>
      <c r="B544" s="43">
        <v>2255867</v>
      </c>
      <c r="C544" s="43">
        <v>386591</v>
      </c>
      <c r="D544" s="103">
        <v>2642458</v>
      </c>
      <c r="E544" s="43">
        <v>3189</v>
      </c>
      <c r="F544" s="483">
        <v>0.30199999999999999</v>
      </c>
      <c r="G544" s="481">
        <v>6422</v>
      </c>
      <c r="H544" s="103">
        <v>3994722</v>
      </c>
      <c r="I544" s="73">
        <v>20874</v>
      </c>
      <c r="J544" s="71">
        <v>4635873</v>
      </c>
      <c r="K544" s="371">
        <v>27296</v>
      </c>
      <c r="L544" s="359">
        <v>3385</v>
      </c>
      <c r="M544" s="397">
        <v>0.124</v>
      </c>
      <c r="N544" s="84">
        <f t="shared" ref="N544" si="1786">D544-D537</f>
        <v>63425</v>
      </c>
      <c r="O544" s="84">
        <f t="shared" ref="O544" si="1787">SUM(E538:E544)</f>
        <v>21176</v>
      </c>
      <c r="P544" s="138">
        <f t="shared" ref="P544" si="1788">SUM(K538:K544)</f>
        <v>222733</v>
      </c>
      <c r="Q544" s="138">
        <f t="shared" ref="Q544" si="1789">SUM(L538:L544)</f>
        <v>22515</v>
      </c>
      <c r="R544" s="362">
        <f t="shared" ref="R544" si="1790">Q544/P544</f>
        <v>0.10108515576946389</v>
      </c>
      <c r="S544" s="71">
        <f t="shared" ref="S544" si="1791">P544/5466</f>
        <v>40.748810830589093</v>
      </c>
    </row>
    <row r="545" spans="1:21" x14ac:dyDescent="0.2">
      <c r="A545" s="480">
        <v>44432</v>
      </c>
      <c r="B545" s="43">
        <v>2261306</v>
      </c>
      <c r="C545" s="43">
        <v>390908</v>
      </c>
      <c r="D545" s="103">
        <v>2652214</v>
      </c>
      <c r="E545" s="43">
        <v>4323</v>
      </c>
      <c r="F545" s="483">
        <v>0.33600000000000002</v>
      </c>
      <c r="G545" s="481">
        <v>8035</v>
      </c>
      <c r="H545" s="103">
        <v>4002757</v>
      </c>
      <c r="I545" s="73">
        <v>23046</v>
      </c>
      <c r="J545" s="71">
        <v>4658919</v>
      </c>
      <c r="K545" s="371">
        <v>31081</v>
      </c>
      <c r="L545" s="359">
        <v>4519</v>
      </c>
      <c r="M545" s="397">
        <v>0.14499999999999999</v>
      </c>
      <c r="N545" s="84">
        <f t="shared" ref="N545:N546" si="1792">D545-D538</f>
        <v>68131</v>
      </c>
      <c r="O545" s="84">
        <f t="shared" ref="O545:O546" si="1793">SUM(E539:E545)</f>
        <v>23684</v>
      </c>
      <c r="P545" s="138">
        <f t="shared" ref="P545:P546" si="1794">SUM(K539:K545)</f>
        <v>235498</v>
      </c>
      <c r="Q545" s="138">
        <f t="shared" ref="Q545:Q546" si="1795">SUM(L539:L545)</f>
        <v>25095</v>
      </c>
      <c r="R545" s="362">
        <f t="shared" ref="R545:R546" si="1796">Q545/P545</f>
        <v>0.10656141453430602</v>
      </c>
      <c r="S545" s="71">
        <f t="shared" ref="S545:S546" si="1797">P545/5466</f>
        <v>43.084156604463956</v>
      </c>
    </row>
    <row r="546" spans="1:21" x14ac:dyDescent="0.2">
      <c r="A546" s="480">
        <v>44433</v>
      </c>
      <c r="B546" s="43">
        <v>2271813</v>
      </c>
      <c r="C546" s="43">
        <v>395918</v>
      </c>
      <c r="D546" s="103">
        <v>2667731</v>
      </c>
      <c r="E546" s="43">
        <v>5021</v>
      </c>
      <c r="F546" s="483">
        <v>0.28299999999999997</v>
      </c>
      <c r="G546" s="481">
        <v>16921</v>
      </c>
      <c r="H546" s="103">
        <v>4019676</v>
      </c>
      <c r="I546" s="73">
        <v>31070</v>
      </c>
      <c r="J546" s="71">
        <v>4689989</v>
      </c>
      <c r="K546" s="371">
        <v>47991</v>
      </c>
      <c r="L546" s="359">
        <v>5262</v>
      </c>
      <c r="M546" s="397">
        <v>0.11</v>
      </c>
      <c r="N546" s="84">
        <f t="shared" si="1792"/>
        <v>73605</v>
      </c>
      <c r="O546" s="84">
        <f t="shared" si="1793"/>
        <v>26167</v>
      </c>
      <c r="P546" s="138">
        <f t="shared" si="1794"/>
        <v>247490</v>
      </c>
      <c r="Q546" s="138">
        <f t="shared" si="1795"/>
        <v>27671</v>
      </c>
      <c r="R546" s="362">
        <f t="shared" si="1796"/>
        <v>0.11180653763788435</v>
      </c>
      <c r="S546" s="71">
        <f t="shared" si="1797"/>
        <v>45.278082693011342</v>
      </c>
    </row>
    <row r="547" spans="1:21" x14ac:dyDescent="0.2">
      <c r="A547" s="480">
        <v>44434</v>
      </c>
      <c r="B547" s="43">
        <v>2279161</v>
      </c>
      <c r="C547" s="43">
        <v>400842</v>
      </c>
      <c r="D547" s="103">
        <v>2680003</v>
      </c>
      <c r="E547" s="43">
        <v>4925</v>
      </c>
      <c r="F547" s="483">
        <v>0.32300000000000001</v>
      </c>
      <c r="G547" s="481">
        <v>18896</v>
      </c>
      <c r="H547" s="103">
        <v>4038568</v>
      </c>
      <c r="I547" s="73">
        <v>26121</v>
      </c>
      <c r="J547" s="71">
        <v>4716110</v>
      </c>
      <c r="K547" s="371">
        <v>45017</v>
      </c>
      <c r="L547" s="359">
        <v>5194</v>
      </c>
      <c r="M547" s="397">
        <v>0.115</v>
      </c>
      <c r="N547" s="84">
        <f t="shared" ref="N547" si="1798">D547-D540</f>
        <v>75797</v>
      </c>
      <c r="O547" s="84">
        <f t="shared" ref="O547" si="1799">SUM(E541:E547)</f>
        <v>27725</v>
      </c>
      <c r="P547" s="138">
        <f t="shared" ref="P547" si="1800">SUM(K541:K547)</f>
        <v>252847</v>
      </c>
      <c r="Q547" s="138">
        <f t="shared" ref="Q547" si="1801">SUM(L541:L547)</f>
        <v>29309</v>
      </c>
      <c r="R547" s="362">
        <f t="shared" ref="R547" si="1802">Q547/P547</f>
        <v>0.11591594917084244</v>
      </c>
      <c r="S547" s="71">
        <f t="shared" ref="S547" si="1803">P547/5466</f>
        <v>46.258141236736186</v>
      </c>
    </row>
    <row r="548" spans="1:21" x14ac:dyDescent="0.2">
      <c r="A548" s="480">
        <v>44435</v>
      </c>
      <c r="B548" s="43">
        <v>2288327</v>
      </c>
      <c r="C548" s="43">
        <v>407660</v>
      </c>
      <c r="D548" s="103">
        <v>2695987</v>
      </c>
      <c r="E548" s="43">
        <v>6835</v>
      </c>
      <c r="F548" s="483">
        <v>0.34399999999999997</v>
      </c>
      <c r="G548" s="481">
        <v>16446</v>
      </c>
      <c r="H548" s="103">
        <v>4055015</v>
      </c>
      <c r="I548" s="73">
        <v>34047</v>
      </c>
      <c r="J548" s="71">
        <v>4750157</v>
      </c>
      <c r="K548" s="371">
        <v>50493</v>
      </c>
      <c r="L548" s="359">
        <v>7193</v>
      </c>
      <c r="M548" s="397">
        <v>0.14199999999999999</v>
      </c>
      <c r="N548" s="84">
        <f t="shared" ref="N548:N553" si="1804">D548-D541</f>
        <v>81974</v>
      </c>
      <c r="O548" s="84">
        <f t="shared" ref="O548:O553" si="1805">SUM(E542:E548)</f>
        <v>30947</v>
      </c>
      <c r="P548" s="138">
        <f t="shared" ref="P548:Q550" si="1806">SUM(K542:K548)</f>
        <v>267045</v>
      </c>
      <c r="Q548" s="138">
        <f t="shared" si="1806"/>
        <v>32642</v>
      </c>
      <c r="R548" s="362">
        <f t="shared" ref="R548:R553" si="1807">Q548/P548</f>
        <v>0.12223408039843472</v>
      </c>
      <c r="S548" s="71">
        <f t="shared" ref="S548:S553" si="1808">P548/5466</f>
        <v>48.855653128430298</v>
      </c>
    </row>
    <row r="549" spans="1:21" x14ac:dyDescent="0.2">
      <c r="A549" s="480">
        <v>44436</v>
      </c>
      <c r="B549" s="43">
        <v>2295444</v>
      </c>
      <c r="C549" s="43">
        <v>413515</v>
      </c>
      <c r="D549" s="103">
        <v>2708959</v>
      </c>
      <c r="E549" s="43">
        <v>5858</v>
      </c>
      <c r="F549" s="483">
        <v>0.36</v>
      </c>
      <c r="G549" s="481">
        <v>14005</v>
      </c>
      <c r="H549" s="103">
        <v>4069021</v>
      </c>
      <c r="I549" s="73">
        <v>29445</v>
      </c>
      <c r="J549" s="71">
        <v>4779602</v>
      </c>
      <c r="K549" s="371">
        <v>43450</v>
      </c>
      <c r="L549" s="359">
        <v>6181</v>
      </c>
      <c r="M549" s="397">
        <v>0.14199999999999999</v>
      </c>
      <c r="N549" s="84">
        <f t="shared" si="1804"/>
        <v>84646</v>
      </c>
      <c r="O549" s="84">
        <f t="shared" si="1805"/>
        <v>33341</v>
      </c>
      <c r="P549" s="138">
        <f t="shared" si="1806"/>
        <v>276785</v>
      </c>
      <c r="Q549" s="138">
        <f t="shared" si="1806"/>
        <v>35136</v>
      </c>
      <c r="R549" s="362">
        <f t="shared" si="1807"/>
        <v>0.12694329533753634</v>
      </c>
      <c r="S549" s="71">
        <f t="shared" si="1808"/>
        <v>50.637577753384562</v>
      </c>
    </row>
    <row r="550" spans="1:21" x14ac:dyDescent="0.2">
      <c r="A550" s="480">
        <v>44437</v>
      </c>
      <c r="B550" s="43">
        <v>2309407</v>
      </c>
      <c r="C550" s="43">
        <v>420622</v>
      </c>
      <c r="D550" s="103">
        <v>2730029</v>
      </c>
      <c r="E550" s="43">
        <v>7113</v>
      </c>
      <c r="F550" s="483">
        <v>0.28799999999999998</v>
      </c>
      <c r="G550" s="481">
        <v>9870</v>
      </c>
      <c r="H550" s="103">
        <v>4078890</v>
      </c>
      <c r="I550" s="73">
        <v>45673</v>
      </c>
      <c r="J550" s="71">
        <v>4825275</v>
      </c>
      <c r="K550" s="371">
        <v>55543</v>
      </c>
      <c r="L550" s="359">
        <v>7502</v>
      </c>
      <c r="M550" s="397">
        <v>0.13500000000000001</v>
      </c>
      <c r="N550" s="84">
        <f t="shared" si="1804"/>
        <v>96174</v>
      </c>
      <c r="O550" s="84">
        <f t="shared" si="1805"/>
        <v>37264</v>
      </c>
      <c r="P550" s="138">
        <f t="shared" si="1806"/>
        <v>300871</v>
      </c>
      <c r="Q550" s="138">
        <f t="shared" si="1806"/>
        <v>39236</v>
      </c>
      <c r="R550" s="362">
        <f t="shared" si="1807"/>
        <v>0.13040804863213803</v>
      </c>
      <c r="S550" s="71">
        <f t="shared" si="1808"/>
        <v>55.044090742773506</v>
      </c>
      <c r="U550" s="104" t="s">
        <v>461</v>
      </c>
    </row>
    <row r="551" spans="1:21" x14ac:dyDescent="0.2">
      <c r="A551" s="480">
        <v>44438</v>
      </c>
      <c r="B551" s="43">
        <v>2314422</v>
      </c>
      <c r="C551" s="43">
        <v>424508</v>
      </c>
      <c r="D551" s="103">
        <v>2738930</v>
      </c>
      <c r="E551" s="43">
        <v>3893</v>
      </c>
      <c r="F551" s="483">
        <v>0.33800000000000002</v>
      </c>
      <c r="G551" s="481">
        <v>6295</v>
      </c>
      <c r="H551" s="103">
        <v>4085185</v>
      </c>
      <c r="I551" s="73">
        <v>22986</v>
      </c>
      <c r="J551" s="71">
        <v>4848261</v>
      </c>
      <c r="K551" s="371">
        <v>29281</v>
      </c>
      <c r="L551" s="359">
        <v>4137</v>
      </c>
      <c r="M551" s="397">
        <v>0.14099999999999999</v>
      </c>
      <c r="N551" s="84">
        <f t="shared" si="1804"/>
        <v>96472</v>
      </c>
      <c r="O551" s="84">
        <f t="shared" si="1805"/>
        <v>37968</v>
      </c>
      <c r="P551" s="138">
        <f t="shared" ref="P551" si="1809">SUM(K545:K551)</f>
        <v>302856</v>
      </c>
      <c r="Q551" s="138">
        <f t="shared" ref="Q551" si="1810">SUM(L545:L551)</f>
        <v>39988</v>
      </c>
      <c r="R551" s="362">
        <f t="shared" si="1807"/>
        <v>0.13203634730697097</v>
      </c>
      <c r="S551" s="71">
        <f t="shared" si="1808"/>
        <v>55.407244785949509</v>
      </c>
      <c r="U551" s="104" t="s">
        <v>460</v>
      </c>
    </row>
    <row r="552" spans="1:21" x14ac:dyDescent="0.2">
      <c r="A552" s="480">
        <v>44439</v>
      </c>
      <c r="B552" s="43">
        <v>2323204</v>
      </c>
      <c r="C552" s="43">
        <v>430525</v>
      </c>
      <c r="D552" s="103">
        <v>2753729</v>
      </c>
      <c r="E552" s="43">
        <v>6029</v>
      </c>
      <c r="F552" s="483">
        <v>0.31900000000000001</v>
      </c>
      <c r="G552" s="481">
        <v>7692</v>
      </c>
      <c r="H552" s="103">
        <v>4092877</v>
      </c>
      <c r="I552" s="73">
        <v>35820</v>
      </c>
      <c r="J552" s="71">
        <v>4884081</v>
      </c>
      <c r="K552" s="371">
        <v>43512</v>
      </c>
      <c r="L552" s="359">
        <v>6500</v>
      </c>
      <c r="M552" s="397">
        <v>0.14899999999999999</v>
      </c>
      <c r="N552" s="84">
        <f t="shared" si="1804"/>
        <v>101515</v>
      </c>
      <c r="O552" s="84">
        <f t="shared" si="1805"/>
        <v>39674</v>
      </c>
      <c r="P552" s="138">
        <f t="shared" ref="P552" si="1811">SUM(K546:K552)</f>
        <v>315287</v>
      </c>
      <c r="Q552" s="138">
        <f t="shared" ref="Q552" si="1812">SUM(L546:L552)</f>
        <v>41969</v>
      </c>
      <c r="R552" s="362">
        <f t="shared" si="1807"/>
        <v>0.13311363931909656</v>
      </c>
      <c r="S552" s="71">
        <f t="shared" si="1808"/>
        <v>57.681485547017928</v>
      </c>
      <c r="U552" s="104" t="s">
        <v>460</v>
      </c>
    </row>
    <row r="553" spans="1:21" x14ac:dyDescent="0.2">
      <c r="A553" s="480">
        <v>44440</v>
      </c>
      <c r="B553" s="43">
        <v>2333986</v>
      </c>
      <c r="C553" s="43">
        <v>436688</v>
      </c>
      <c r="D553" s="103">
        <v>2770674</v>
      </c>
      <c r="E553" s="43">
        <v>6170</v>
      </c>
      <c r="F553" s="483">
        <v>0.30199999999999999</v>
      </c>
      <c r="G553" s="481">
        <v>18675</v>
      </c>
      <c r="H553" s="103">
        <v>4111552</v>
      </c>
      <c r="I553" s="73">
        <v>38604</v>
      </c>
      <c r="J553" s="71">
        <v>4922685</v>
      </c>
      <c r="K553" s="371">
        <v>57279</v>
      </c>
      <c r="L553" s="359">
        <v>6566</v>
      </c>
      <c r="M553" s="397">
        <v>0.115</v>
      </c>
      <c r="N553" s="84">
        <f t="shared" si="1804"/>
        <v>102943</v>
      </c>
      <c r="O553" s="84">
        <f t="shared" si="1805"/>
        <v>40823</v>
      </c>
      <c r="P553" s="138">
        <f t="shared" ref="P553" si="1813">SUM(K547:K553)</f>
        <v>324575</v>
      </c>
      <c r="Q553" s="138">
        <f t="shared" ref="Q553" si="1814">SUM(L547:L553)</f>
        <v>43273</v>
      </c>
      <c r="R553" s="362">
        <f t="shared" si="1807"/>
        <v>0.13332203650928137</v>
      </c>
      <c r="S553" s="71">
        <f t="shared" si="1808"/>
        <v>59.380717160629345</v>
      </c>
    </row>
    <row r="554" spans="1:21" x14ac:dyDescent="0.2">
      <c r="A554" s="480">
        <v>44441</v>
      </c>
      <c r="B554" s="43">
        <v>2346118</v>
      </c>
      <c r="C554" s="43">
        <v>443080</v>
      </c>
      <c r="D554" s="103">
        <v>2789198</v>
      </c>
      <c r="E554" s="43">
        <v>6400</v>
      </c>
      <c r="F554" s="483">
        <v>0.29499999999999998</v>
      </c>
      <c r="G554" s="481">
        <v>20938</v>
      </c>
      <c r="H554" s="103">
        <v>4132491</v>
      </c>
      <c r="I554" s="73">
        <v>40472</v>
      </c>
      <c r="J554" s="71">
        <v>4963157</v>
      </c>
      <c r="K554" s="371">
        <v>61410</v>
      </c>
      <c r="L554" s="359">
        <v>6795</v>
      </c>
      <c r="M554" s="397">
        <v>0.111</v>
      </c>
      <c r="N554" s="84">
        <f t="shared" ref="N554" si="1815">D554-D547</f>
        <v>109195</v>
      </c>
      <c r="O554" s="84">
        <f t="shared" ref="O554" si="1816">SUM(E548:E554)</f>
        <v>42298</v>
      </c>
      <c r="P554" s="138">
        <f t="shared" ref="P554" si="1817">SUM(K548:K554)</f>
        <v>340968</v>
      </c>
      <c r="Q554" s="138">
        <f t="shared" ref="Q554" si="1818">SUM(L548:L554)</f>
        <v>44874</v>
      </c>
      <c r="R554" s="362">
        <f t="shared" ref="R554" si="1819">Q554/P554</f>
        <v>0.13160765819666362</v>
      </c>
      <c r="S554" s="71">
        <f t="shared" ref="S554" si="1820">P554/5466</f>
        <v>62.379802414928648</v>
      </c>
    </row>
    <row r="555" spans="1:21" x14ac:dyDescent="0.2">
      <c r="A555" s="480">
        <v>44442</v>
      </c>
      <c r="B555" s="43">
        <v>2358643</v>
      </c>
      <c r="C555" s="43">
        <v>449780</v>
      </c>
      <c r="D555" s="103">
        <v>2808423</v>
      </c>
      <c r="E555" s="43">
        <v>6711</v>
      </c>
      <c r="F555" s="483">
        <v>0.29099999999999998</v>
      </c>
      <c r="G555" s="481">
        <v>15352</v>
      </c>
      <c r="H555" s="103">
        <v>4147842</v>
      </c>
      <c r="I555" s="73">
        <v>43182</v>
      </c>
      <c r="J555" s="71">
        <v>5006339</v>
      </c>
      <c r="K555" s="371">
        <v>58534</v>
      </c>
      <c r="L555" s="359">
        <v>7055</v>
      </c>
      <c r="M555" s="397">
        <v>0.121</v>
      </c>
      <c r="N555" s="84">
        <f t="shared" ref="N555:N556" si="1821">D555-D548</f>
        <v>112436</v>
      </c>
      <c r="O555" s="84">
        <f t="shared" ref="O555:O556" si="1822">SUM(E549:E555)</f>
        <v>42174</v>
      </c>
      <c r="P555" s="138">
        <f t="shared" ref="P555:P556" si="1823">SUM(K549:K555)</f>
        <v>349009</v>
      </c>
      <c r="Q555" s="138">
        <f t="shared" ref="Q555:Q556" si="1824">SUM(L549:L555)</f>
        <v>44736</v>
      </c>
      <c r="R555" s="362">
        <f t="shared" ref="R555:R556" si="1825">Q555/P555</f>
        <v>0.12818007558544336</v>
      </c>
      <c r="S555" s="71">
        <f>P555/5466</f>
        <v>63.850896450786678</v>
      </c>
    </row>
    <row r="556" spans="1:21" x14ac:dyDescent="0.2">
      <c r="A556" s="480">
        <v>44443</v>
      </c>
      <c r="B556" s="43">
        <v>2368177</v>
      </c>
      <c r="C556" s="43">
        <v>455926</v>
      </c>
      <c r="D556" s="103">
        <v>2824103</v>
      </c>
      <c r="E556" s="43">
        <v>6152</v>
      </c>
      <c r="F556" s="483">
        <v>0.312</v>
      </c>
      <c r="G556" s="481">
        <v>14994</v>
      </c>
      <c r="H556" s="103">
        <v>4162835</v>
      </c>
      <c r="I556" s="73">
        <v>36037</v>
      </c>
      <c r="J556" s="71">
        <v>5042376</v>
      </c>
      <c r="K556" s="371">
        <v>51031</v>
      </c>
      <c r="L556" s="359">
        <v>6569</v>
      </c>
      <c r="M556" s="397">
        <v>0.129</v>
      </c>
      <c r="N556" s="84">
        <f t="shared" si="1821"/>
        <v>115144</v>
      </c>
      <c r="O556" s="84">
        <f t="shared" si="1822"/>
        <v>42468</v>
      </c>
      <c r="P556" s="138">
        <f t="shared" si="1823"/>
        <v>356590</v>
      </c>
      <c r="Q556" s="138">
        <f t="shared" si="1824"/>
        <v>45124</v>
      </c>
      <c r="R556" s="362">
        <f t="shared" si="1825"/>
        <v>0.12654308870130962</v>
      </c>
      <c r="S556" s="71">
        <f t="shared" ref="S556" si="1826">P556/5466</f>
        <v>65.237833882180752</v>
      </c>
    </row>
    <row r="557" spans="1:21" x14ac:dyDescent="0.2">
      <c r="A557" s="480">
        <v>44444</v>
      </c>
      <c r="B557" s="43">
        <v>2377371</v>
      </c>
      <c r="C557" s="43">
        <v>462288</v>
      </c>
      <c r="D557" s="103">
        <v>2839659</v>
      </c>
      <c r="E557" s="43">
        <v>6368</v>
      </c>
      <c r="F557" s="483">
        <v>0.33600000000000002</v>
      </c>
      <c r="G557" s="481">
        <v>10727</v>
      </c>
      <c r="H557" s="103">
        <v>4173562</v>
      </c>
      <c r="I557" s="73">
        <v>37306</v>
      </c>
      <c r="J557" s="71">
        <v>5079682</v>
      </c>
      <c r="K557" s="371">
        <v>48033</v>
      </c>
      <c r="L557" s="359">
        <v>6801</v>
      </c>
      <c r="M557" s="397">
        <v>0.14199999999999999</v>
      </c>
      <c r="N557" s="84">
        <f t="shared" ref="N557" si="1827">D557-D550</f>
        <v>109630</v>
      </c>
      <c r="O557" s="84">
        <f t="shared" ref="O557" si="1828">SUM(E551:E557)</f>
        <v>41723</v>
      </c>
      <c r="P557" s="138">
        <f t="shared" ref="P557" si="1829">SUM(K551:K557)</f>
        <v>349080</v>
      </c>
      <c r="Q557" s="138">
        <f t="shared" ref="Q557" si="1830">SUM(L551:L557)</f>
        <v>44423</v>
      </c>
      <c r="R557" s="362">
        <f t="shared" ref="R557" si="1831">Q557/P557</f>
        <v>0.1272573622092357</v>
      </c>
      <c r="S557" s="71">
        <f t="shared" ref="S557" si="1832">P557/5466</f>
        <v>63.863885839736554</v>
      </c>
    </row>
    <row r="558" spans="1:21" x14ac:dyDescent="0.2">
      <c r="A558" s="480">
        <v>44445</v>
      </c>
      <c r="B558" s="43">
        <v>2389352</v>
      </c>
      <c r="C558" s="43">
        <v>469341</v>
      </c>
      <c r="D558" s="103">
        <v>2858693</v>
      </c>
      <c r="E558" s="43">
        <v>7065</v>
      </c>
      <c r="F558" s="483">
        <v>0.311</v>
      </c>
      <c r="G558" s="481">
        <v>6714</v>
      </c>
      <c r="H558" s="103">
        <v>4180276</v>
      </c>
      <c r="I558" s="73">
        <v>45479</v>
      </c>
      <c r="J558" s="71">
        <v>5125161</v>
      </c>
      <c r="K558" s="371">
        <v>52193</v>
      </c>
      <c r="L558" s="359">
        <v>7572</v>
      </c>
      <c r="M558" s="397">
        <v>0.14499999999999999</v>
      </c>
      <c r="N558" s="84">
        <f t="shared" ref="N558" si="1833">D558-D551</f>
        <v>119763</v>
      </c>
      <c r="O558" s="84">
        <f t="shared" ref="O558" si="1834">SUM(E552:E558)</f>
        <v>44895</v>
      </c>
      <c r="P558" s="138">
        <f t="shared" ref="P558" si="1835">SUM(K552:K558)</f>
        <v>371992</v>
      </c>
      <c r="Q558" s="138">
        <f t="shared" ref="Q558" si="1836">SUM(L552:L558)</f>
        <v>47858</v>
      </c>
      <c r="R558" s="362">
        <f t="shared" ref="R558" si="1837">Q558/P558</f>
        <v>0.12865330437213704</v>
      </c>
      <c r="S558" s="71">
        <f t="shared" ref="S558" si="1838">P558/5466</f>
        <v>68.055616538602266</v>
      </c>
    </row>
    <row r="559" spans="1:21" x14ac:dyDescent="0.2">
      <c r="A559" s="480">
        <v>44446</v>
      </c>
      <c r="B559" s="43">
        <v>2400464</v>
      </c>
      <c r="C559" s="43">
        <v>475027</v>
      </c>
      <c r="D559" s="103">
        <v>2875491</v>
      </c>
      <c r="E559" s="43">
        <v>5692</v>
      </c>
      <c r="F559" s="483">
        <v>0.28299999999999997</v>
      </c>
      <c r="G559" s="481">
        <v>7324</v>
      </c>
      <c r="H559" s="103">
        <v>4187600</v>
      </c>
      <c r="I559" s="73">
        <v>38822</v>
      </c>
      <c r="J559" s="71">
        <v>5163983</v>
      </c>
      <c r="K559" s="371">
        <v>46146</v>
      </c>
      <c r="L559" s="359">
        <v>6092</v>
      </c>
      <c r="M559" s="397">
        <v>0.13200000000000001</v>
      </c>
      <c r="N559" s="84">
        <f t="shared" ref="N559" si="1839">D559-D552</f>
        <v>121762</v>
      </c>
      <c r="O559" s="84">
        <f t="shared" ref="O559" si="1840">SUM(E553:E559)</f>
        <v>44558</v>
      </c>
      <c r="P559" s="138">
        <f t="shared" ref="P559" si="1841">SUM(K553:K559)</f>
        <v>374626</v>
      </c>
      <c r="Q559" s="138">
        <f t="shared" ref="Q559" si="1842">SUM(L553:L559)</f>
        <v>47450</v>
      </c>
      <c r="R559" s="362">
        <f t="shared" ref="R559" si="1843">Q559/P559</f>
        <v>0.12665965522948219</v>
      </c>
      <c r="S559" s="71">
        <f t="shared" ref="S559" si="1844">P559/5466</f>
        <v>68.537504573728498</v>
      </c>
    </row>
    <row r="560" spans="1:21" x14ac:dyDescent="0.2">
      <c r="A560" s="480">
        <v>44447</v>
      </c>
      <c r="B560" s="43">
        <v>2411083</v>
      </c>
      <c r="C560" s="43">
        <v>480824</v>
      </c>
      <c r="D560" s="103">
        <v>2891907</v>
      </c>
      <c r="E560" s="43">
        <v>5810</v>
      </c>
      <c r="F560" s="483">
        <v>0.28199999999999997</v>
      </c>
      <c r="G560" s="481">
        <v>18652</v>
      </c>
      <c r="H560" s="103">
        <v>4206252</v>
      </c>
      <c r="I560" s="73">
        <v>38476</v>
      </c>
      <c r="J560" s="71">
        <v>5202459</v>
      </c>
      <c r="K560" s="371">
        <v>57128</v>
      </c>
      <c r="L560" s="359">
        <v>6198</v>
      </c>
      <c r="M560" s="397">
        <v>0.108</v>
      </c>
      <c r="N560" s="84">
        <f t="shared" ref="N560" si="1845">D560-D553</f>
        <v>121233</v>
      </c>
      <c r="O560" s="84">
        <f t="shared" ref="O560" si="1846">SUM(E554:E560)</f>
        <v>44198</v>
      </c>
      <c r="P560" s="138">
        <f t="shared" ref="P560" si="1847">SUM(K554:K560)</f>
        <v>374475</v>
      </c>
      <c r="Q560" s="138">
        <f t="shared" ref="Q560" si="1848">SUM(L554:L560)</f>
        <v>47082</v>
      </c>
      <c r="R560" s="362">
        <f t="shared" ref="R560" si="1849">Q560/P560</f>
        <v>0.12572801922691768</v>
      </c>
      <c r="S560" s="71">
        <f t="shared" ref="S560" si="1850">P560/5466</f>
        <v>68.509879253567505</v>
      </c>
    </row>
    <row r="561" spans="1:22" x14ac:dyDescent="0.2">
      <c r="A561" s="480">
        <v>44448</v>
      </c>
      <c r="B561" s="43">
        <v>2425001</v>
      </c>
      <c r="C561" s="43">
        <v>487654</v>
      </c>
      <c r="D561" s="103">
        <v>2912655</v>
      </c>
      <c r="E561" s="43">
        <v>6836</v>
      </c>
      <c r="F561" s="483">
        <v>0.27700000000000002</v>
      </c>
      <c r="G561" s="481">
        <v>20757</v>
      </c>
      <c r="H561" s="103">
        <v>4227009</v>
      </c>
      <c r="I561" s="73">
        <v>46944</v>
      </c>
      <c r="J561" s="71">
        <v>5249403</v>
      </c>
      <c r="K561" s="371">
        <v>67701</v>
      </c>
      <c r="L561" s="359">
        <v>7307</v>
      </c>
      <c r="M561" s="397">
        <v>0.108</v>
      </c>
      <c r="N561" s="84">
        <f t="shared" ref="N561:N563" si="1851">D561-D554</f>
        <v>123457</v>
      </c>
      <c r="O561" s="84">
        <f t="shared" ref="O561:O563" si="1852">SUM(E555:E561)</f>
        <v>44634</v>
      </c>
      <c r="P561" s="138">
        <f t="shared" ref="P561:P563" si="1853">SUM(K555:K561)</f>
        <v>380766</v>
      </c>
      <c r="Q561" s="138">
        <f t="shared" ref="Q561:Q563" si="1854">SUM(L555:L561)</f>
        <v>47594</v>
      </c>
      <c r="R561" s="362">
        <f t="shared" ref="R561:R563" si="1855">Q561/P561</f>
        <v>0.12499540400140768</v>
      </c>
      <c r="S561" s="71">
        <f t="shared" ref="S561:S563" si="1856">P561/5466</f>
        <v>69.660812294182222</v>
      </c>
    </row>
    <row r="562" spans="1:22" x14ac:dyDescent="0.2">
      <c r="A562" s="480">
        <v>44449</v>
      </c>
      <c r="B562" s="43">
        <v>2440849</v>
      </c>
      <c r="C562" s="43">
        <v>494457</v>
      </c>
      <c r="D562" s="103">
        <v>2935306</v>
      </c>
      <c r="E562" s="43">
        <v>6815</v>
      </c>
      <c r="F562" s="483">
        <v>0.27</v>
      </c>
      <c r="G562" s="481">
        <v>17089</v>
      </c>
      <c r="H562" s="103">
        <v>4244098</v>
      </c>
      <c r="I562" s="73">
        <v>48094</v>
      </c>
      <c r="J562" s="71">
        <v>5297497</v>
      </c>
      <c r="K562" s="371">
        <v>65183</v>
      </c>
      <c r="L562" s="359">
        <v>7264</v>
      </c>
      <c r="M562" s="397">
        <v>0.111</v>
      </c>
      <c r="N562" s="84">
        <f t="shared" si="1851"/>
        <v>126883</v>
      </c>
      <c r="O562" s="84">
        <f t="shared" si="1852"/>
        <v>44738</v>
      </c>
      <c r="P562" s="138">
        <f t="shared" si="1853"/>
        <v>387415</v>
      </c>
      <c r="Q562" s="138">
        <f t="shared" si="1854"/>
        <v>47803</v>
      </c>
      <c r="R562" s="362">
        <f t="shared" si="1855"/>
        <v>0.12338964676122505</v>
      </c>
      <c r="S562" s="71">
        <f t="shared" si="1856"/>
        <v>70.877241126966709</v>
      </c>
    </row>
    <row r="563" spans="1:22" x14ac:dyDescent="0.2">
      <c r="A563" s="480">
        <v>44450</v>
      </c>
      <c r="B563" s="43">
        <v>2449124</v>
      </c>
      <c r="C563" s="43">
        <v>498745</v>
      </c>
      <c r="D563" s="103">
        <v>2947869</v>
      </c>
      <c r="E563" s="43">
        <v>4298</v>
      </c>
      <c r="F563" s="483">
        <v>0.27600000000000002</v>
      </c>
      <c r="G563" s="481">
        <v>13100</v>
      </c>
      <c r="H563" s="103">
        <v>4257198</v>
      </c>
      <c r="I563" s="73">
        <v>29429</v>
      </c>
      <c r="J563" s="71">
        <v>5326926</v>
      </c>
      <c r="K563" s="371">
        <v>42529</v>
      </c>
      <c r="L563" s="359">
        <v>4626</v>
      </c>
      <c r="M563" s="397">
        <v>0.109</v>
      </c>
      <c r="N563" s="84">
        <f t="shared" si="1851"/>
        <v>123766</v>
      </c>
      <c r="O563" s="84">
        <f t="shared" si="1852"/>
        <v>42884</v>
      </c>
      <c r="P563" s="138">
        <f t="shared" si="1853"/>
        <v>378913</v>
      </c>
      <c r="Q563" s="138">
        <f t="shared" si="1854"/>
        <v>45860</v>
      </c>
      <c r="R563" s="362">
        <f t="shared" si="1855"/>
        <v>0.12103042123125889</v>
      </c>
      <c r="S563" s="71">
        <f t="shared" si="1856"/>
        <v>69.321807537504569</v>
      </c>
    </row>
    <row r="564" spans="1:22" x14ac:dyDescent="0.2">
      <c r="A564" s="480">
        <v>44451</v>
      </c>
      <c r="B564" s="468">
        <v>2463224</v>
      </c>
      <c r="C564" s="468">
        <v>504650</v>
      </c>
      <c r="D564" s="469">
        <v>2967874</v>
      </c>
      <c r="E564" s="43">
        <v>5903</v>
      </c>
      <c r="F564" s="483">
        <v>0.26</v>
      </c>
      <c r="G564" s="481">
        <v>10684</v>
      </c>
      <c r="H564" s="469">
        <v>4267882</v>
      </c>
      <c r="I564" s="471">
        <v>44962</v>
      </c>
      <c r="J564" s="472">
        <v>5371888</v>
      </c>
      <c r="K564" s="371">
        <v>55646</v>
      </c>
      <c r="L564" s="359">
        <v>6380</v>
      </c>
      <c r="M564" s="397">
        <v>0.115</v>
      </c>
      <c r="N564" s="84">
        <f t="shared" ref="N564:N565" si="1857">D564-D557</f>
        <v>128215</v>
      </c>
      <c r="O564" s="84">
        <f t="shared" ref="O564:O565" si="1858">SUM(E558:E564)</f>
        <v>42419</v>
      </c>
      <c r="P564" s="138">
        <f t="shared" ref="P564:P565" si="1859">SUM(K558:K564)</f>
        <v>386526</v>
      </c>
      <c r="Q564" s="138">
        <f t="shared" ref="Q564:Q565" si="1860">SUM(L558:L564)</f>
        <v>45439</v>
      </c>
      <c r="R564" s="362">
        <f t="shared" ref="R564:R565" si="1861">Q564/P564</f>
        <v>0.11755742175170622</v>
      </c>
      <c r="S564" s="71">
        <f t="shared" ref="S564:S565" si="1862">P564/5466</f>
        <v>70.714599341383092</v>
      </c>
    </row>
    <row r="565" spans="1:22" x14ac:dyDescent="0.2">
      <c r="A565" s="480">
        <v>44452</v>
      </c>
      <c r="B565" s="43">
        <v>2473440</v>
      </c>
      <c r="C565" s="43">
        <v>508882</v>
      </c>
      <c r="D565" s="103">
        <v>2982322</v>
      </c>
      <c r="E565" s="43">
        <v>4241</v>
      </c>
      <c r="F565" s="483">
        <v>0.254</v>
      </c>
      <c r="G565" s="481">
        <v>6045</v>
      </c>
      <c r="H565" s="103">
        <v>4273927</v>
      </c>
      <c r="I565" s="73">
        <v>34704</v>
      </c>
      <c r="J565" s="71">
        <v>5406592</v>
      </c>
      <c r="K565" s="371">
        <v>40749</v>
      </c>
      <c r="L565" s="359">
        <v>4604</v>
      </c>
      <c r="M565" s="397">
        <v>0.113</v>
      </c>
      <c r="N565" s="84">
        <f t="shared" si="1857"/>
        <v>123629</v>
      </c>
      <c r="O565" s="84">
        <f t="shared" si="1858"/>
        <v>39595</v>
      </c>
      <c r="P565" s="138">
        <f t="shared" si="1859"/>
        <v>375082</v>
      </c>
      <c r="Q565" s="138">
        <f t="shared" si="1860"/>
        <v>42471</v>
      </c>
      <c r="R565" s="362">
        <f t="shared" si="1861"/>
        <v>0.11323124010216433</v>
      </c>
      <c r="S565" s="71">
        <f t="shared" si="1862"/>
        <v>68.62092938163191</v>
      </c>
      <c r="U565" s="104" t="s">
        <v>470</v>
      </c>
    </row>
    <row r="566" spans="1:22" x14ac:dyDescent="0.2">
      <c r="A566" s="480">
        <v>44453</v>
      </c>
      <c r="B566" s="43">
        <v>2480804</v>
      </c>
      <c r="C566" s="43">
        <v>512312</v>
      </c>
      <c r="D566" s="103">
        <v>2993116</v>
      </c>
      <c r="E566" s="43">
        <v>3375</v>
      </c>
      <c r="F566" s="483">
        <v>0.253</v>
      </c>
      <c r="G566" s="481">
        <v>7577</v>
      </c>
      <c r="H566" s="103">
        <v>4281504</v>
      </c>
      <c r="I566" s="73">
        <v>24260</v>
      </c>
      <c r="J566" s="71">
        <v>5430852</v>
      </c>
      <c r="K566" s="371">
        <v>31837</v>
      </c>
      <c r="L566" s="359">
        <v>3619</v>
      </c>
      <c r="M566" s="397">
        <v>0.114</v>
      </c>
      <c r="N566" s="84">
        <f t="shared" ref="N566:N567" si="1863">D566-D559</f>
        <v>117625</v>
      </c>
      <c r="O566" s="84">
        <f t="shared" ref="O566:O567" si="1864">SUM(E560:E566)</f>
        <v>37278</v>
      </c>
      <c r="P566" s="138">
        <f t="shared" ref="P566:P567" si="1865">SUM(K560:K566)</f>
        <v>360773</v>
      </c>
      <c r="Q566" s="138">
        <f t="shared" ref="Q566:Q567" si="1866">SUM(L560:L566)</f>
        <v>39998</v>
      </c>
      <c r="R566" s="362">
        <f t="shared" ref="R566:R567" si="1867">Q566/P566</f>
        <v>0.11086749839927046</v>
      </c>
      <c r="S566" s="71">
        <f t="shared" ref="S566:S567" si="1868">P566/5466</f>
        <v>66.003110135382357</v>
      </c>
    </row>
    <row r="567" spans="1:22" x14ac:dyDescent="0.2">
      <c r="A567" s="480">
        <v>44454</v>
      </c>
      <c r="B567" s="43">
        <v>2494452</v>
      </c>
      <c r="C567" s="43">
        <v>517216</v>
      </c>
      <c r="D567" s="103">
        <v>3011668</v>
      </c>
      <c r="E567" s="43">
        <v>4917</v>
      </c>
      <c r="F567" s="483">
        <v>0.23799999999999999</v>
      </c>
      <c r="G567" s="481">
        <v>17436</v>
      </c>
      <c r="H567" s="103">
        <v>4298940</v>
      </c>
      <c r="I567" s="73">
        <v>39947</v>
      </c>
      <c r="J567" s="71">
        <v>5470799</v>
      </c>
      <c r="K567" s="371">
        <v>57383</v>
      </c>
      <c r="L567" s="359">
        <v>5306</v>
      </c>
      <c r="M567" s="397">
        <v>9.1999999999999998E-2</v>
      </c>
      <c r="N567" s="84">
        <f t="shared" si="1863"/>
        <v>119761</v>
      </c>
      <c r="O567" s="84">
        <f t="shared" si="1864"/>
        <v>36385</v>
      </c>
      <c r="P567" s="138">
        <f t="shared" si="1865"/>
        <v>361028</v>
      </c>
      <c r="Q567" s="138">
        <f t="shared" si="1866"/>
        <v>39106</v>
      </c>
      <c r="R567" s="362">
        <f t="shared" si="1867"/>
        <v>0.10831846837364414</v>
      </c>
      <c r="S567" s="71">
        <f t="shared" si="1868"/>
        <v>66.049762166117816</v>
      </c>
    </row>
    <row r="568" spans="1:22" x14ac:dyDescent="0.2">
      <c r="A568" s="480">
        <v>44455</v>
      </c>
      <c r="B568" s="555"/>
      <c r="C568" s="555"/>
      <c r="D568" s="556"/>
      <c r="E568" s="555"/>
      <c r="F568" s="557"/>
      <c r="G568" s="555"/>
      <c r="H568" s="556"/>
      <c r="I568" s="558"/>
      <c r="J568" s="559"/>
      <c r="K568" s="560"/>
      <c r="L568" s="561"/>
      <c r="M568" s="562"/>
      <c r="N568" s="563"/>
      <c r="O568" s="563"/>
      <c r="P568" s="564"/>
      <c r="Q568" s="564"/>
      <c r="R568" s="565"/>
      <c r="S568" s="559"/>
      <c r="U568" s="553" t="s">
        <v>474</v>
      </c>
    </row>
    <row r="569" spans="1:22" ht="14.1" customHeight="1" x14ac:dyDescent="0.2">
      <c r="A569" s="480">
        <v>44456</v>
      </c>
      <c r="B569" s="43">
        <v>2507520</v>
      </c>
      <c r="C569" s="43">
        <v>523095</v>
      </c>
      <c r="D569" s="103">
        <v>3030615</v>
      </c>
      <c r="E569" s="43">
        <v>5529</v>
      </c>
      <c r="F569" s="483">
        <v>0.27100000000000002</v>
      </c>
      <c r="G569" s="481">
        <v>18158</v>
      </c>
      <c r="H569" s="103">
        <v>4327227</v>
      </c>
      <c r="I569" s="73">
        <v>41919</v>
      </c>
      <c r="J569" s="71">
        <v>5514792</v>
      </c>
      <c r="K569" s="371">
        <v>60077</v>
      </c>
      <c r="L569" s="359">
        <v>5944</v>
      </c>
      <c r="M569" s="397">
        <v>9.9000000000000005E-2</v>
      </c>
      <c r="N569" s="84">
        <v>95309</v>
      </c>
      <c r="O569" s="84">
        <v>28619</v>
      </c>
      <c r="P569" s="138">
        <v>300422</v>
      </c>
      <c r="Q569" s="138">
        <v>30928</v>
      </c>
      <c r="R569" s="362">
        <v>0.10294851908315636</v>
      </c>
      <c r="S569" s="71">
        <v>54.961946578851077</v>
      </c>
      <c r="U569" s="104" t="s">
        <v>475</v>
      </c>
    </row>
    <row r="570" spans="1:22" x14ac:dyDescent="0.2">
      <c r="A570" s="480">
        <v>44457</v>
      </c>
      <c r="B570" s="43">
        <v>2524172</v>
      </c>
      <c r="C570" s="43">
        <v>529207</v>
      </c>
      <c r="D570" s="103">
        <v>3053379</v>
      </c>
      <c r="E570" s="43">
        <v>6116</v>
      </c>
      <c r="F570" s="483">
        <v>0.23100000000000001</v>
      </c>
      <c r="G570" s="481">
        <v>20793</v>
      </c>
      <c r="H570" s="103">
        <v>4348017</v>
      </c>
      <c r="I570" s="73">
        <v>52565</v>
      </c>
      <c r="J570" s="71">
        <v>5567357</v>
      </c>
      <c r="K570" s="371">
        <v>73358</v>
      </c>
      <c r="L570" s="359">
        <v>6629</v>
      </c>
      <c r="M570" s="397">
        <v>0.09</v>
      </c>
      <c r="N570" s="84">
        <v>105510</v>
      </c>
      <c r="O570" s="84">
        <v>30437</v>
      </c>
      <c r="P570" s="138">
        <v>331251</v>
      </c>
      <c r="Q570" s="138">
        <v>32931</v>
      </c>
      <c r="R570" s="362">
        <v>9.9414039504786403E-2</v>
      </c>
      <c r="S570" s="71">
        <v>60.602085620197585</v>
      </c>
      <c r="U570" s="104" t="s">
        <v>477</v>
      </c>
    </row>
    <row r="571" spans="1:22" x14ac:dyDescent="0.2">
      <c r="A571" s="480">
        <v>44458</v>
      </c>
      <c r="B571" s="43">
        <v>2534765</v>
      </c>
      <c r="C571" s="43">
        <v>533038</v>
      </c>
      <c r="D571" s="103">
        <v>3067803</v>
      </c>
      <c r="E571" s="43">
        <v>3833</v>
      </c>
      <c r="F571" s="483">
        <v>0.23300000000000001</v>
      </c>
      <c r="G571" s="481">
        <v>11581</v>
      </c>
      <c r="H571" s="103">
        <v>4359593</v>
      </c>
      <c r="I571" s="73">
        <v>34404</v>
      </c>
      <c r="J571" s="71">
        <v>5601761</v>
      </c>
      <c r="K571" s="371">
        <v>45985</v>
      </c>
      <c r="L571" s="359">
        <v>4191</v>
      </c>
      <c r="M571" s="397">
        <v>9.0999999999999998E-2</v>
      </c>
      <c r="N571" s="84">
        <v>99929</v>
      </c>
      <c r="O571" s="84">
        <v>28367</v>
      </c>
      <c r="P571" s="138">
        <v>321590</v>
      </c>
      <c r="Q571" s="138">
        <v>30742</v>
      </c>
      <c r="R571" s="362">
        <v>9.5593768462949716E-2</v>
      </c>
      <c r="S571" s="71">
        <v>58.834613977314305</v>
      </c>
      <c r="U571" s="104" t="s">
        <v>477</v>
      </c>
    </row>
    <row r="572" spans="1:22" x14ac:dyDescent="0.2">
      <c r="A572" s="480">
        <v>44459</v>
      </c>
      <c r="B572" s="43">
        <v>2541933</v>
      </c>
      <c r="C572" s="43">
        <v>535955</v>
      </c>
      <c r="D572" s="103">
        <v>3077888</v>
      </c>
      <c r="E572" s="43">
        <v>2917</v>
      </c>
      <c r="F572" s="483">
        <v>0.247</v>
      </c>
      <c r="G572" s="481">
        <v>4669</v>
      </c>
      <c r="H572" s="103">
        <v>4364262</v>
      </c>
      <c r="I572" s="73">
        <v>24429</v>
      </c>
      <c r="J572" s="71">
        <v>5626190</v>
      </c>
      <c r="K572" s="371">
        <v>29098</v>
      </c>
      <c r="L572" s="359">
        <v>3156</v>
      </c>
      <c r="M572" s="397">
        <v>0.108</v>
      </c>
      <c r="N572" s="84">
        <v>95566</v>
      </c>
      <c r="O572" s="84">
        <v>27043</v>
      </c>
      <c r="P572" s="138">
        <v>309939</v>
      </c>
      <c r="Q572" s="138">
        <v>29294</v>
      </c>
      <c r="R572" s="362">
        <v>9.4515372379726334E-2</v>
      </c>
      <c r="S572" s="71">
        <v>56.703073545554339</v>
      </c>
      <c r="U572" s="104" t="s">
        <v>478</v>
      </c>
    </row>
    <row r="573" spans="1:22" x14ac:dyDescent="0.2">
      <c r="A573" s="480">
        <v>44460</v>
      </c>
      <c r="B573" s="43">
        <v>2546526</v>
      </c>
      <c r="C573" s="43">
        <v>538819</v>
      </c>
      <c r="D573" s="103">
        <v>3085345</v>
      </c>
      <c r="E573" s="43">
        <v>2870</v>
      </c>
      <c r="F573" s="483">
        <v>0.28499999999999998</v>
      </c>
      <c r="G573" s="481">
        <v>7554</v>
      </c>
      <c r="H573" s="103">
        <v>4371758</v>
      </c>
      <c r="I573" s="73">
        <v>19039</v>
      </c>
      <c r="J573" s="71">
        <v>5645229</v>
      </c>
      <c r="K573" s="371">
        <v>26593</v>
      </c>
      <c r="L573" s="359">
        <v>3105</v>
      </c>
      <c r="M573" s="397">
        <v>0.11700000000000001</v>
      </c>
      <c r="N573" s="84">
        <v>92229</v>
      </c>
      <c r="O573" s="84">
        <v>26538</v>
      </c>
      <c r="P573" s="138">
        <v>304695</v>
      </c>
      <c r="Q573" s="138">
        <v>28780</v>
      </c>
      <c r="R573" s="362">
        <v>9.4455110848553472E-2</v>
      </c>
      <c r="S573" s="71">
        <v>55.743688254665201</v>
      </c>
      <c r="U573" s="104" t="s">
        <v>476</v>
      </c>
    </row>
    <row r="574" spans="1:22" ht="15" x14ac:dyDescent="0.25">
      <c r="A574" s="480">
        <v>44461</v>
      </c>
      <c r="B574" s="43">
        <v>2557185</v>
      </c>
      <c r="C574" s="43">
        <v>542411</v>
      </c>
      <c r="D574" s="103">
        <v>3099596</v>
      </c>
      <c r="E574" s="43">
        <v>3598</v>
      </c>
      <c r="F574" s="483">
        <v>0.218</v>
      </c>
      <c r="G574" s="481">
        <v>17622</v>
      </c>
      <c r="H574" s="103">
        <v>4389380</v>
      </c>
      <c r="I574" s="73">
        <v>31975</v>
      </c>
      <c r="J574" s="71">
        <v>5677204</v>
      </c>
      <c r="K574" s="371">
        <v>49597</v>
      </c>
      <c r="L574" s="359">
        <v>3861</v>
      </c>
      <c r="M574" s="397">
        <v>7.8E-2</v>
      </c>
      <c r="N574" s="84">
        <v>87928</v>
      </c>
      <c r="O574" s="84">
        <v>25219</v>
      </c>
      <c r="P574" s="138">
        <v>296909</v>
      </c>
      <c r="Q574" s="138">
        <v>27335</v>
      </c>
      <c r="R574" s="362">
        <v>9.2065245580295649E-2</v>
      </c>
      <c r="S574" s="71">
        <v>54.31924624954263</v>
      </c>
      <c r="V574" s="554"/>
    </row>
    <row r="575" spans="1:22" x14ac:dyDescent="0.2">
      <c r="A575" s="480">
        <v>44462</v>
      </c>
      <c r="B575" s="43">
        <v>2567772</v>
      </c>
      <c r="C575" s="43">
        <v>546426</v>
      </c>
      <c r="D575" s="103">
        <v>3114198</v>
      </c>
      <c r="E575" s="43">
        <v>4024</v>
      </c>
      <c r="F575" s="483">
        <v>0.23599999999999999</v>
      </c>
      <c r="G575" s="481">
        <v>19654</v>
      </c>
      <c r="H575" s="103">
        <v>4409034</v>
      </c>
      <c r="I575" s="73">
        <v>34157</v>
      </c>
      <c r="J575" s="71">
        <v>5711361</v>
      </c>
      <c r="K575" s="371">
        <v>53811</v>
      </c>
      <c r="L575" s="359">
        <v>4305</v>
      </c>
      <c r="M575" s="397">
        <v>0.08</v>
      </c>
      <c r="N575" s="84">
        <v>99815</v>
      </c>
      <c r="O575" s="84">
        <v>28887</v>
      </c>
      <c r="P575" s="138">
        <v>338519</v>
      </c>
      <c r="Q575" s="138">
        <v>31191</v>
      </c>
      <c r="R575" s="362">
        <v>9.2139584484179624E-2</v>
      </c>
      <c r="S575" s="71">
        <v>61.931759970728137</v>
      </c>
    </row>
    <row r="576" spans="1:22" x14ac:dyDescent="0.2">
      <c r="A576" s="480">
        <v>44463</v>
      </c>
      <c r="B576" s="43">
        <v>2576857</v>
      </c>
      <c r="C576" s="43">
        <v>550090</v>
      </c>
      <c r="D576" s="103">
        <v>3126947</v>
      </c>
      <c r="E576" s="43">
        <v>3667</v>
      </c>
      <c r="F576" s="483">
        <v>0.247</v>
      </c>
      <c r="G576" s="481">
        <v>16115</v>
      </c>
      <c r="H576" s="103">
        <v>4425149</v>
      </c>
      <c r="I576" s="73">
        <v>30102</v>
      </c>
      <c r="J576" s="71">
        <v>5741463</v>
      </c>
      <c r="K576" s="371">
        <v>46217</v>
      </c>
      <c r="L576" s="359">
        <v>3951</v>
      </c>
      <c r="M576" s="397">
        <v>8.5000000000000006E-2</v>
      </c>
      <c r="N576" s="84">
        <f t="shared" ref="N576:N582" si="1869">D576-D569</f>
        <v>96332</v>
      </c>
      <c r="O576" s="84">
        <f t="shared" ref="O576:O582" si="1870">SUM(E570:E576)</f>
        <v>27025</v>
      </c>
      <c r="P576" s="138">
        <f t="shared" ref="P576:Q577" si="1871">SUM(K570:K576)</f>
        <v>324659</v>
      </c>
      <c r="Q576" s="138">
        <f t="shared" si="1871"/>
        <v>29198</v>
      </c>
      <c r="R576" s="362">
        <f t="shared" ref="R576:R582" si="1872">Q576/P576</f>
        <v>8.993436189971632E-2</v>
      </c>
      <c r="S576" s="71">
        <f t="shared" ref="S576:S582" si="1873">P576/5466</f>
        <v>59.396084888401028</v>
      </c>
    </row>
    <row r="577" spans="1:21" x14ac:dyDescent="0.2">
      <c r="A577" s="480">
        <v>44464</v>
      </c>
      <c r="B577" s="43">
        <v>2584827</v>
      </c>
      <c r="C577" s="43">
        <v>553350</v>
      </c>
      <c r="D577" s="103">
        <v>3138177</v>
      </c>
      <c r="E577" s="43">
        <v>3261</v>
      </c>
      <c r="F577" s="483">
        <v>0.249</v>
      </c>
      <c r="G577" s="481">
        <v>11776</v>
      </c>
      <c r="H577" s="103">
        <v>4436925</v>
      </c>
      <c r="I577" s="73">
        <v>28621</v>
      </c>
      <c r="J577" s="71">
        <v>5770084</v>
      </c>
      <c r="K577" s="371">
        <v>40397</v>
      </c>
      <c r="L577" s="359">
        <v>3551</v>
      </c>
      <c r="M577" s="397">
        <v>8.7999999999999995E-2</v>
      </c>
      <c r="N577" s="84">
        <f t="shared" si="1869"/>
        <v>84798</v>
      </c>
      <c r="O577" s="84">
        <f t="shared" si="1870"/>
        <v>24170</v>
      </c>
      <c r="P577" s="138">
        <f t="shared" si="1871"/>
        <v>291698</v>
      </c>
      <c r="Q577" s="138">
        <f t="shared" si="1871"/>
        <v>26120</v>
      </c>
      <c r="R577" s="362">
        <f t="shared" si="1872"/>
        <v>8.9544666058731973E-2</v>
      </c>
      <c r="S577" s="71">
        <f t="shared" si="1873"/>
        <v>53.365898280278081</v>
      </c>
    </row>
    <row r="578" spans="1:21" x14ac:dyDescent="0.2">
      <c r="A578" s="480">
        <v>44465</v>
      </c>
      <c r="B578" s="43">
        <v>2591143</v>
      </c>
      <c r="C578" s="43">
        <v>555901</v>
      </c>
      <c r="D578" s="103">
        <v>3147044</v>
      </c>
      <c r="E578" s="43">
        <v>2556</v>
      </c>
      <c r="F578" s="483">
        <v>0.248</v>
      </c>
      <c r="G578" s="481">
        <v>8007</v>
      </c>
      <c r="H578" s="103">
        <v>4444932</v>
      </c>
      <c r="I578" s="73">
        <v>22645</v>
      </c>
      <c r="J578" s="71">
        <v>5792729</v>
      </c>
      <c r="K578" s="371">
        <v>30652</v>
      </c>
      <c r="L578" s="359">
        <v>2740</v>
      </c>
      <c r="M578" s="397">
        <v>8.8999999999999996E-2</v>
      </c>
      <c r="N578" s="84">
        <f t="shared" si="1869"/>
        <v>79241</v>
      </c>
      <c r="O578" s="84">
        <f t="shared" si="1870"/>
        <v>22893</v>
      </c>
      <c r="P578" s="138">
        <f t="shared" ref="P578" si="1874">SUM(K572:K578)</f>
        <v>276365</v>
      </c>
      <c r="Q578" s="138">
        <f t="shared" ref="Q578" si="1875">SUM(L572:L578)</f>
        <v>24669</v>
      </c>
      <c r="R578" s="362">
        <f t="shared" si="1872"/>
        <v>8.9262388507951443E-2</v>
      </c>
      <c r="S578" s="71">
        <f t="shared" si="1873"/>
        <v>50.560739114526164</v>
      </c>
    </row>
    <row r="579" spans="1:21" x14ac:dyDescent="0.2">
      <c r="A579" s="480">
        <v>44466</v>
      </c>
      <c r="B579" s="43">
        <v>2595993</v>
      </c>
      <c r="C579" s="43">
        <v>557970</v>
      </c>
      <c r="D579" s="103">
        <v>3153963</v>
      </c>
      <c r="E579" s="43">
        <v>2069</v>
      </c>
      <c r="F579" s="483">
        <v>0.252</v>
      </c>
      <c r="G579" s="481">
        <v>7563</v>
      </c>
      <c r="H579" s="103">
        <v>4452495</v>
      </c>
      <c r="I579" s="73">
        <v>15990</v>
      </c>
      <c r="J579" s="71">
        <v>5808719</v>
      </c>
      <c r="K579" s="371">
        <v>23553</v>
      </c>
      <c r="L579" s="359">
        <v>2237</v>
      </c>
      <c r="M579" s="397">
        <v>9.5000000000000001E-2</v>
      </c>
      <c r="N579" s="84">
        <f t="shared" si="1869"/>
        <v>76075</v>
      </c>
      <c r="O579" s="84">
        <f t="shared" si="1870"/>
        <v>22045</v>
      </c>
      <c r="P579" s="138">
        <f t="shared" ref="P579:P582" si="1876">SUM(K573:K579)</f>
        <v>270820</v>
      </c>
      <c r="Q579" s="138">
        <f t="shared" ref="Q579:Q582" si="1877">SUM(L573:L579)</f>
        <v>23750</v>
      </c>
      <c r="R579" s="362">
        <f t="shared" si="1872"/>
        <v>8.7696625064618561E-2</v>
      </c>
      <c r="S579" s="71">
        <f t="shared" si="1873"/>
        <v>49.54628613245518</v>
      </c>
    </row>
    <row r="580" spans="1:21" x14ac:dyDescent="0.2">
      <c r="A580" s="480">
        <v>44467</v>
      </c>
      <c r="B580" s="43">
        <v>2600575</v>
      </c>
      <c r="C580" s="43">
        <v>560334</v>
      </c>
      <c r="D580" s="103">
        <v>3160909</v>
      </c>
      <c r="E580" s="43">
        <v>2370</v>
      </c>
      <c r="F580" s="483">
        <v>0.27600000000000002</v>
      </c>
      <c r="G580" s="481">
        <v>6722</v>
      </c>
      <c r="H580" s="103">
        <v>4459215</v>
      </c>
      <c r="I580" s="73">
        <v>17179</v>
      </c>
      <c r="J580" s="71">
        <v>5825898</v>
      </c>
      <c r="K580" s="371">
        <v>23901</v>
      </c>
      <c r="L580" s="359">
        <v>2538</v>
      </c>
      <c r="M580" s="397">
        <v>0.106</v>
      </c>
      <c r="N580" s="84">
        <f t="shared" si="1869"/>
        <v>75564</v>
      </c>
      <c r="O580" s="84">
        <f t="shared" si="1870"/>
        <v>21545</v>
      </c>
      <c r="P580" s="138">
        <f t="shared" si="1876"/>
        <v>268128</v>
      </c>
      <c r="Q580" s="138">
        <f t="shared" si="1877"/>
        <v>23183</v>
      </c>
      <c r="R580" s="362">
        <f t="shared" si="1872"/>
        <v>8.6462435851533598E-2</v>
      </c>
      <c r="S580" s="71">
        <f t="shared" si="1873"/>
        <v>49.053787047200878</v>
      </c>
    </row>
    <row r="581" spans="1:21" x14ac:dyDescent="0.2">
      <c r="A581" s="480">
        <v>44468</v>
      </c>
      <c r="B581" s="43">
        <v>2608472</v>
      </c>
      <c r="C581" s="43">
        <v>563326</v>
      </c>
      <c r="D581" s="103">
        <v>3171798</v>
      </c>
      <c r="E581" s="43">
        <v>2997</v>
      </c>
      <c r="F581" s="483">
        <v>0.23100000000000001</v>
      </c>
      <c r="G581" s="481">
        <v>16403</v>
      </c>
      <c r="H581" s="103">
        <v>4475621</v>
      </c>
      <c r="I581" s="73">
        <v>25958</v>
      </c>
      <c r="J581" s="71">
        <v>5851856</v>
      </c>
      <c r="K581" s="371">
        <v>42361</v>
      </c>
      <c r="L581" s="359">
        <v>3213</v>
      </c>
      <c r="M581" s="397">
        <v>7.5999999999999998E-2</v>
      </c>
      <c r="N581" s="84">
        <f t="shared" si="1869"/>
        <v>72202</v>
      </c>
      <c r="O581" s="84">
        <f t="shared" si="1870"/>
        <v>20944</v>
      </c>
      <c r="P581" s="138">
        <f t="shared" si="1876"/>
        <v>260892</v>
      </c>
      <c r="Q581" s="138">
        <f t="shared" si="1877"/>
        <v>22535</v>
      </c>
      <c r="R581" s="362">
        <f t="shared" si="1872"/>
        <v>8.6376738267175693E-2</v>
      </c>
      <c r="S581" s="71">
        <f t="shared" si="1873"/>
        <v>47.729967069154775</v>
      </c>
    </row>
    <row r="582" spans="1:21" x14ac:dyDescent="0.2">
      <c r="A582" s="480">
        <v>44469</v>
      </c>
      <c r="B582" s="43">
        <v>2616443</v>
      </c>
      <c r="C582" s="43">
        <v>566231</v>
      </c>
      <c r="D582" s="103">
        <v>3182674</v>
      </c>
      <c r="E582" s="43">
        <v>2911</v>
      </c>
      <c r="F582" s="483">
        <v>0.22600000000000001</v>
      </c>
      <c r="G582" s="481">
        <v>21005</v>
      </c>
      <c r="H582" s="103">
        <v>4496628</v>
      </c>
      <c r="I582" s="73">
        <v>25788</v>
      </c>
      <c r="J582" s="71">
        <v>5877644</v>
      </c>
      <c r="K582" s="371">
        <v>46793</v>
      </c>
      <c r="L582" s="359">
        <v>3142</v>
      </c>
      <c r="M582" s="397">
        <v>6.7000000000000004E-2</v>
      </c>
      <c r="N582" s="84">
        <f t="shared" si="1869"/>
        <v>68476</v>
      </c>
      <c r="O582" s="84">
        <f t="shared" si="1870"/>
        <v>19831</v>
      </c>
      <c r="P582" s="138">
        <f t="shared" si="1876"/>
        <v>253874</v>
      </c>
      <c r="Q582" s="138">
        <f t="shared" si="1877"/>
        <v>21372</v>
      </c>
      <c r="R582" s="362">
        <f t="shared" si="1872"/>
        <v>8.4183492598690693E-2</v>
      </c>
      <c r="S582" s="71">
        <f t="shared" si="1873"/>
        <v>46.446030003658983</v>
      </c>
    </row>
    <row r="583" spans="1:21" x14ac:dyDescent="0.2">
      <c r="A583" s="480">
        <v>44470</v>
      </c>
      <c r="B583" s="43">
        <v>2624146</v>
      </c>
      <c r="C583" s="43">
        <v>568916</v>
      </c>
      <c r="D583" s="103">
        <v>3193062</v>
      </c>
      <c r="E583" s="43">
        <v>2693</v>
      </c>
      <c r="F583" s="483">
        <v>0.224</v>
      </c>
      <c r="G583" s="481">
        <v>15611</v>
      </c>
      <c r="H583" s="103">
        <v>4512234</v>
      </c>
      <c r="I583" s="73">
        <v>24929</v>
      </c>
      <c r="J583" s="71">
        <v>5902573</v>
      </c>
      <c r="K583" s="371">
        <v>40540</v>
      </c>
      <c r="L583" s="359">
        <v>2928</v>
      </c>
      <c r="M583" s="397">
        <v>7.1999999999999995E-2</v>
      </c>
      <c r="N583" s="84">
        <f t="shared" ref="N583:N585" si="1878">D583-D576</f>
        <v>66115</v>
      </c>
      <c r="O583" s="84">
        <f t="shared" ref="O583:O585" si="1879">SUM(E577:E583)</f>
        <v>18857</v>
      </c>
      <c r="P583" s="138">
        <f t="shared" ref="P583:P585" si="1880">SUM(K577:K583)</f>
        <v>248197</v>
      </c>
      <c r="Q583" s="138">
        <f t="shared" ref="Q583:Q585" si="1881">SUM(L577:L583)</f>
        <v>20349</v>
      </c>
      <c r="R583" s="362">
        <f t="shared" ref="R583:R585" si="1882">Q583/P583</f>
        <v>8.198729235244584E-2</v>
      </c>
      <c r="S583" s="71">
        <f t="shared" ref="S583:S585" si="1883">P583/5466</f>
        <v>45.407427735089648</v>
      </c>
    </row>
    <row r="584" spans="1:21" x14ac:dyDescent="0.2">
      <c r="A584" s="480">
        <v>44471</v>
      </c>
      <c r="B584" s="369">
        <v>2631028</v>
      </c>
      <c r="C584" s="369">
        <v>571430</v>
      </c>
      <c r="D584" s="103">
        <v>3202458</v>
      </c>
      <c r="E584" s="43">
        <v>2515</v>
      </c>
      <c r="F584" s="483">
        <v>0.23499999999999999</v>
      </c>
      <c r="G584" s="481">
        <v>12923</v>
      </c>
      <c r="H584" s="481">
        <v>4525157</v>
      </c>
      <c r="I584" s="73">
        <v>24205</v>
      </c>
      <c r="J584" s="71">
        <v>5926778</v>
      </c>
      <c r="K584" s="371">
        <v>37128</v>
      </c>
      <c r="L584" s="359">
        <v>2720</v>
      </c>
      <c r="M584" s="397">
        <v>7.2999999999999995E-2</v>
      </c>
      <c r="N584" s="84">
        <f t="shared" si="1878"/>
        <v>64281</v>
      </c>
      <c r="O584" s="84">
        <f t="shared" si="1879"/>
        <v>18111</v>
      </c>
      <c r="P584" s="138">
        <f t="shared" si="1880"/>
        <v>244928</v>
      </c>
      <c r="Q584" s="138">
        <f t="shared" si="1881"/>
        <v>19518</v>
      </c>
      <c r="R584" s="362">
        <f t="shared" si="1882"/>
        <v>7.9688724849751758E-2</v>
      </c>
      <c r="S584" s="71">
        <f t="shared" si="1883"/>
        <v>44.809366995975118</v>
      </c>
      <c r="U584" s="104" t="s">
        <v>487</v>
      </c>
    </row>
    <row r="585" spans="1:21" x14ac:dyDescent="0.2">
      <c r="A585" s="480">
        <v>44472</v>
      </c>
      <c r="B585" s="43">
        <v>2636573</v>
      </c>
      <c r="C585" s="43">
        <v>573470</v>
      </c>
      <c r="D585" s="103">
        <v>3210043</v>
      </c>
      <c r="E585" s="43">
        <v>2040</v>
      </c>
      <c r="F585" s="483">
        <v>0.23</v>
      </c>
      <c r="G585" s="481">
        <v>9254</v>
      </c>
      <c r="H585" s="103">
        <v>4534411</v>
      </c>
      <c r="I585" s="73">
        <v>19419</v>
      </c>
      <c r="J585" s="71">
        <v>5946197</v>
      </c>
      <c r="K585" s="371">
        <v>28673</v>
      </c>
      <c r="L585" s="359">
        <v>2201</v>
      </c>
      <c r="M585" s="397">
        <v>7.6999999999999999E-2</v>
      </c>
      <c r="N585" s="84">
        <f t="shared" si="1878"/>
        <v>62999</v>
      </c>
      <c r="O585" s="84">
        <f t="shared" si="1879"/>
        <v>17595</v>
      </c>
      <c r="P585" s="138">
        <f t="shared" si="1880"/>
        <v>242949</v>
      </c>
      <c r="Q585" s="138">
        <f t="shared" si="1881"/>
        <v>18979</v>
      </c>
      <c r="R585" s="362">
        <f t="shared" si="1882"/>
        <v>7.8119276062054183E-2</v>
      </c>
      <c r="S585" s="71">
        <f t="shared" si="1883"/>
        <v>44.447310647639959</v>
      </c>
    </row>
    <row r="586" spans="1:21" x14ac:dyDescent="0.2">
      <c r="A586" s="480">
        <v>44473</v>
      </c>
      <c r="B586" s="43">
        <v>2640656</v>
      </c>
      <c r="C586" s="43">
        <v>575230</v>
      </c>
      <c r="D586" s="103">
        <v>3215886</v>
      </c>
      <c r="E586" s="43">
        <v>1760</v>
      </c>
      <c r="F586" s="483">
        <v>0.255</v>
      </c>
      <c r="G586" s="481">
        <v>5697</v>
      </c>
      <c r="H586" s="103">
        <v>4540108</v>
      </c>
      <c r="I586" s="73">
        <v>14262</v>
      </c>
      <c r="J586" s="71">
        <v>5960459</v>
      </c>
      <c r="K586" s="371">
        <v>19959</v>
      </c>
      <c r="L586" s="359">
        <v>1884</v>
      </c>
      <c r="M586" s="397">
        <v>9.4E-2</v>
      </c>
      <c r="N586" s="84">
        <f t="shared" ref="N586:N587" si="1884">D586-D579</f>
        <v>61923</v>
      </c>
      <c r="O586" s="84">
        <f t="shared" ref="O586:O587" si="1885">SUM(E580:E586)</f>
        <v>17286</v>
      </c>
      <c r="P586" s="138">
        <f t="shared" ref="P586:P587" si="1886">SUM(K580:K586)</f>
        <v>239355</v>
      </c>
      <c r="Q586" s="138">
        <f t="shared" ref="Q586:Q587" si="1887">SUM(L580:L586)</f>
        <v>18626</v>
      </c>
      <c r="R586" s="362">
        <f t="shared" ref="R586:R587" si="1888">Q586/P586</f>
        <v>7.7817467777986676E-2</v>
      </c>
      <c r="S586" s="71">
        <f t="shared" ref="S586:S587" si="1889">P586/5466</f>
        <v>43.789791437980242</v>
      </c>
    </row>
    <row r="587" spans="1:21" x14ac:dyDescent="0.2">
      <c r="A587" s="480">
        <v>44474</v>
      </c>
      <c r="B587" s="43">
        <v>2644166</v>
      </c>
      <c r="C587" s="43">
        <v>577282</v>
      </c>
      <c r="D587" s="103">
        <v>3221448</v>
      </c>
      <c r="E587" s="43">
        <v>2056</v>
      </c>
      <c r="F587" s="483">
        <v>0.28599999999999998</v>
      </c>
      <c r="G587" s="481">
        <v>6735</v>
      </c>
      <c r="H587" s="103">
        <v>4546843</v>
      </c>
      <c r="I587" s="73">
        <v>14623</v>
      </c>
      <c r="J587" s="71">
        <v>5975082</v>
      </c>
      <c r="K587" s="371">
        <v>21358</v>
      </c>
      <c r="L587" s="359">
        <v>2196</v>
      </c>
      <c r="M587" s="397">
        <v>0.10299999999999999</v>
      </c>
      <c r="N587" s="84">
        <f t="shared" si="1884"/>
        <v>60539</v>
      </c>
      <c r="O587" s="84">
        <f t="shared" si="1885"/>
        <v>16972</v>
      </c>
      <c r="P587" s="138">
        <f t="shared" si="1886"/>
        <v>236812</v>
      </c>
      <c r="Q587" s="138">
        <f t="shared" si="1887"/>
        <v>18284</v>
      </c>
      <c r="R587" s="362">
        <f t="shared" si="1888"/>
        <v>7.7208925223383948E-2</v>
      </c>
      <c r="S587" s="71">
        <f t="shared" si="1889"/>
        <v>43.324551774606661</v>
      </c>
    </row>
    <row r="588" spans="1:21" x14ac:dyDescent="0.2">
      <c r="A588" s="480">
        <v>44475</v>
      </c>
      <c r="B588" s="43">
        <v>2653567</v>
      </c>
      <c r="C588" s="43">
        <v>580332</v>
      </c>
      <c r="D588" s="103">
        <v>3233899</v>
      </c>
      <c r="E588" s="43">
        <v>3055</v>
      </c>
      <c r="F588" s="483">
        <v>0.216</v>
      </c>
      <c r="G588" s="481">
        <v>17994</v>
      </c>
      <c r="H588" s="103">
        <v>4564774</v>
      </c>
      <c r="I588" s="73">
        <v>28898</v>
      </c>
      <c r="J588" s="71">
        <v>6003980</v>
      </c>
      <c r="K588" s="371">
        <v>46892</v>
      </c>
      <c r="L588" s="359">
        <v>3252</v>
      </c>
      <c r="M588" s="397">
        <v>6.9000000000000006E-2</v>
      </c>
      <c r="N588" s="84">
        <f t="shared" ref="N588" si="1890">D588-D581</f>
        <v>62101</v>
      </c>
      <c r="O588" s="84">
        <f t="shared" ref="O588" si="1891">SUM(E582:E588)</f>
        <v>17030</v>
      </c>
      <c r="P588" s="138">
        <f t="shared" ref="P588" si="1892">SUM(K582:K588)</f>
        <v>241343</v>
      </c>
      <c r="Q588" s="138">
        <f t="shared" ref="Q588" si="1893">SUM(L582:L588)</f>
        <v>18323</v>
      </c>
      <c r="R588" s="362">
        <f t="shared" ref="R588" si="1894">Q588/P588</f>
        <v>7.5920992114956717E-2</v>
      </c>
      <c r="S588" s="71">
        <f t="shared" ref="S588" si="1895">P588/5466</f>
        <v>44.153494328576656</v>
      </c>
    </row>
    <row r="589" spans="1:21" x14ac:dyDescent="0.2">
      <c r="A589" s="480">
        <v>44476</v>
      </c>
      <c r="B589" s="43">
        <v>2660746</v>
      </c>
      <c r="C589" s="43">
        <v>583019</v>
      </c>
      <c r="D589" s="103">
        <v>3243765</v>
      </c>
      <c r="E589" s="43">
        <v>2691</v>
      </c>
      <c r="F589" s="483">
        <v>0.23200000000000001</v>
      </c>
      <c r="G589" s="481">
        <v>19405</v>
      </c>
      <c r="H589" s="103">
        <v>4584178</v>
      </c>
      <c r="I589" s="73">
        <v>22786</v>
      </c>
      <c r="J589" s="71">
        <v>6026766</v>
      </c>
      <c r="K589" s="371">
        <v>42191</v>
      </c>
      <c r="L589" s="359">
        <v>2858</v>
      </c>
      <c r="M589" s="397">
        <v>6.8000000000000005E-2</v>
      </c>
      <c r="N589" s="84">
        <f t="shared" ref="N589" si="1896">D589-D582</f>
        <v>61091</v>
      </c>
      <c r="O589" s="84">
        <f t="shared" ref="O589" si="1897">SUM(E583:E589)</f>
        <v>16810</v>
      </c>
      <c r="P589" s="138">
        <f t="shared" ref="P589" si="1898">SUM(K583:K589)</f>
        <v>236741</v>
      </c>
      <c r="Q589" s="138">
        <f t="shared" ref="Q589" si="1899">SUM(L583:L589)</f>
        <v>18039</v>
      </c>
      <c r="R589" s="362">
        <f t="shared" ref="R589" si="1900">Q589/P589</f>
        <v>7.6197194402321519E-2</v>
      </c>
      <c r="S589" s="71">
        <f t="shared" ref="S589" si="1901">P589/5466</f>
        <v>43.311562385656785</v>
      </c>
      <c r="U589" s="571" t="s">
        <v>491</v>
      </c>
    </row>
    <row r="590" spans="1:21" x14ac:dyDescent="0.2">
      <c r="A590" s="480">
        <v>44477</v>
      </c>
      <c r="B590" s="43">
        <v>2667159</v>
      </c>
      <c r="C590" s="43">
        <v>585647</v>
      </c>
      <c r="D590" s="103">
        <v>3252806</v>
      </c>
      <c r="E590" s="43">
        <v>2627</v>
      </c>
      <c r="F590" s="483">
        <v>0.255</v>
      </c>
      <c r="G590" s="481">
        <v>15009</v>
      </c>
      <c r="H590" s="103">
        <v>4599322</v>
      </c>
      <c r="I590" s="73">
        <v>20882</v>
      </c>
      <c r="J590" s="71">
        <v>6047648</v>
      </c>
      <c r="K590" s="371">
        <v>35891</v>
      </c>
      <c r="L590" s="359">
        <v>2845</v>
      </c>
      <c r="M590" s="397">
        <v>7.9000000000000001E-2</v>
      </c>
      <c r="N590" s="84">
        <f t="shared" ref="N590:N591" si="1902">D590-D583</f>
        <v>59744</v>
      </c>
      <c r="O590" s="84">
        <f t="shared" ref="O590:O591" si="1903">SUM(E584:E590)</f>
        <v>16744</v>
      </c>
      <c r="P590" s="138">
        <f t="shared" ref="P590:P591" si="1904">SUM(K584:K590)</f>
        <v>232092</v>
      </c>
      <c r="Q590" s="138">
        <f t="shared" ref="Q590:Q591" si="1905">SUM(L584:L590)</f>
        <v>17956</v>
      </c>
      <c r="R590" s="362">
        <f t="shared" ref="R590:R591" si="1906">Q590/P590</f>
        <v>7.7365872154145768E-2</v>
      </c>
      <c r="S590" s="71">
        <f t="shared" ref="S590:S591" si="1907">P590/5466</f>
        <v>42.461031833150386</v>
      </c>
    </row>
    <row r="591" spans="1:21" x14ac:dyDescent="0.2">
      <c r="A591" s="480">
        <v>44478</v>
      </c>
      <c r="B591" s="43">
        <v>2672739</v>
      </c>
      <c r="C591" s="43">
        <v>588062</v>
      </c>
      <c r="D591" s="103">
        <v>3260801</v>
      </c>
      <c r="E591" s="43">
        <v>2417</v>
      </c>
      <c r="F591" s="483">
        <v>0.25900000000000001</v>
      </c>
      <c r="G591" s="481">
        <v>12237</v>
      </c>
      <c r="H591" s="103">
        <v>4611559</v>
      </c>
      <c r="I591" s="73">
        <v>19698</v>
      </c>
      <c r="J591" s="71">
        <v>6067346</v>
      </c>
      <c r="K591" s="371">
        <v>31935</v>
      </c>
      <c r="L591" s="359">
        <v>2591</v>
      </c>
      <c r="M591" s="397">
        <v>8.1000000000000003E-2</v>
      </c>
      <c r="N591" s="84">
        <f t="shared" si="1902"/>
        <v>58343</v>
      </c>
      <c r="O591" s="84">
        <f t="shared" si="1903"/>
        <v>16646</v>
      </c>
      <c r="P591" s="138">
        <f t="shared" si="1904"/>
        <v>226899</v>
      </c>
      <c r="Q591" s="138">
        <f t="shared" si="1905"/>
        <v>17827</v>
      </c>
      <c r="R591" s="362">
        <f t="shared" si="1906"/>
        <v>7.8567997214619725E-2</v>
      </c>
      <c r="S591" s="71">
        <f t="shared" si="1907"/>
        <v>41.510976948408342</v>
      </c>
    </row>
    <row r="592" spans="1:21" x14ac:dyDescent="0.2">
      <c r="A592" s="480">
        <v>44479</v>
      </c>
      <c r="B592" s="43">
        <v>2678097</v>
      </c>
      <c r="C592" s="43">
        <v>590424</v>
      </c>
      <c r="D592" s="103">
        <v>3268521</v>
      </c>
      <c r="E592" s="43">
        <v>2363</v>
      </c>
      <c r="F592" s="483">
        <v>0.25800000000000001</v>
      </c>
      <c r="G592" s="481">
        <v>9278</v>
      </c>
      <c r="H592" s="103">
        <v>4620837</v>
      </c>
      <c r="I592" s="73">
        <v>20141</v>
      </c>
      <c r="J592" s="71">
        <v>6087487</v>
      </c>
      <c r="K592" s="371">
        <v>29419</v>
      </c>
      <c r="L592" s="359">
        <v>2549</v>
      </c>
      <c r="M592" s="397">
        <v>8.6999999999999994E-2</v>
      </c>
      <c r="N592" s="84">
        <f t="shared" ref="N592" si="1908">D592-D585</f>
        <v>58478</v>
      </c>
      <c r="O592" s="84">
        <f t="shared" ref="O592" si="1909">SUM(E586:E592)</f>
        <v>16969</v>
      </c>
      <c r="P592" s="138">
        <f t="shared" ref="P592" si="1910">SUM(K586:K592)</f>
        <v>227645</v>
      </c>
      <c r="Q592" s="138">
        <f t="shared" ref="Q592" si="1911">SUM(L586:L592)</f>
        <v>18175</v>
      </c>
      <c r="R592" s="362">
        <f t="shared" ref="R592" si="1912">Q592/P592</f>
        <v>7.9839223352149186E-2</v>
      </c>
      <c r="S592" s="71">
        <f t="shared" ref="S592" si="1913">P592/5466</f>
        <v>41.647457006952067</v>
      </c>
      <c r="U592" s="571"/>
    </row>
    <row r="593" spans="1:21" x14ac:dyDescent="0.2">
      <c r="A593" s="480">
        <v>44480</v>
      </c>
      <c r="B593" s="43">
        <v>2682022</v>
      </c>
      <c r="C593" s="43">
        <v>592721</v>
      </c>
      <c r="D593" s="103">
        <v>3274743</v>
      </c>
      <c r="E593" s="43">
        <v>2297</v>
      </c>
      <c r="F593" s="483">
        <v>0.30399999999999999</v>
      </c>
      <c r="G593" s="481">
        <v>5425</v>
      </c>
      <c r="H593" s="103">
        <v>4626262</v>
      </c>
      <c r="I593" s="73">
        <v>15804</v>
      </c>
      <c r="J593" s="71">
        <v>6103291</v>
      </c>
      <c r="K593" s="371">
        <v>21229</v>
      </c>
      <c r="L593" s="359">
        <v>2426</v>
      </c>
      <c r="M593" s="397">
        <v>0.114</v>
      </c>
      <c r="N593" s="84">
        <f t="shared" ref="N593:N594" si="1914">D593-D586</f>
        <v>58857</v>
      </c>
      <c r="O593" s="84">
        <f t="shared" ref="O593:O594" si="1915">SUM(E587:E593)</f>
        <v>17506</v>
      </c>
      <c r="P593" s="138">
        <f t="shared" ref="P593:P594" si="1916">SUM(K587:K593)</f>
        <v>228915</v>
      </c>
      <c r="Q593" s="138">
        <f t="shared" ref="Q593:Q594" si="1917">SUM(L587:L593)</f>
        <v>18717</v>
      </c>
      <c r="R593" s="362">
        <f t="shared" ref="R593:R594" si="1918">Q593/P593</f>
        <v>8.1763973527291783E-2</v>
      </c>
      <c r="S593" s="71">
        <f t="shared" ref="S593:S594" si="1919">P593/5466</f>
        <v>41.879802414928648</v>
      </c>
      <c r="U593" s="571" t="s">
        <v>492</v>
      </c>
    </row>
    <row r="594" spans="1:21" x14ac:dyDescent="0.2">
      <c r="A594" s="480">
        <v>44481</v>
      </c>
      <c r="B594" s="43">
        <v>2685108</v>
      </c>
      <c r="C594" s="43">
        <v>594623</v>
      </c>
      <c r="D594" s="103">
        <v>3279731</v>
      </c>
      <c r="E594" s="43">
        <v>1908</v>
      </c>
      <c r="F594" s="483">
        <v>0.29099999999999998</v>
      </c>
      <c r="G594" s="481">
        <v>6734</v>
      </c>
      <c r="H594" s="103">
        <v>4632996</v>
      </c>
      <c r="I594" s="73">
        <v>12660</v>
      </c>
      <c r="J594" s="71">
        <v>6115951</v>
      </c>
      <c r="K594" s="371">
        <v>19394</v>
      </c>
      <c r="L594" s="359">
        <v>2027</v>
      </c>
      <c r="M594" s="397">
        <v>0.105</v>
      </c>
      <c r="N594" s="84">
        <f t="shared" si="1914"/>
        <v>58283</v>
      </c>
      <c r="O594" s="84">
        <f t="shared" si="1915"/>
        <v>17358</v>
      </c>
      <c r="P594" s="138">
        <f t="shared" si="1916"/>
        <v>226951</v>
      </c>
      <c r="Q594" s="138">
        <f t="shared" si="1917"/>
        <v>18548</v>
      </c>
      <c r="R594" s="362">
        <f t="shared" si="1918"/>
        <v>8.1726892589149197E-2</v>
      </c>
      <c r="S594" s="71">
        <f t="shared" si="1919"/>
        <v>41.520490303695574</v>
      </c>
    </row>
    <row r="595" spans="1:21" x14ac:dyDescent="0.2">
      <c r="A595" s="480">
        <v>44482</v>
      </c>
      <c r="B595" s="43">
        <v>2691339</v>
      </c>
      <c r="C595" s="43">
        <v>597199</v>
      </c>
      <c r="D595" s="103">
        <v>3288538</v>
      </c>
      <c r="E595" s="43">
        <v>2581</v>
      </c>
      <c r="F595" s="483">
        <v>0.248</v>
      </c>
      <c r="G595" s="481">
        <v>15364</v>
      </c>
      <c r="H595" s="103">
        <v>4648360</v>
      </c>
      <c r="I595" s="73">
        <v>20364</v>
      </c>
      <c r="J595" s="71">
        <v>6136315</v>
      </c>
      <c r="K595" s="371">
        <v>35728</v>
      </c>
      <c r="L595" s="359">
        <v>2750</v>
      </c>
      <c r="M595" s="397">
        <v>7.6999999999999999E-2</v>
      </c>
      <c r="N595" s="84">
        <f t="shared" ref="N595:N596" si="1920">D595-D588</f>
        <v>54639</v>
      </c>
      <c r="O595" s="84">
        <f t="shared" ref="O595" si="1921">SUM(E589:E595)</f>
        <v>16884</v>
      </c>
      <c r="P595" s="138">
        <f t="shared" ref="P595" si="1922">SUM(K589:K595)</f>
        <v>215787</v>
      </c>
      <c r="Q595" s="138">
        <f t="shared" ref="Q595" si="1923">SUM(L589:L595)</f>
        <v>18046</v>
      </c>
      <c r="R595" s="362">
        <f t="shared" ref="R595" si="1924">Q595/P595</f>
        <v>8.3628763549240689E-2</v>
      </c>
      <c r="S595" s="71">
        <f t="shared" ref="S595" si="1925">P595/5466</f>
        <v>39.478046103183317</v>
      </c>
    </row>
    <row r="596" spans="1:21" x14ac:dyDescent="0.2">
      <c r="A596" s="480">
        <v>44483</v>
      </c>
      <c r="B596" s="43">
        <v>2697547</v>
      </c>
      <c r="C596" s="43">
        <v>599837</v>
      </c>
      <c r="D596" s="103">
        <v>3297384</v>
      </c>
      <c r="E596" s="43">
        <v>2639</v>
      </c>
      <c r="F596" s="483">
        <v>0.25</v>
      </c>
      <c r="G596" s="481">
        <v>20146</v>
      </c>
      <c r="H596" s="103">
        <v>4668504</v>
      </c>
      <c r="I596" s="73">
        <v>20093</v>
      </c>
      <c r="J596" s="71">
        <v>6156408</v>
      </c>
      <c r="K596" s="371">
        <v>40239</v>
      </c>
      <c r="L596" s="359">
        <v>2805</v>
      </c>
      <c r="M596" s="397">
        <v>7.0000000000000007E-2</v>
      </c>
      <c r="N596" s="84">
        <f t="shared" si="1920"/>
        <v>53619</v>
      </c>
      <c r="O596" s="84">
        <f t="shared" ref="O596" si="1926">SUM(E590:E596)</f>
        <v>16832</v>
      </c>
      <c r="P596" s="138">
        <f t="shared" ref="P596" si="1927">SUM(K590:K596)</f>
        <v>213835</v>
      </c>
      <c r="Q596" s="138">
        <f t="shared" ref="Q596" si="1928">SUM(L590:L596)</f>
        <v>17993</v>
      </c>
      <c r="R596" s="362">
        <f t="shared" ref="R596" si="1929">Q596/P596</f>
        <v>8.4144316879837255E-2</v>
      </c>
      <c r="S596" s="71">
        <f t="shared" ref="S596" si="1930">P596/5466</f>
        <v>39.120929381631903</v>
      </c>
    </row>
    <row r="597" spans="1:21" x14ac:dyDescent="0.2">
      <c r="A597" s="480">
        <v>44484</v>
      </c>
      <c r="B597" s="43">
        <v>2703588</v>
      </c>
      <c r="C597" s="43">
        <v>602524</v>
      </c>
      <c r="D597" s="103">
        <v>3306112</v>
      </c>
      <c r="E597" s="43">
        <v>2762</v>
      </c>
      <c r="F597" s="483">
        <v>0.26500000000000001</v>
      </c>
      <c r="G597" s="481">
        <v>15058</v>
      </c>
      <c r="H597" s="103">
        <v>4683422</v>
      </c>
      <c r="I597" s="73">
        <v>20478</v>
      </c>
      <c r="J597" s="71">
        <v>6176886</v>
      </c>
      <c r="K597" s="371">
        <v>35536</v>
      </c>
      <c r="L597" s="359">
        <v>2923</v>
      </c>
      <c r="M597" s="397">
        <v>8.2000000000000003E-2</v>
      </c>
      <c r="N597" s="84">
        <f t="shared" ref="N597" si="1931">D597-D590</f>
        <v>53306</v>
      </c>
      <c r="O597" s="84">
        <f t="shared" ref="O597" si="1932">SUM(E591:E597)</f>
        <v>16967</v>
      </c>
      <c r="P597" s="138">
        <f t="shared" ref="P597" si="1933">SUM(K591:K597)</f>
        <v>213480</v>
      </c>
      <c r="Q597" s="138">
        <f t="shared" ref="Q597" si="1934">SUM(L591:L597)</f>
        <v>18071</v>
      </c>
      <c r="R597" s="362">
        <f t="shared" ref="R597" si="1935">Q597/P597</f>
        <v>8.4649615889076255E-2</v>
      </c>
      <c r="S597" s="71">
        <f t="shared" ref="S597" si="1936">P597/5466</f>
        <v>39.055982436882545</v>
      </c>
    </row>
    <row r="598" spans="1:21" x14ac:dyDescent="0.2">
      <c r="A598" s="480">
        <v>44485</v>
      </c>
      <c r="B598" s="43">
        <v>2707818</v>
      </c>
      <c r="C598" s="43">
        <v>605104</v>
      </c>
      <c r="D598" s="103">
        <v>3312922</v>
      </c>
      <c r="E598" s="43">
        <v>2581</v>
      </c>
      <c r="F598" s="483">
        <v>0.31</v>
      </c>
      <c r="G598" s="481">
        <v>11067</v>
      </c>
      <c r="H598" s="103">
        <v>4694491</v>
      </c>
      <c r="I598" s="73">
        <v>17917</v>
      </c>
      <c r="J598" s="71">
        <v>6194803</v>
      </c>
      <c r="K598" s="371">
        <v>28984</v>
      </c>
      <c r="L598" s="359">
        <v>2758</v>
      </c>
      <c r="M598" s="397">
        <v>9.5000000000000001E-2</v>
      </c>
      <c r="N598" s="84">
        <f t="shared" ref="N598:N599" si="1937">D598-D591</f>
        <v>52121</v>
      </c>
      <c r="O598" s="84">
        <f t="shared" ref="O598" si="1938">SUM(E592:E598)</f>
        <v>17131</v>
      </c>
      <c r="P598" s="138">
        <f t="shared" ref="P598" si="1939">SUM(K592:K598)</f>
        <v>210529</v>
      </c>
      <c r="Q598" s="138">
        <f t="shared" ref="Q598" si="1940">SUM(L592:L598)</f>
        <v>18238</v>
      </c>
      <c r="R598" s="362">
        <f t="shared" ref="R598" si="1941">Q598/P598</f>
        <v>8.6629395475207691E-2</v>
      </c>
      <c r="S598" s="71">
        <f t="shared" ref="S598" si="1942">P598/5466</f>
        <v>38.516099524332233</v>
      </c>
    </row>
    <row r="599" spans="1:21" x14ac:dyDescent="0.2">
      <c r="A599" s="480">
        <v>44486</v>
      </c>
      <c r="B599" s="43">
        <v>2712282</v>
      </c>
      <c r="C599" s="43">
        <v>607767</v>
      </c>
      <c r="D599" s="103">
        <v>3320049</v>
      </c>
      <c r="E599" s="43">
        <v>2666</v>
      </c>
      <c r="F599" s="483">
        <v>0.30399999999999999</v>
      </c>
      <c r="G599" s="481">
        <v>9086</v>
      </c>
      <c r="H599" s="103">
        <v>4703575</v>
      </c>
      <c r="I599" s="73">
        <v>18858</v>
      </c>
      <c r="J599" s="71">
        <v>6213661</v>
      </c>
      <c r="K599" s="371">
        <v>27944</v>
      </c>
      <c r="L599" s="359">
        <v>2798</v>
      </c>
      <c r="M599" s="397">
        <v>0.1</v>
      </c>
      <c r="N599" s="84">
        <f t="shared" si="1937"/>
        <v>51528</v>
      </c>
      <c r="O599" s="84">
        <f t="shared" ref="O599" si="1943">SUM(E593:E599)</f>
        <v>17434</v>
      </c>
      <c r="P599" s="138">
        <f t="shared" ref="P599" si="1944">SUM(K593:K599)</f>
        <v>209054</v>
      </c>
      <c r="Q599" s="138">
        <f t="shared" ref="Q599" si="1945">SUM(L593:L599)</f>
        <v>18487</v>
      </c>
      <c r="R599" s="362">
        <f t="shared" ref="R599" si="1946">Q599/P599</f>
        <v>8.8431697073483403E-2</v>
      </c>
      <c r="S599" s="71">
        <f t="shared" ref="S599" si="1947">P599/5466</f>
        <v>38.246249542627147</v>
      </c>
    </row>
    <row r="600" spans="1:21" x14ac:dyDescent="0.2">
      <c r="A600" s="480">
        <v>44487</v>
      </c>
      <c r="B600" s="43">
        <v>2715779</v>
      </c>
      <c r="C600" s="43">
        <v>609959</v>
      </c>
      <c r="D600" s="103">
        <v>3325738</v>
      </c>
      <c r="E600" s="43">
        <v>2194</v>
      </c>
      <c r="F600" s="483">
        <v>0.315</v>
      </c>
      <c r="G600" s="481">
        <v>5968</v>
      </c>
      <c r="H600" s="103">
        <v>4709543</v>
      </c>
      <c r="I600" s="73">
        <v>14145</v>
      </c>
      <c r="J600" s="71">
        <v>6227806</v>
      </c>
      <c r="K600" s="371">
        <v>20113</v>
      </c>
      <c r="L600" s="371">
        <v>2316</v>
      </c>
      <c r="M600" s="397">
        <v>0.115</v>
      </c>
      <c r="N600" s="84">
        <f t="shared" ref="N600:N601" si="1948">D600-D593</f>
        <v>50995</v>
      </c>
      <c r="O600" s="84">
        <f t="shared" ref="O600:O601" si="1949">SUM(E594:E600)</f>
        <v>17331</v>
      </c>
      <c r="P600" s="138">
        <f t="shared" ref="P600:P601" si="1950">SUM(K594:K600)</f>
        <v>207938</v>
      </c>
      <c r="Q600" s="138">
        <f t="shared" ref="Q600:Q601" si="1951">SUM(L594:L600)</f>
        <v>18377</v>
      </c>
      <c r="R600" s="362">
        <f t="shared" ref="R600:R601" si="1952">Q600/P600</f>
        <v>8.8377304773538265E-2</v>
      </c>
      <c r="S600" s="71">
        <f t="shared" ref="S600:S601" si="1953">P600/5466</f>
        <v>38.042078302231978</v>
      </c>
    </row>
    <row r="601" spans="1:21" x14ac:dyDescent="0.2">
      <c r="A601" s="480">
        <v>44488</v>
      </c>
      <c r="B601" s="43">
        <v>2719069</v>
      </c>
      <c r="C601" s="43">
        <v>612416</v>
      </c>
      <c r="D601" s="103">
        <v>3331485</v>
      </c>
      <c r="E601" s="369">
        <v>2459</v>
      </c>
      <c r="F601" s="483">
        <v>0.33500000000000002</v>
      </c>
      <c r="G601" s="481">
        <v>6188</v>
      </c>
      <c r="H601" s="103">
        <v>4715731</v>
      </c>
      <c r="I601" s="73">
        <v>14844</v>
      </c>
      <c r="J601" s="71">
        <v>6242650</v>
      </c>
      <c r="K601" s="371">
        <v>21032</v>
      </c>
      <c r="L601" s="371">
        <v>2602</v>
      </c>
      <c r="M601" s="397">
        <v>0.124</v>
      </c>
      <c r="N601" s="84">
        <f t="shared" si="1948"/>
        <v>51754</v>
      </c>
      <c r="O601" s="84">
        <f t="shared" si="1949"/>
        <v>17882</v>
      </c>
      <c r="P601" s="138">
        <f t="shared" si="1950"/>
        <v>209576</v>
      </c>
      <c r="Q601" s="138">
        <f t="shared" si="1951"/>
        <v>18952</v>
      </c>
      <c r="R601" s="362">
        <f t="shared" si="1952"/>
        <v>9.0430201931518878E-2</v>
      </c>
      <c r="S601" s="71">
        <f t="shared" si="1953"/>
        <v>38.341748993779731</v>
      </c>
    </row>
    <row r="602" spans="1:21" x14ac:dyDescent="0.2">
      <c r="A602" s="480">
        <v>44489</v>
      </c>
      <c r="B602" s="43">
        <v>2726138</v>
      </c>
      <c r="C602" s="43">
        <v>615182</v>
      </c>
      <c r="D602" s="103">
        <v>3341320</v>
      </c>
      <c r="E602" s="369">
        <v>2768</v>
      </c>
      <c r="F602" s="483">
        <v>0.23799999999999999</v>
      </c>
      <c r="G602" s="481">
        <v>18211</v>
      </c>
      <c r="H602" s="103">
        <v>4733942</v>
      </c>
      <c r="I602" s="73">
        <v>23345</v>
      </c>
      <c r="J602" s="71">
        <v>6265995</v>
      </c>
      <c r="K602" s="371">
        <v>41556</v>
      </c>
      <c r="L602" s="371">
        <v>2930</v>
      </c>
      <c r="M602" s="397">
        <v>7.0999999999999994E-2</v>
      </c>
      <c r="N602" s="84">
        <f t="shared" ref="N602:N603" si="1954">D602-D595</f>
        <v>52782</v>
      </c>
      <c r="O602" s="84">
        <f t="shared" ref="O602:O603" si="1955">SUM(E596:E602)</f>
        <v>18069</v>
      </c>
      <c r="P602" s="138">
        <f t="shared" ref="P602:P603" si="1956">SUM(K596:K602)</f>
        <v>215404</v>
      </c>
      <c r="Q602" s="138">
        <f t="shared" ref="Q602:Q603" si="1957">SUM(L596:L602)</f>
        <v>19132</v>
      </c>
      <c r="R602" s="362">
        <f t="shared" ref="R602:R603" si="1958">Q602/P602</f>
        <v>8.8819149133720826E-2</v>
      </c>
      <c r="S602" s="71">
        <f t="shared" ref="S602:S603" si="1959">P602/5466</f>
        <v>39.407976582510059</v>
      </c>
    </row>
    <row r="603" spans="1:21" x14ac:dyDescent="0.2">
      <c r="A603" s="480">
        <v>44490</v>
      </c>
      <c r="B603" s="43">
        <v>2730183</v>
      </c>
      <c r="C603" s="43">
        <v>617536</v>
      </c>
      <c r="D603" s="103">
        <v>3347719</v>
      </c>
      <c r="E603" s="369">
        <v>2355</v>
      </c>
      <c r="F603" s="483">
        <v>0.29299999999999998</v>
      </c>
      <c r="G603" s="481">
        <v>18115</v>
      </c>
      <c r="H603" s="103">
        <v>4752057</v>
      </c>
      <c r="I603" s="73">
        <v>15626</v>
      </c>
      <c r="J603" s="71">
        <v>6281621</v>
      </c>
      <c r="K603" s="371">
        <v>33741</v>
      </c>
      <c r="L603" s="371">
        <v>2511</v>
      </c>
      <c r="M603" s="397">
        <v>7.3999999999999996E-2</v>
      </c>
      <c r="N603" s="84">
        <f t="shared" si="1954"/>
        <v>50335</v>
      </c>
      <c r="O603" s="84">
        <f t="shared" si="1955"/>
        <v>17785</v>
      </c>
      <c r="P603" s="138">
        <f t="shared" si="1956"/>
        <v>208906</v>
      </c>
      <c r="Q603" s="138">
        <f t="shared" si="1957"/>
        <v>18838</v>
      </c>
      <c r="R603" s="362">
        <f t="shared" si="1958"/>
        <v>9.0174528256727907E-2</v>
      </c>
      <c r="S603" s="71">
        <f t="shared" si="1959"/>
        <v>38.219173069886573</v>
      </c>
    </row>
    <row r="604" spans="1:21" x14ac:dyDescent="0.2">
      <c r="A604" s="480">
        <v>44491</v>
      </c>
      <c r="B604" s="43">
        <v>2735664</v>
      </c>
      <c r="C604" s="43">
        <v>620433</v>
      </c>
      <c r="D604" s="103">
        <v>3356097</v>
      </c>
      <c r="E604" s="369">
        <v>2902</v>
      </c>
      <c r="F604" s="483">
        <v>0.29099999999999998</v>
      </c>
      <c r="G604" s="481">
        <v>14801</v>
      </c>
      <c r="H604" s="103">
        <v>4766857</v>
      </c>
      <c r="I604" s="73">
        <v>20387</v>
      </c>
      <c r="J604" s="71">
        <v>6302008</v>
      </c>
      <c r="K604" s="371">
        <v>35188</v>
      </c>
      <c r="L604" s="371">
        <v>3087</v>
      </c>
      <c r="M604" s="604">
        <v>8.7999999999999995E-2</v>
      </c>
      <c r="N604" s="84">
        <f t="shared" ref="N604:N605" si="1960">D604-D597</f>
        <v>49985</v>
      </c>
      <c r="O604" s="84">
        <f t="shared" ref="O604:O605" si="1961">SUM(E598:E604)</f>
        <v>17925</v>
      </c>
      <c r="P604" s="138">
        <f t="shared" ref="P604:P605" si="1962">SUM(K598:K604)</f>
        <v>208558</v>
      </c>
      <c r="Q604" s="138">
        <f t="shared" ref="Q604:Q605" si="1963">SUM(L598:L604)</f>
        <v>19002</v>
      </c>
      <c r="R604" s="362">
        <f t="shared" ref="R604:R605" si="1964">Q604/P604</f>
        <v>9.1111345524985857E-2</v>
      </c>
      <c r="S604" s="71">
        <f t="shared" ref="S604:S605" si="1965">P604/5466</f>
        <v>38.155506769118183</v>
      </c>
    </row>
    <row r="605" spans="1:21" x14ac:dyDescent="0.2">
      <c r="A605" s="480">
        <v>44492</v>
      </c>
      <c r="B605" s="43">
        <v>2740160</v>
      </c>
      <c r="C605" s="43">
        <v>622836</v>
      </c>
      <c r="D605" s="103">
        <v>3362996</v>
      </c>
      <c r="E605" s="369">
        <v>2403</v>
      </c>
      <c r="F605" s="483">
        <v>0.28100000000000003</v>
      </c>
      <c r="G605" s="481">
        <v>11330</v>
      </c>
      <c r="H605" s="103">
        <v>4778192</v>
      </c>
      <c r="I605" s="73">
        <v>18721</v>
      </c>
      <c r="J605" s="71">
        <v>6320729</v>
      </c>
      <c r="K605" s="371">
        <v>30051</v>
      </c>
      <c r="L605" s="371">
        <v>2606</v>
      </c>
      <c r="M605" s="604">
        <v>8.6999999999999994E-2</v>
      </c>
      <c r="N605" s="84">
        <f t="shared" si="1960"/>
        <v>50074</v>
      </c>
      <c r="O605" s="84">
        <f t="shared" si="1961"/>
        <v>17747</v>
      </c>
      <c r="P605" s="138">
        <f t="shared" si="1962"/>
        <v>209625</v>
      </c>
      <c r="Q605" s="138">
        <f t="shared" si="1963"/>
        <v>18850</v>
      </c>
      <c r="R605" s="362">
        <f t="shared" si="1964"/>
        <v>8.9922480620155038E-2</v>
      </c>
      <c r="S605" s="71">
        <f t="shared" si="1965"/>
        <v>38.350713501646545</v>
      </c>
    </row>
    <row r="606" spans="1:21" x14ac:dyDescent="0.2">
      <c r="A606" s="480">
        <v>44493</v>
      </c>
      <c r="B606" s="43">
        <v>2744301</v>
      </c>
      <c r="C606" s="43">
        <v>625363</v>
      </c>
      <c r="D606" s="103">
        <v>3369664</v>
      </c>
      <c r="E606" s="369">
        <v>2528</v>
      </c>
      <c r="F606" s="483">
        <v>0.316</v>
      </c>
      <c r="G606" s="481">
        <v>8935</v>
      </c>
      <c r="H606" s="103">
        <v>4787127</v>
      </c>
      <c r="I606" s="73">
        <v>17872</v>
      </c>
      <c r="J606" s="71">
        <v>6338601</v>
      </c>
      <c r="K606" s="371">
        <v>26807</v>
      </c>
      <c r="L606" s="371">
        <v>2667</v>
      </c>
      <c r="M606" s="604">
        <v>9.9000000000000005E-2</v>
      </c>
      <c r="N606" s="84">
        <f t="shared" ref="N606" si="1966">D606-D599</f>
        <v>49615</v>
      </c>
      <c r="O606" s="84">
        <f t="shared" ref="O606" si="1967">SUM(E600:E606)</f>
        <v>17609</v>
      </c>
      <c r="P606" s="138">
        <f t="shared" ref="P606" si="1968">SUM(K600:K606)</f>
        <v>208488</v>
      </c>
      <c r="Q606" s="138">
        <f t="shared" ref="Q606" si="1969">SUM(L600:L606)</f>
        <v>18719</v>
      </c>
      <c r="R606" s="362">
        <f t="shared" ref="R606" si="1970">Q606/P606</f>
        <v>8.9784543954568127E-2</v>
      </c>
      <c r="S606" s="71">
        <f t="shared" ref="S606" si="1971">P606/5466</f>
        <v>38.142700329308454</v>
      </c>
    </row>
    <row r="607" spans="1:21" x14ac:dyDescent="0.2">
      <c r="A607" s="480">
        <v>44494</v>
      </c>
      <c r="B607" s="43">
        <v>2748488</v>
      </c>
      <c r="C607" s="43">
        <v>627597</v>
      </c>
      <c r="D607" s="103">
        <v>3376085</v>
      </c>
      <c r="E607" s="369">
        <v>2240</v>
      </c>
      <c r="F607" s="483">
        <v>0.29599999999999999</v>
      </c>
      <c r="G607" s="481">
        <v>6154</v>
      </c>
      <c r="H607" s="103">
        <v>4793276</v>
      </c>
      <c r="I607" s="73">
        <v>16901</v>
      </c>
      <c r="J607" s="71">
        <v>6355502</v>
      </c>
      <c r="K607" s="371">
        <v>23055</v>
      </c>
      <c r="L607" s="371">
        <v>2368</v>
      </c>
      <c r="M607" s="604">
        <v>0.10299999999999999</v>
      </c>
      <c r="N607" s="84">
        <f t="shared" ref="N607:N608" si="1972">D607-D600</f>
        <v>50347</v>
      </c>
      <c r="O607" s="84">
        <f t="shared" ref="O607:O608" si="1973">SUM(E601:E607)</f>
        <v>17655</v>
      </c>
      <c r="P607" s="138">
        <f t="shared" ref="P607:P608" si="1974">SUM(K601:K607)</f>
        <v>211430</v>
      </c>
      <c r="Q607" s="138">
        <f t="shared" ref="Q607:Q608" si="1975">SUM(L601:L607)</f>
        <v>18771</v>
      </c>
      <c r="R607" s="362">
        <f t="shared" ref="R607:R608" si="1976">Q607/P607</f>
        <v>8.8781156884075105E-2</v>
      </c>
      <c r="S607" s="71">
        <f t="shared" ref="S607" si="1977">P607/5466</f>
        <v>38.68093669959751</v>
      </c>
    </row>
    <row r="608" spans="1:21" x14ac:dyDescent="0.2">
      <c r="A608" s="480">
        <v>44495</v>
      </c>
      <c r="B608" s="43">
        <v>2751597</v>
      </c>
      <c r="C608" s="43">
        <v>629849</v>
      </c>
      <c r="D608" s="103">
        <v>3381446</v>
      </c>
      <c r="E608" s="369">
        <v>2262</v>
      </c>
      <c r="F608" s="483">
        <v>0.315</v>
      </c>
      <c r="G608" s="481">
        <v>6862</v>
      </c>
      <c r="H608" s="103">
        <v>4800138</v>
      </c>
      <c r="I608" s="73">
        <v>14035</v>
      </c>
      <c r="J608" s="71">
        <v>6369537</v>
      </c>
      <c r="K608" s="371">
        <v>20897</v>
      </c>
      <c r="L608" s="371">
        <v>2401</v>
      </c>
      <c r="M608" s="604">
        <v>0.115</v>
      </c>
      <c r="N608" s="84">
        <f t="shared" si="1972"/>
        <v>49961</v>
      </c>
      <c r="O608" s="84">
        <f t="shared" si="1973"/>
        <v>17458</v>
      </c>
      <c r="P608" s="138">
        <f t="shared" si="1974"/>
        <v>211295</v>
      </c>
      <c r="Q608" s="138">
        <f t="shared" si="1975"/>
        <v>18570</v>
      </c>
      <c r="R608" s="362">
        <f t="shared" si="1976"/>
        <v>8.7886604037009874E-2</v>
      </c>
      <c r="S608" s="71">
        <f t="shared" ref="S608:S613" si="1978">P608/5466</f>
        <v>38.656238565678741</v>
      </c>
    </row>
    <row r="609" spans="1:21" x14ac:dyDescent="0.2">
      <c r="A609" s="480">
        <v>44496</v>
      </c>
      <c r="B609" s="43">
        <v>2756258</v>
      </c>
      <c r="C609" s="43">
        <v>632400</v>
      </c>
      <c r="D609" s="103">
        <v>3388658</v>
      </c>
      <c r="E609" s="369">
        <v>2566</v>
      </c>
      <c r="F609" s="483">
        <v>0.29899999999999999</v>
      </c>
      <c r="G609" s="481">
        <v>12393</v>
      </c>
      <c r="H609" s="103">
        <v>4812531</v>
      </c>
      <c r="I609" s="73">
        <v>18412</v>
      </c>
      <c r="J609" s="71">
        <v>6387949</v>
      </c>
      <c r="K609" s="371">
        <v>30805</v>
      </c>
      <c r="L609" s="371">
        <v>2736</v>
      </c>
      <c r="M609" s="604">
        <v>8.8999999999999996E-2</v>
      </c>
      <c r="N609" s="84">
        <f t="shared" ref="N609" si="1979">D609-D602</f>
        <v>47338</v>
      </c>
      <c r="O609" s="84">
        <f t="shared" ref="O609" si="1980">SUM(E603:E609)</f>
        <v>17256</v>
      </c>
      <c r="P609" s="138">
        <f t="shared" ref="P609" si="1981">SUM(K603:K609)</f>
        <v>200544</v>
      </c>
      <c r="Q609" s="138">
        <f t="shared" ref="Q609" si="1982">SUM(L603:L609)</f>
        <v>18376</v>
      </c>
      <c r="R609" s="362">
        <f t="shared" ref="R609" si="1983">Q609/P609</f>
        <v>9.1630764321046748E-2</v>
      </c>
      <c r="S609" s="71">
        <f t="shared" si="1978"/>
        <v>36.689352360043905</v>
      </c>
      <c r="U609" s="104" t="s">
        <v>504</v>
      </c>
    </row>
    <row r="610" spans="1:21" x14ac:dyDescent="0.2">
      <c r="A610" s="480">
        <v>44497</v>
      </c>
      <c r="B610" s="43">
        <v>2760799</v>
      </c>
      <c r="C610" s="43">
        <v>634544</v>
      </c>
      <c r="D610" s="103">
        <v>3395343</v>
      </c>
      <c r="E610" s="369">
        <v>2153</v>
      </c>
      <c r="F610" s="483">
        <v>0.26400000000000001</v>
      </c>
      <c r="G610" s="481">
        <v>22585</v>
      </c>
      <c r="H610" s="103">
        <v>4835116</v>
      </c>
      <c r="I610" s="73">
        <v>14783</v>
      </c>
      <c r="J610" s="71">
        <v>6402732</v>
      </c>
      <c r="K610" s="371">
        <v>37368</v>
      </c>
      <c r="L610" s="371">
        <v>2350</v>
      </c>
      <c r="M610" s="604">
        <v>6.3E-2</v>
      </c>
      <c r="N610" s="84">
        <f t="shared" ref="N610" si="1984">D610-D603</f>
        <v>47624</v>
      </c>
      <c r="O610" s="84">
        <f t="shared" ref="O610" si="1985">SUM(E604:E610)</f>
        <v>17054</v>
      </c>
      <c r="P610" s="138">
        <f t="shared" ref="P610" si="1986">SUM(K604:K610)</f>
        <v>204171</v>
      </c>
      <c r="Q610" s="138">
        <f t="shared" ref="Q610" si="1987">SUM(L604:L610)</f>
        <v>18215</v>
      </c>
      <c r="R610" s="362">
        <f t="shared" ref="R610" si="1988">Q610/P610</f>
        <v>8.9214432999789386E-2</v>
      </c>
      <c r="S610" s="71">
        <f t="shared" si="1978"/>
        <v>37.352908891328212</v>
      </c>
      <c r="U610" s="104" t="s">
        <v>507</v>
      </c>
    </row>
    <row r="611" spans="1:21" x14ac:dyDescent="0.2">
      <c r="A611" s="480">
        <v>44498</v>
      </c>
      <c r="B611" s="43">
        <v>2766741</v>
      </c>
      <c r="C611" s="43">
        <v>637266</v>
      </c>
      <c r="D611" s="103">
        <v>3404007</v>
      </c>
      <c r="E611" s="610">
        <v>2732</v>
      </c>
      <c r="F611" s="483">
        <v>0.25600000000000001</v>
      </c>
      <c r="G611" s="481">
        <v>17203</v>
      </c>
      <c r="H611" s="103">
        <v>4852319</v>
      </c>
      <c r="I611" s="73">
        <v>20919</v>
      </c>
      <c r="J611" s="71">
        <v>6423651</v>
      </c>
      <c r="K611" s="371">
        <v>38122</v>
      </c>
      <c r="L611" s="371">
        <v>2953</v>
      </c>
      <c r="M611" s="604">
        <v>7.6999999999999999E-2</v>
      </c>
      <c r="N611" s="84">
        <f t="shared" ref="N611" si="1989">D611-D604</f>
        <v>47910</v>
      </c>
      <c r="O611" s="84">
        <f t="shared" ref="O611" si="1990">SUM(E605:E611)</f>
        <v>16884</v>
      </c>
      <c r="P611" s="138">
        <f t="shared" ref="P611" si="1991">SUM(K605:K611)</f>
        <v>207105</v>
      </c>
      <c r="Q611" s="138">
        <f t="shared" ref="Q611" si="1992">SUM(L605:L611)</f>
        <v>18081</v>
      </c>
      <c r="R611" s="362">
        <f t="shared" ref="R611" si="1993">Q611/P611</f>
        <v>8.7303541681755636E-2</v>
      </c>
      <c r="S611" s="71">
        <f t="shared" si="1978"/>
        <v>37.889681668496159</v>
      </c>
      <c r="U611" s="104" t="s">
        <v>508</v>
      </c>
    </row>
    <row r="612" spans="1:21" x14ac:dyDescent="0.2">
      <c r="A612" s="480">
        <v>44499</v>
      </c>
      <c r="B612" s="43">
        <v>2774504</v>
      </c>
      <c r="C612" s="43">
        <v>641121</v>
      </c>
      <c r="D612" s="369">
        <v>3415625</v>
      </c>
      <c r="E612" s="611">
        <v>3867</v>
      </c>
      <c r="F612" s="483">
        <v>0.28000000000000003</v>
      </c>
      <c r="G612" s="481">
        <v>12635</v>
      </c>
      <c r="H612" s="103">
        <v>4864953</v>
      </c>
      <c r="I612" s="73">
        <v>31100</v>
      </c>
      <c r="J612" s="71">
        <v>6454751</v>
      </c>
      <c r="K612" s="371">
        <v>43735</v>
      </c>
      <c r="L612" s="371">
        <v>4177</v>
      </c>
      <c r="M612" s="604">
        <v>9.6000000000000002E-2</v>
      </c>
      <c r="N612" s="84">
        <f t="shared" ref="N612" si="1994">D612-D605</f>
        <v>52629</v>
      </c>
      <c r="O612" s="84">
        <f t="shared" ref="O612" si="1995">SUM(E606:E612)</f>
        <v>18348</v>
      </c>
      <c r="P612" s="138">
        <f t="shared" ref="P612" si="1996">SUM(K606:K612)</f>
        <v>220789</v>
      </c>
      <c r="Q612" s="138">
        <f t="shared" ref="Q612" si="1997">SUM(L606:L612)</f>
        <v>19652</v>
      </c>
      <c r="R612" s="362">
        <f t="shared" ref="R612" si="1998">Q612/P612</f>
        <v>8.9008057466631041E-2</v>
      </c>
      <c r="S612" s="71">
        <f t="shared" si="1978"/>
        <v>40.393157702158803</v>
      </c>
      <c r="U612" s="104" t="s">
        <v>508</v>
      </c>
    </row>
    <row r="613" spans="1:21" x14ac:dyDescent="0.2">
      <c r="A613" s="480">
        <v>44500</v>
      </c>
      <c r="B613" s="43">
        <v>2779286</v>
      </c>
      <c r="C613" s="43">
        <v>643632</v>
      </c>
      <c r="D613" s="369">
        <v>3422918</v>
      </c>
      <c r="E613" s="611">
        <v>2513</v>
      </c>
      <c r="F613" s="483">
        <v>0.28699999999999998</v>
      </c>
      <c r="G613" s="481">
        <v>8831</v>
      </c>
      <c r="H613" s="103">
        <v>4873782</v>
      </c>
      <c r="I613" s="73">
        <v>18978</v>
      </c>
      <c r="J613" s="71">
        <v>6473729</v>
      </c>
      <c r="K613" s="371">
        <v>27809</v>
      </c>
      <c r="L613" s="371">
        <v>2673</v>
      </c>
      <c r="M613" s="604">
        <v>9.6000000000000002E-2</v>
      </c>
      <c r="N613" s="84">
        <f t="shared" ref="N613" si="1999">D613-D606</f>
        <v>53254</v>
      </c>
      <c r="O613" s="84">
        <f t="shared" ref="O613" si="2000">SUM(E607:E613)</f>
        <v>18333</v>
      </c>
      <c r="P613" s="138">
        <f t="shared" ref="P613" si="2001">SUM(K607:K613)</f>
        <v>221791</v>
      </c>
      <c r="Q613" s="138">
        <f t="shared" ref="Q613" si="2002">SUM(L607:L613)</f>
        <v>19658</v>
      </c>
      <c r="R613" s="362">
        <f t="shared" ref="R613" si="2003">Q613/P613</f>
        <v>8.863299232160006E-2</v>
      </c>
      <c r="S613" s="71">
        <f t="shared" si="1978"/>
        <v>40.576472740578119</v>
      </c>
      <c r="U613" s="104" t="s">
        <v>509</v>
      </c>
    </row>
    <row r="614" spans="1:21" x14ac:dyDescent="0.2">
      <c r="A614" s="480">
        <v>44501</v>
      </c>
      <c r="B614" s="43">
        <v>2783262</v>
      </c>
      <c r="C614" s="43">
        <v>645697</v>
      </c>
      <c r="D614" s="369">
        <v>3428959</v>
      </c>
      <c r="E614" s="611">
        <v>2065</v>
      </c>
      <c r="F614" s="483">
        <v>0.28199999999999997</v>
      </c>
      <c r="G614" s="481">
        <v>6166</v>
      </c>
      <c r="H614" s="103">
        <v>4879948</v>
      </c>
      <c r="I614" s="73">
        <v>14248</v>
      </c>
      <c r="J614" s="71">
        <v>6487977</v>
      </c>
      <c r="K614" s="371">
        <v>20414</v>
      </c>
      <c r="L614" s="371">
        <v>2206</v>
      </c>
      <c r="M614" s="604">
        <v>0.108</v>
      </c>
      <c r="N614" s="84">
        <f t="shared" ref="N614:N616" si="2004">D614-D607</f>
        <v>52874</v>
      </c>
      <c r="O614" s="84">
        <f t="shared" ref="O614:O616" si="2005">SUM(E608:E614)</f>
        <v>18158</v>
      </c>
      <c r="P614" s="138">
        <f t="shared" ref="P614:P616" si="2006">SUM(K608:K614)</f>
        <v>219150</v>
      </c>
      <c r="Q614" s="138">
        <f t="shared" ref="Q614:Q616" si="2007">SUM(L608:L614)</f>
        <v>19496</v>
      </c>
      <c r="R614" s="362">
        <f t="shared" ref="R614:R616" si="2008">Q614/P614</f>
        <v>8.8961898243212406E-2</v>
      </c>
      <c r="S614" s="71">
        <f t="shared" ref="S614:S616" si="2009">P614/5466</f>
        <v>40.09330406147091</v>
      </c>
    </row>
    <row r="615" spans="1:21" x14ac:dyDescent="0.2">
      <c r="A615" s="480">
        <v>44502</v>
      </c>
      <c r="B615" s="43">
        <v>2785336</v>
      </c>
      <c r="C615" s="43">
        <v>647689</v>
      </c>
      <c r="D615" s="369">
        <v>3433025</v>
      </c>
      <c r="E615" s="611">
        <v>2010</v>
      </c>
      <c r="F615" s="483">
        <v>0.32300000000000001</v>
      </c>
      <c r="G615" s="481">
        <v>2703</v>
      </c>
      <c r="H615" s="103">
        <v>4882651</v>
      </c>
      <c r="I615" s="73">
        <v>12959</v>
      </c>
      <c r="J615" s="71">
        <v>6500936</v>
      </c>
      <c r="K615" s="371">
        <v>15662</v>
      </c>
      <c r="L615" s="371">
        <v>2116</v>
      </c>
      <c r="M615" s="604">
        <v>0.13500000000000001</v>
      </c>
      <c r="N615" s="84">
        <f t="shared" si="2004"/>
        <v>51579</v>
      </c>
      <c r="O615" s="84">
        <f t="shared" si="2005"/>
        <v>17906</v>
      </c>
      <c r="P615" s="138">
        <f t="shared" si="2006"/>
        <v>213915</v>
      </c>
      <c r="Q615" s="138">
        <f t="shared" si="2007"/>
        <v>19211</v>
      </c>
      <c r="R615" s="362">
        <f t="shared" si="2008"/>
        <v>8.9806698922469202E-2</v>
      </c>
      <c r="S615" s="71">
        <f t="shared" si="2009"/>
        <v>39.135565312843028</v>
      </c>
      <c r="U615" s="104" t="s">
        <v>510</v>
      </c>
    </row>
    <row r="616" spans="1:21" x14ac:dyDescent="0.2">
      <c r="A616" s="480">
        <v>44503</v>
      </c>
      <c r="B616" s="43">
        <v>2793878</v>
      </c>
      <c r="C616" s="43">
        <v>651169</v>
      </c>
      <c r="D616" s="369">
        <v>3445047</v>
      </c>
      <c r="E616" s="611">
        <v>3495</v>
      </c>
      <c r="F616" s="483">
        <v>0.248</v>
      </c>
      <c r="G616" s="481">
        <v>21684</v>
      </c>
      <c r="H616" s="103">
        <v>4904242</v>
      </c>
      <c r="I616" s="73">
        <v>27778</v>
      </c>
      <c r="J616" s="71">
        <v>6528714</v>
      </c>
      <c r="K616" s="371">
        <v>49462</v>
      </c>
      <c r="L616" s="371">
        <v>3691</v>
      </c>
      <c r="M616" s="604">
        <v>7.4999999999999997E-2</v>
      </c>
      <c r="N616" s="84">
        <f t="shared" si="2004"/>
        <v>56389</v>
      </c>
      <c r="O616" s="84">
        <f t="shared" si="2005"/>
        <v>18835</v>
      </c>
      <c r="P616" s="138">
        <f t="shared" si="2006"/>
        <v>232572</v>
      </c>
      <c r="Q616" s="138">
        <f t="shared" si="2007"/>
        <v>20166</v>
      </c>
      <c r="R616" s="362">
        <f t="shared" si="2008"/>
        <v>8.6708632165522936E-2</v>
      </c>
      <c r="S616" s="71">
        <f t="shared" si="2009"/>
        <v>42.548847420417125</v>
      </c>
      <c r="U616" s="104" t="s">
        <v>512</v>
      </c>
    </row>
  </sheetData>
  <mergeCells count="22">
    <mergeCell ref="U235:X237"/>
    <mergeCell ref="U278:AH280"/>
    <mergeCell ref="U486:AF487"/>
    <mergeCell ref="AD518:AJ522"/>
    <mergeCell ref="U64:AB66"/>
    <mergeCell ref="U518:AC524"/>
    <mergeCell ref="S3:S4"/>
    <mergeCell ref="N3:N4"/>
    <mergeCell ref="I2:J3"/>
    <mergeCell ref="K3:K4"/>
    <mergeCell ref="AA138:AD140"/>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15"/>
    </row>
    <row r="21" spans="2:2" x14ac:dyDescent="0.25">
      <c r="B21" s="105"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2021-11-03T12:55:32Z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vA51881714</value>
    </field>
    <field name="Objective-Version">
      <value order="0">165.104</value>
    </field>
    <field name="Objective-VersionNumber">
      <value order="0">2180</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2021-11-03T12:55:32Z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2021-11-03T12:55:32Z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vA51881714</vt:lpwstr>
  </property>
  <property fmtid="{D5CDD505-2E9C-101B-9397-08002B2CF9AE}" pid="16" name="Objective-Version">
    <vt:lpwstr>165.104</vt:lpwstr>
  </property>
  <property fmtid="{D5CDD505-2E9C-101B-9397-08002B2CF9AE}" pid="17" name="Objective-VersionNumber">
    <vt:r8>2180</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