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<sst xmlns="http://schemas.openxmlformats.org/spreadsheetml/2006/main" count="857" uniqueCount="429">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</sst>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4" fontId="0" fillId="2" borderId="0" xfId="0" applyNumberFormat="1" applyFill="1"/>
    <xf numFmtId="3" fontId="50"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c34984699223471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Discharges'!$A$4:$A$450</c:f>
              <c:strCache>
                <c:ptCount val="44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strCache>
            </c:strRef>
          </c:cat>
          <c:val>
            <c:numRef>
              <c:f>'Table 4 - Delayed Discharges'!$C$4:$C$450</c:f>
              <c:numCache>
                <c:formatCode>#,##0</c:formatCode>
                <c:ptCount val="44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Workforce'!$B$117:$B$182</c:f>
              <c:numCache>
                <c:formatCode>#,##0</c:formatCode>
                <c:ptCount val="6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pt idx="65" formatCode="0">
                  <c:v>1457.1428571428571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Workforce'!$C$117:$C$182</c:f>
              <c:numCache>
                <c:formatCode>#,##0</c:formatCode>
                <c:ptCount val="6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Workforce'!$D$117:$D$182</c:f>
              <c:numCache>
                <c:formatCode>#,##0</c:formatCode>
                <c:ptCount val="6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537">
        <v>1264.1428571428571</v>
      </c>
      <c r="C181" s="537">
        <v>41.857142857142854</v>
      </c>
      <c r="D181" s="537">
        <v>1049.8571428571429</v>
      </c>
      <c r="E181" s="44">
        <v>2355.8571428571431</v>
      </c>
    </row>
    <row r="182" spans="1:5" x14ac:dyDescent="0.25">
      <c r="A182" s="113" t="s">
        <v>427</v>
      </c>
      <c r="B182" s="537">
        <v>1457.1428571428571</v>
      </c>
      <c r="C182" s="537">
        <v>61</v>
      </c>
      <c r="D182" s="537">
        <v>1242.1428571428571</v>
      </c>
      <c r="E182" s="44">
        <v>2760.2857142857142</v>
      </c>
    </row>
    <row r="183" spans="1:5" x14ac:dyDescent="0.25">
      <c r="A183" s="113"/>
      <c r="B183" s="537"/>
      <c r="C183" s="537"/>
      <c r="D183" s="537"/>
      <c r="E183" s="44"/>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2"/>
  <sheetViews>
    <sheetView showGridLines="0" zoomScale="89" zoomScaleNormal="90" workbookViewId="0">
      <pane ySplit="3" topLeftCell="A56"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5"/>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7"/>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6"/>
  <sheetViews>
    <sheetView workbookViewId="0">
      <pane xSplit="1" ySplit="3" topLeftCell="B46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568">
        <v>44384</v>
      </c>
      <c r="B484" s="127">
        <v>7740</v>
      </c>
    </row>
    <row r="485" spans="1:2" x14ac:dyDescent="0.25">
      <c r="A485" s="568">
        <v>44385</v>
      </c>
      <c r="B485" s="127">
        <v>7744</v>
      </c>
    </row>
    <row r="486" spans="1:2" x14ac:dyDescent="0.25">
      <c r="A486" s="568">
        <v>44386</v>
      </c>
      <c r="B486" s="127">
        <v>7750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5" t="s">
        <v>345</v>
      </c>
      <c r="B1" s="585"/>
      <c r="C1" s="585"/>
      <c r="D1" s="585"/>
      <c r="E1" s="585"/>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3"/>
  <sheetViews>
    <sheetView workbookViewId="0">
      <pane xSplit="1" ySplit="3" topLeftCell="B16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6" t="s">
        <v>286</v>
      </c>
      <c r="B15" s="586"/>
      <c r="C15" s="586"/>
      <c r="D15" s="587"/>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6" t="s">
        <v>384</v>
      </c>
      <c r="B27" s="586"/>
      <c r="C27" s="586"/>
      <c r="D27" s="587"/>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8" t="s">
        <v>289</v>
      </c>
      <c r="B48" s="586"/>
      <c r="C48" s="586"/>
      <c r="D48" s="587"/>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6" t="s">
        <v>384</v>
      </c>
      <c r="B60" s="586"/>
      <c r="C60" s="586"/>
      <c r="D60" s="587"/>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3" t="s">
        <v>0</v>
      </c>
      <c r="B3" s="589" t="s">
        <v>4</v>
      </c>
      <c r="C3" s="590"/>
      <c r="D3" s="591"/>
      <c r="E3" s="592" t="s">
        <v>7</v>
      </c>
      <c r="F3" s="592"/>
      <c r="G3" s="592"/>
    </row>
    <row r="4" spans="1:19" x14ac:dyDescent="0.25">
      <c r="A4" s="594"/>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5" t="s">
        <v>172</v>
      </c>
      <c r="F33" s="595"/>
      <c r="G33" s="595"/>
      <c r="H33" s="595"/>
      <c r="I33" s="595"/>
      <c r="J33" s="595"/>
      <c r="K33" s="595"/>
      <c r="L33" s="595"/>
      <c r="M33" s="595"/>
      <c r="N33" s="595"/>
      <c r="O33" s="595"/>
      <c r="P33" s="595"/>
      <c r="Q33" s="595"/>
      <c r="R33" s="595"/>
      <c r="S33" s="595"/>
      <c r="T33" s="595"/>
      <c r="U33" s="595"/>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6" t="s">
        <v>5</v>
      </c>
      <c r="E31" s="596"/>
      <c r="F31" s="596"/>
      <c r="G31" s="596"/>
      <c r="H31" s="596"/>
      <c r="I31" s="596"/>
      <c r="J31" s="596"/>
      <c r="K31" s="596"/>
      <c r="L31" s="596"/>
      <c r="M31" s="596"/>
      <c r="N31" s="596"/>
    </row>
    <row r="32" spans="1:14" x14ac:dyDescent="0.25">
      <c r="A32" s="361">
        <v>43938</v>
      </c>
      <c r="B32" s="298">
        <v>184</v>
      </c>
      <c r="D32" s="596"/>
      <c r="E32" s="596"/>
      <c r="F32" s="596"/>
      <c r="G32" s="596"/>
      <c r="H32" s="596"/>
      <c r="I32" s="596"/>
      <c r="J32" s="596"/>
      <c r="K32" s="596"/>
      <c r="L32" s="596"/>
      <c r="M32" s="596"/>
      <c r="N32" s="596"/>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6" t="s">
        <v>82</v>
      </c>
      <c r="E34" s="596"/>
      <c r="F34" s="596"/>
      <c r="G34" s="596"/>
      <c r="H34" s="596"/>
      <c r="I34" s="596"/>
      <c r="J34" s="596"/>
      <c r="K34" s="596"/>
      <c r="L34" s="596"/>
      <c r="M34" s="596"/>
      <c r="N34" s="596"/>
    </row>
    <row r="35" spans="1:14" x14ac:dyDescent="0.25">
      <c r="A35" s="361">
        <v>43941</v>
      </c>
      <c r="B35" s="298">
        <v>167</v>
      </c>
      <c r="D35" s="596"/>
      <c r="E35" s="596"/>
      <c r="F35" s="596"/>
      <c r="G35" s="596"/>
      <c r="H35" s="596"/>
      <c r="I35" s="596"/>
      <c r="J35" s="596"/>
      <c r="K35" s="596"/>
      <c r="L35" s="596"/>
      <c r="M35" s="596"/>
      <c r="N35" s="596"/>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7" t="s">
        <v>115</v>
      </c>
      <c r="E37" s="597"/>
      <c r="F37" s="597"/>
      <c r="G37" s="597"/>
      <c r="H37" s="597"/>
      <c r="I37" s="597"/>
      <c r="J37" s="597"/>
      <c r="K37" s="597"/>
      <c r="L37" s="597"/>
      <c r="M37" s="597"/>
      <c r="N37" s="597"/>
    </row>
    <row r="38" spans="1:14" x14ac:dyDescent="0.25">
      <c r="A38" s="361">
        <v>43944</v>
      </c>
      <c r="B38" s="298">
        <v>136</v>
      </c>
      <c r="D38" s="597"/>
      <c r="E38" s="597"/>
      <c r="F38" s="597"/>
      <c r="G38" s="597"/>
      <c r="H38" s="597"/>
      <c r="I38" s="597"/>
      <c r="J38" s="597"/>
      <c r="K38" s="597"/>
      <c r="L38" s="597"/>
      <c r="M38" s="597"/>
      <c r="N38" s="597"/>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5"/>
  <sheetViews>
    <sheetView zoomScaleNormal="100" workbookViewId="0">
      <pane xSplit="1" ySplit="3" topLeftCell="B28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8" t="s">
        <v>116</v>
      </c>
      <c r="C2" s="599"/>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2" t="s">
        <v>122</v>
      </c>
      <c r="F33" s="603">
        <v>2</v>
      </c>
      <c r="G33" s="230"/>
    </row>
    <row r="34" spans="1:7" x14ac:dyDescent="0.25">
      <c r="A34" s="247">
        <v>44040</v>
      </c>
      <c r="B34" s="249" t="s">
        <v>48</v>
      </c>
      <c r="C34" s="250" t="s">
        <v>48</v>
      </c>
      <c r="D34" s="233"/>
      <c r="E34" s="600"/>
      <c r="F34" s="604"/>
      <c r="G34" s="230"/>
    </row>
    <row r="35" spans="1:7" x14ac:dyDescent="0.25">
      <c r="A35" s="247">
        <v>44041</v>
      </c>
      <c r="B35" s="234">
        <v>66</v>
      </c>
      <c r="C35" s="253">
        <v>0.06</v>
      </c>
      <c r="D35" s="254"/>
      <c r="E35" s="600"/>
      <c r="F35" s="604"/>
      <c r="G35" s="230"/>
    </row>
    <row r="36" spans="1:7" x14ac:dyDescent="0.25">
      <c r="A36" s="247">
        <v>44042</v>
      </c>
      <c r="B36" s="249" t="s">
        <v>48</v>
      </c>
      <c r="C36" s="250" t="s">
        <v>48</v>
      </c>
      <c r="D36" s="254"/>
      <c r="E36" s="600"/>
      <c r="F36" s="604"/>
      <c r="G36" s="230"/>
    </row>
    <row r="37" spans="1:7" x14ac:dyDescent="0.25">
      <c r="A37" s="247">
        <v>44043</v>
      </c>
      <c r="B37" s="249" t="s">
        <v>48</v>
      </c>
      <c r="C37" s="250" t="s">
        <v>48</v>
      </c>
      <c r="D37" s="254"/>
      <c r="E37" s="600"/>
      <c r="F37" s="604"/>
      <c r="G37" s="230"/>
    </row>
    <row r="38" spans="1:7" x14ac:dyDescent="0.25">
      <c r="A38" s="247">
        <v>44044</v>
      </c>
      <c r="B38" s="249" t="s">
        <v>48</v>
      </c>
      <c r="C38" s="250" t="s">
        <v>48</v>
      </c>
      <c r="D38" s="254"/>
      <c r="E38" s="600"/>
      <c r="F38" s="604"/>
      <c r="G38" s="230"/>
    </row>
    <row r="39" spans="1:7" x14ac:dyDescent="0.25">
      <c r="A39" s="247">
        <v>44045</v>
      </c>
      <c r="B39" s="249" t="s">
        <v>48</v>
      </c>
      <c r="C39" s="250" t="s">
        <v>48</v>
      </c>
      <c r="D39" s="254"/>
      <c r="E39" s="601"/>
      <c r="F39" s="605"/>
      <c r="G39" s="230"/>
    </row>
    <row r="40" spans="1:7" x14ac:dyDescent="0.25">
      <c r="A40" s="247">
        <v>44046</v>
      </c>
      <c r="B40" s="249" t="s">
        <v>48</v>
      </c>
      <c r="C40" s="250" t="s">
        <v>48</v>
      </c>
      <c r="D40" s="254"/>
      <c r="E40" s="600" t="s">
        <v>121</v>
      </c>
      <c r="F40" s="606">
        <v>0</v>
      </c>
      <c r="G40" s="230"/>
    </row>
    <row r="41" spans="1:7" x14ac:dyDescent="0.25">
      <c r="A41" s="247">
        <v>44047</v>
      </c>
      <c r="B41" s="249" t="s">
        <v>48</v>
      </c>
      <c r="C41" s="250" t="s">
        <v>48</v>
      </c>
      <c r="D41" s="254"/>
      <c r="E41" s="600"/>
      <c r="F41" s="607"/>
      <c r="G41" s="230"/>
    </row>
    <row r="42" spans="1:7" x14ac:dyDescent="0.25">
      <c r="A42" s="247">
        <v>44048</v>
      </c>
      <c r="B42" s="234">
        <v>60</v>
      </c>
      <c r="C42" s="253">
        <v>0.06</v>
      </c>
      <c r="D42" s="254"/>
      <c r="E42" s="600"/>
      <c r="F42" s="607"/>
      <c r="G42" s="230"/>
    </row>
    <row r="43" spans="1:7" x14ac:dyDescent="0.25">
      <c r="A43" s="247">
        <v>44049</v>
      </c>
      <c r="B43" s="249" t="s">
        <v>48</v>
      </c>
      <c r="C43" s="250" t="s">
        <v>48</v>
      </c>
      <c r="E43" s="600"/>
      <c r="F43" s="607"/>
    </row>
    <row r="44" spans="1:7" x14ac:dyDescent="0.25">
      <c r="A44" s="247">
        <v>44050</v>
      </c>
      <c r="B44" s="249" t="s">
        <v>48</v>
      </c>
      <c r="C44" s="250" t="s">
        <v>48</v>
      </c>
      <c r="E44" s="600"/>
      <c r="F44" s="607"/>
    </row>
    <row r="45" spans="1:7" x14ac:dyDescent="0.25">
      <c r="A45" s="247">
        <v>44051</v>
      </c>
      <c r="B45" s="249" t="s">
        <v>48</v>
      </c>
      <c r="C45" s="250" t="s">
        <v>48</v>
      </c>
      <c r="E45" s="600"/>
      <c r="F45" s="607"/>
    </row>
    <row r="46" spans="1:7" x14ac:dyDescent="0.25">
      <c r="A46" s="247">
        <v>44052</v>
      </c>
      <c r="B46" s="249" t="s">
        <v>48</v>
      </c>
      <c r="C46" s="250" t="s">
        <v>48</v>
      </c>
      <c r="E46" s="601"/>
      <c r="F46" s="608"/>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9" t="s">
        <v>81</v>
      </c>
      <c r="G4" s="610"/>
      <c r="H4" s="610"/>
      <c r="I4" s="611"/>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2" t="s">
        <v>117</v>
      </c>
      <c r="G84" s="613"/>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4" t="s">
        <v>117</v>
      </c>
      <c r="C109" s="615"/>
      <c r="D109" s="616"/>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7" t="s">
        <v>0</v>
      </c>
      <c r="B3" s="619" t="s">
        <v>301</v>
      </c>
      <c r="C3" s="620"/>
      <c r="D3" s="620"/>
      <c r="E3" s="620"/>
      <c r="F3" s="621"/>
      <c r="G3" s="622" t="s">
        <v>302</v>
      </c>
      <c r="H3" s="623"/>
      <c r="I3" s="623"/>
      <c r="J3" s="623"/>
      <c r="K3" s="624"/>
      <c r="L3" s="625" t="s">
        <v>303</v>
      </c>
      <c r="M3" s="626"/>
      <c r="N3" s="627"/>
      <c r="O3" s="625" t="s">
        <v>304</v>
      </c>
      <c r="P3" s="626"/>
      <c r="Q3" s="627"/>
      <c r="R3" s="625" t="s">
        <v>305</v>
      </c>
      <c r="S3" s="626"/>
      <c r="T3" s="627"/>
      <c r="U3" s="625" t="s">
        <v>306</v>
      </c>
      <c r="V3" s="626"/>
      <c r="W3" s="627"/>
      <c r="X3" s="625" t="s">
        <v>307</v>
      </c>
      <c r="Y3" s="626"/>
      <c r="Z3" s="627"/>
      <c r="AA3" s="503"/>
      <c r="AB3" s="619" t="s">
        <v>300</v>
      </c>
      <c r="AC3" s="620"/>
      <c r="AD3" s="620"/>
      <c r="AE3" s="620"/>
      <c r="AF3" s="621"/>
      <c r="AG3" s="503"/>
      <c r="AH3" s="503"/>
    </row>
    <row r="4" spans="1:36" ht="78.75" customHeight="1" x14ac:dyDescent="0.25">
      <c r="A4" s="618"/>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7" t="s">
        <v>0</v>
      </c>
      <c r="B3" s="625" t="s">
        <v>269</v>
      </c>
      <c r="C3" s="626"/>
      <c r="D3" s="627"/>
      <c r="E3" s="625" t="s">
        <v>270</v>
      </c>
      <c r="F3" s="626"/>
      <c r="G3" s="627"/>
      <c r="H3" s="625" t="s">
        <v>271</v>
      </c>
      <c r="I3" s="626"/>
      <c r="J3" s="627"/>
      <c r="K3" s="625" t="s">
        <v>272</v>
      </c>
      <c r="L3" s="626"/>
      <c r="M3" s="627"/>
    </row>
    <row r="4" spans="1:15" s="499" customFormat="1" ht="78.75" customHeight="1" x14ac:dyDescent="0.25">
      <c r="A4" s="617"/>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1"/>
  <sheetViews>
    <sheetView showGridLines="0" zoomScaleNormal="100" workbookViewId="0">
      <pane xSplit="2" ySplit="3" topLeftCell="C42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44384</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0"/>
  <sheetViews>
    <sheetView showGridLines="0" zoomScale="85" zoomScaleNormal="85" workbookViewId="0">
      <pane xSplit="1" ySplit="4" topLeftCell="B48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0" t="s">
        <v>114</v>
      </c>
      <c r="L1" s="571"/>
      <c r="M1" s="571"/>
      <c r="N1" s="571"/>
      <c r="O1" s="571"/>
      <c r="P1" s="571"/>
      <c r="W1" s="22" t="s">
        <v>29</v>
      </c>
    </row>
    <row r="2" spans="1:27" x14ac:dyDescent="0.25">
      <c r="A2" s="2"/>
      <c r="I2" s="578" t="s">
        <v>187</v>
      </c>
      <c r="J2" s="579"/>
      <c r="Q2" s="382"/>
      <c r="R2" s="382"/>
    </row>
    <row r="3" spans="1:27" ht="48.75" customHeight="1" x14ac:dyDescent="0.25">
      <c r="A3" s="580" t="s">
        <v>30</v>
      </c>
      <c r="B3" s="582" t="s">
        <v>185</v>
      </c>
      <c r="C3" s="583"/>
      <c r="D3" s="583"/>
      <c r="E3" s="104" t="s">
        <v>184</v>
      </c>
      <c r="F3" s="574" t="s">
        <v>199</v>
      </c>
      <c r="G3" s="584" t="s">
        <v>186</v>
      </c>
      <c r="H3" s="584"/>
      <c r="I3" s="578"/>
      <c r="J3" s="579"/>
      <c r="K3" s="572" t="s">
        <v>188</v>
      </c>
      <c r="L3" s="575" t="s">
        <v>200</v>
      </c>
      <c r="M3" s="576" t="s">
        <v>201</v>
      </c>
      <c r="N3" s="577" t="s">
        <v>189</v>
      </c>
      <c r="O3" s="572" t="s">
        <v>183</v>
      </c>
      <c r="P3" s="573" t="s">
        <v>191</v>
      </c>
      <c r="Q3" s="576" t="s">
        <v>202</v>
      </c>
      <c r="R3" s="576" t="s">
        <v>203</v>
      </c>
      <c r="S3" s="577" t="s">
        <v>182</v>
      </c>
    </row>
    <row r="4" spans="1:27" ht="30.6" customHeight="1" x14ac:dyDescent="0.25">
      <c r="A4" s="581"/>
      <c r="B4" s="23" t="s">
        <v>18</v>
      </c>
      <c r="C4" s="24" t="s">
        <v>17</v>
      </c>
      <c r="D4" s="28" t="s">
        <v>3</v>
      </c>
      <c r="E4" s="99" t="s">
        <v>63</v>
      </c>
      <c r="F4" s="574"/>
      <c r="G4" s="98" t="s">
        <v>63</v>
      </c>
      <c r="H4" s="79" t="s">
        <v>64</v>
      </c>
      <c r="I4" s="80" t="s">
        <v>63</v>
      </c>
      <c r="J4" s="147" t="s">
        <v>64</v>
      </c>
      <c r="K4" s="572"/>
      <c r="L4" s="575"/>
      <c r="M4" s="576"/>
      <c r="N4" s="577"/>
      <c r="O4" s="572"/>
      <c r="P4" s="573"/>
      <c r="Q4" s="576"/>
      <c r="R4" s="576"/>
      <c r="S4" s="577"/>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79">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19"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79">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19" x14ac:dyDescent="0.25">
      <c r="A498" s="558">
        <v>44385</v>
      </c>
      <c r="B498" s="559">
        <v>2016901</v>
      </c>
      <c r="C498" s="559">
        <v>306449</v>
      </c>
      <c r="D498" s="112">
        <v>2323350</v>
      </c>
      <c r="E498" s="44">
        <v>2802</v>
      </c>
      <c r="F498" s="561">
        <f t="shared" ref="F498:F499" si="1607">E498/(D498-D497)</f>
        <v>0.32030178326474623</v>
      </c>
      <c r="G498" s="559">
        <v>20730</v>
      </c>
      <c r="H498" s="112">
        <v>3451448</v>
      </c>
      <c r="I498" s="75">
        <v>17603</v>
      </c>
      <c r="J498" s="73">
        <v>4008383</v>
      </c>
      <c r="K498" s="392">
        <v>38333</v>
      </c>
      <c r="L498" s="379">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19"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79">
        <v>3514</v>
      </c>
      <c r="M499" s="447">
        <f t="shared" ref="M499" si="1615">L499/K499</f>
        <v>9.945939826214939E-2</v>
      </c>
      <c r="N499" s="90">
        <f t="shared" ref="N499" si="1616">D499-D492</f>
        <v>59089</v>
      </c>
      <c r="O499" s="90">
        <f t="shared" ref="O499" si="1617">SUM(E493:E499)</f>
        <v>20386</v>
      </c>
      <c r="P499" s="152">
        <f t="shared" ref="P499" si="1618">SUM(K493:K499)</f>
        <v>220066</v>
      </c>
      <c r="Q499" s="152">
        <f t="shared" ref="Q499" si="1619">SUM(L493:L499)</f>
        <v>22008</v>
      </c>
      <c r="R499" s="383">
        <f t="shared" ref="R499" si="1620">Q499/P499</f>
        <v>0.10000636172784529</v>
      </c>
      <c r="S499" s="91">
        <f t="shared" ref="S499" si="1621">P499/5466</f>
        <v>40.260885473838272</v>
      </c>
    </row>
    <row r="500" spans="1:19" x14ac:dyDescent="0.25">
      <c r="F500" s="569"/>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2021-07-09T11:58:26Z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vA49739110</value>
    </field>
    <field name="Objective-Version">
      <value order="0">152.425</value>
    </field>
    <field name="Objective-VersionNumber">
      <value order="0">1640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2021-07-09T11:58:25Z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2021-07-09T11:58:26Z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vA49739110</vt:lpwstr>
  </property>
  <property fmtid="{D5CDD505-2E9C-101B-9397-08002B2CF9AE}" pid="16" name="Objective-Version">
    <vt:lpwstr>152.425</vt:lpwstr>
  </property>
  <property fmtid="{D5CDD505-2E9C-101B-9397-08002B2CF9AE}" pid="17" name="Objective-VersionNumber">
    <vt:r8>1640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