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98" i="9" l="1"/>
  <c r="M498" i="9"/>
  <c r="N498" i="9"/>
  <c r="O498" i="9"/>
  <c r="P498" i="9"/>
  <c r="Q498" i="9"/>
  <c r="R498" i="9" l="1"/>
  <c r="S498" i="9"/>
  <c r="F497" i="9"/>
  <c r="M497" i="9" l="1"/>
  <c r="N497" i="9"/>
  <c r="O497" i="9"/>
  <c r="P497" i="9"/>
  <c r="S497" i="9" s="1"/>
  <c r="Q497" i="9"/>
  <c r="R497" i="9" s="1"/>
  <c r="N496" i="9" l="1"/>
  <c r="O496" i="9"/>
  <c r="P496" i="9"/>
  <c r="S496" i="9" s="1"/>
  <c r="Q496" i="9"/>
  <c r="M496" i="9"/>
  <c r="F496" i="9"/>
  <c r="R496" i="9" l="1"/>
  <c r="F495" i="9"/>
  <c r="M495" i="9"/>
  <c r="N495" i="9"/>
  <c r="O495" i="9"/>
  <c r="P495" i="9"/>
  <c r="Q495" i="9"/>
  <c r="R495" i="9" s="1"/>
  <c r="S495" i="9"/>
  <c r="N494" i="9" l="1"/>
  <c r="O494" i="9"/>
  <c r="P494" i="9"/>
  <c r="Q494" i="9"/>
  <c r="R494" i="9" s="1"/>
  <c r="S494" i="9"/>
  <c r="M494" i="9"/>
  <c r="F494" i="9"/>
  <c r="F493" i="9" l="1"/>
  <c r="M493" i="9"/>
  <c r="N493" i="9"/>
  <c r="O493" i="9"/>
  <c r="P493" i="9"/>
  <c r="S493" i="9" s="1"/>
  <c r="Q493" i="9"/>
  <c r="R493" i="9" l="1"/>
  <c r="N492" i="9"/>
  <c r="O492" i="9"/>
  <c r="P492" i="9"/>
  <c r="S492" i="9" s="1"/>
  <c r="Q492" i="9"/>
  <c r="R492" i="9" s="1"/>
  <c r="M492" i="9"/>
  <c r="F492" i="9"/>
  <c r="N491" i="9" l="1"/>
  <c r="O491" i="9"/>
  <c r="P491" i="9"/>
  <c r="S491" i="9" s="1"/>
  <c r="Q491" i="9"/>
  <c r="R491" i="9" s="1"/>
  <c r="M491" i="9"/>
  <c r="F491" i="9"/>
  <c r="M490" i="9" l="1"/>
  <c r="N490" i="9"/>
  <c r="O490" i="9"/>
  <c r="P490" i="9"/>
  <c r="R490" i="9" s="1"/>
  <c r="Q490" i="9"/>
  <c r="F490" i="9"/>
  <c r="S490" i="9" l="1"/>
  <c r="M489" i="9" l="1"/>
  <c r="N489" i="9"/>
  <c r="O489" i="9"/>
  <c r="P489" i="9"/>
  <c r="S489" i="9" s="1"/>
  <c r="Q489" i="9"/>
  <c r="F489" i="9"/>
  <c r="R489" i="9" l="1"/>
  <c r="N488" i="9" l="1"/>
  <c r="O488" i="9"/>
  <c r="P488" i="9"/>
  <c r="S488" i="9" s="1"/>
  <c r="Q488" i="9"/>
  <c r="M488" i="9"/>
  <c r="F488" i="9"/>
  <c r="R488" i="9" l="1"/>
  <c r="M487" i="9"/>
  <c r="N487" i="9"/>
  <c r="O487" i="9"/>
  <c r="P487" i="9"/>
  <c r="Q487" i="9"/>
  <c r="R487" i="9" s="1"/>
  <c r="S487" i="9"/>
  <c r="F487" i="9"/>
  <c r="M486" i="9" l="1"/>
  <c r="F486" i="9"/>
  <c r="N486" i="9"/>
  <c r="O486" i="9"/>
  <c r="P486" i="9"/>
  <c r="Q486" i="9"/>
  <c r="R486" i="9" l="1"/>
  <c r="S486" i="9"/>
  <c r="N485" i="9"/>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c r="Q444" i="9"/>
  <c r="R444" i="9" s="1"/>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R435" i="9" s="1"/>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F424" i="9"/>
  <c r="N423" i="9"/>
  <c r="O423" i="9"/>
  <c r="P423" i="9"/>
  <c r="S423" i="9" s="1"/>
  <c r="Q423" i="9"/>
  <c r="R423" i="9" s="1"/>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P265" i="9"/>
  <c r="S265" i="9" s="1"/>
  <c r="N259" i="9"/>
  <c r="O259" i="9"/>
  <c r="Q259" i="9"/>
  <c r="F258" i="9"/>
  <c r="K258" i="9"/>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F253" i="9"/>
  <c r="M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M233" i="9" s="1"/>
  <c r="O233" i="9"/>
  <c r="N233" i="9"/>
  <c r="K232" i="9"/>
  <c r="M232" i="9" s="1"/>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M220" i="9" s="1"/>
  <c r="N220" i="9"/>
  <c r="O220" i="9"/>
  <c r="K221" i="9"/>
  <c r="M221" i="9" s="1"/>
  <c r="N221" i="9"/>
  <c r="O221" i="9"/>
  <c r="K222" i="9"/>
  <c r="N222" i="9"/>
  <c r="O222" i="9"/>
  <c r="K223" i="9"/>
  <c r="N223" i="9"/>
  <c r="O223" i="9"/>
  <c r="O219" i="9"/>
  <c r="N219" i="9"/>
  <c r="K219" i="9"/>
  <c r="K218" i="9"/>
  <c r="M218" i="9" s="1"/>
  <c r="N218" i="9"/>
  <c r="O218" i="9"/>
  <c r="K217" i="9"/>
  <c r="N217" i="9"/>
  <c r="O217" i="9"/>
  <c r="K216" i="9"/>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N209" i="9"/>
  <c r="O209" i="9"/>
  <c r="K208" i="9"/>
  <c r="N208" i="9"/>
  <c r="O208" i="9"/>
  <c r="K207" i="9"/>
  <c r="M207" i="9" s="1"/>
  <c r="N207" i="9"/>
  <c r="O207" i="9"/>
  <c r="K205" i="9"/>
  <c r="M205" i="9" s="1"/>
  <c r="K206" i="9"/>
  <c r="P209" i="9" s="1"/>
  <c r="R209" i="9" s="1"/>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c r="K186" i="9"/>
  <c r="M186" i="9" s="1"/>
  <c r="K187" i="9"/>
  <c r="M187" i="9" s="1"/>
  <c r="K188" i="9"/>
  <c r="M188" i="9" s="1"/>
  <c r="K189" i="9"/>
  <c r="M189" i="9" s="1"/>
  <c r="K190" i="9"/>
  <c r="M190" i="9" s="1"/>
  <c r="K191" i="9"/>
  <c r="K192" i="9"/>
  <c r="M192" i="9" s="1"/>
  <c r="K193" i="9"/>
  <c r="M193" i="9" s="1"/>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P146" i="9" s="1"/>
  <c r="S146" i="9" s="1"/>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P142" i="9" s="1"/>
  <c r="S142" i="9" s="1"/>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5" i="9"/>
  <c r="S145" i="9" s="1"/>
  <c r="M229" i="9"/>
  <c r="M203" i="9"/>
  <c r="M227" i="9"/>
  <c r="M180" i="9"/>
  <c r="M196" i="9"/>
  <c r="M236" i="9"/>
  <c r="M191" i="9"/>
  <c r="M223" i="9"/>
  <c r="M176" i="9"/>
  <c r="M216" i="9"/>
  <c r="M209" i="9"/>
  <c r="M225" i="9"/>
  <c r="M234" i="9"/>
  <c r="P137" i="9" l="1"/>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P264" i="9"/>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385" i="9" s="1"/>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S366" i="9" s="1"/>
  <c r="R452" i="9"/>
  <c r="P186" i="9"/>
  <c r="P180" i="9"/>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R241" i="9"/>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R225"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S401" i="9" s="1"/>
  <c r="R407" i="9"/>
  <c r="Q244" i="9"/>
  <c r="P297" i="9"/>
  <c r="S297" i="9" s="1"/>
  <c r="P314" i="9"/>
  <c r="P321" i="9"/>
  <c r="R324" i="9"/>
  <c r="P369" i="9"/>
  <c r="P370" i="9"/>
  <c r="S370" i="9" s="1"/>
  <c r="P371" i="9"/>
  <c r="S371" i="9" s="1"/>
  <c r="P380" i="9"/>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62" i="9"/>
  <c r="R262" i="9"/>
  <c r="R264" i="9"/>
  <c r="S264" i="9"/>
  <c r="P274" i="9"/>
  <c r="M268" i="9"/>
  <c r="M284" i="9"/>
  <c r="P290" i="9"/>
  <c r="P289" i="9"/>
  <c r="R297" i="9"/>
  <c r="S302" i="9"/>
  <c r="S427" i="9"/>
  <c r="R427" i="9"/>
  <c r="S448" i="9"/>
  <c r="R448" i="9"/>
  <c r="S453" i="9"/>
  <c r="R453" i="9"/>
  <c r="S455" i="9"/>
  <c r="R455" i="9"/>
  <c r="R239"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R300" i="9"/>
  <c r="Q245" i="9"/>
  <c r="R245" i="9" s="1"/>
  <c r="P255" i="9"/>
  <c r="M254" i="9"/>
  <c r="P267" i="9"/>
  <c r="S267" i="9" s="1"/>
  <c r="P272" i="9"/>
  <c r="P276" i="9"/>
  <c r="P281" i="9"/>
  <c r="P298" i="9"/>
  <c r="P306" i="9"/>
  <c r="S310" i="9"/>
  <c r="P315" i="9"/>
  <c r="S315" i="9" s="1"/>
  <c r="M309" i="9"/>
  <c r="P334" i="9"/>
  <c r="R332" i="9"/>
  <c r="M344" i="9"/>
  <c r="P350" i="9"/>
  <c r="R382" i="9"/>
  <c r="S382" i="9"/>
  <c r="M391" i="9"/>
  <c r="P397" i="9"/>
  <c r="P395" i="9"/>
  <c r="R293" i="9"/>
  <c r="P303" i="9"/>
  <c r="M297" i="9"/>
  <c r="R305" i="9"/>
  <c r="S305" i="9"/>
  <c r="S307" i="9"/>
  <c r="R307" i="9"/>
  <c r="P308" i="9"/>
  <c r="M302" i="9"/>
  <c r="R321" i="9"/>
  <c r="S321" i="9"/>
  <c r="R328" i="9"/>
  <c r="P338" i="9"/>
  <c r="M332" i="9"/>
  <c r="S356" i="9"/>
  <c r="R358" i="9"/>
  <c r="S358" i="9"/>
  <c r="P365" i="9"/>
  <c r="P364" i="9"/>
  <c r="M359" i="9"/>
  <c r="P362" i="9"/>
  <c r="S362" i="9" s="1"/>
  <c r="R366" i="9"/>
  <c r="P374" i="9"/>
  <c r="S374" i="9" s="1"/>
  <c r="M368" i="9"/>
  <c r="R381" i="9"/>
  <c r="R418" i="9"/>
  <c r="R299" i="9"/>
  <c r="P304" i="9"/>
  <c r="M307" i="9"/>
  <c r="P312" i="9"/>
  <c r="S312" i="9" s="1"/>
  <c r="P313" i="9"/>
  <c r="P309" i="9"/>
  <c r="S309" i="9" s="1"/>
  <c r="R315" i="9"/>
  <c r="S329" i="9"/>
  <c r="R329"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S385" i="9"/>
  <c r="R38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51" i="9" l="1"/>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<sst xmlns="http://schemas.openxmlformats.org/spreadsheetml/2006/main" count="857" uniqueCount="429">
  <si>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</si>
  <si>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</si>
  <si>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</si>
  <si>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</si>
  <si>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</si>
  <si>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</si>
  <si>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</si>
  <si>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</si>
  <si>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</si>
  <si>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</si>
  <si>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</si>
  <si>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</si>
  <si>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</si>
  <si>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</si>
  <si>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</si>
  <si>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</si>
  <si>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</si>
  <si>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</si>
  <si>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</si>
  <si>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</si>
  <si>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</si>
  <si>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</si>
  <si>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</si>
  <si>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</si>
  <si>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</si>
  <si>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</si>
  <si>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</si>
  <si>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</si>
  <si>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</si>
  <si>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</si>
  <si>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</si>
  <si>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</si>
  <si>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</si>
  <si>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</si>
  <si>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</si>
  <si>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</si>
  <si>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</si>
  <si>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</si>
  <si>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</si>
  <si>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</si>
  <si>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</si>
  <si>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</si>
  <si>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</si>
  <si>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</si>
  <si>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</si>
  <si>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</si>
  <si>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</si>
  <si>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</si>
  <si>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</si>
  <si>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</si>
  <si>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</si>
  <si>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</si>
  <si>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</si>
  <si>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</si>
  <si>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</si>
  <si>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</si>
  <si>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</si>
  <si>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</si>
  <si>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</si>
  <si>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</si>
  <si>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</si>
  <si>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</si>
  <si>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</si>
  <si>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</si>
  <si>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</si>
  <si>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</si>
  <si>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</si>
  <si>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</si>
  <si>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</si>
  <si>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</si>
  <si>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</si>
  <si>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</si>
  <si>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</si>
  <si>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</si>
  <si>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</si>
  <si>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</si>
  <si>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</si>
  <si>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</si>
  <si>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</si>
  <si>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</si>
  <si>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</si>
  <si>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</si>
  <si>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</si>
  <si>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</si>
  <si>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</si>
  <si>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</si>
  <si>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</si>
  <si>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</si>
  <si>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</si>
  <si>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</si>
  <si>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</si>
  <si>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</si>
  <si>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</si>
  <si>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</si>
  <si>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</si>
  <si>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</si>
  <si>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</si>
  <si>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</si>
  <si>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</si>
  <si>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</si>
  <si>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</si>
  <si>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</si>
  <si>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</si>
  <si>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</si>
  <si>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</si>
  <si>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</si>
  <si>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</si>
  <si>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</si>
  <si>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</si>
  <si>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</si>
  <si>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</si>
  <si>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</si>
  <si>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</si>
  <si>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</si>
  <si>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</si>
  <si>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</si>
  <si>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</si>
  <si>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</si>
  <si>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</si>
  <si>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</si>
  <si>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</si>
  <si>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</si>
  <si>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</si>
  <si>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</si>
  <si>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</si>
  <si>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</si>
  <si>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</si>
  <si>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</si>
  <si>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</si>
  <si>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</si>
  <si>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</si>
  <si>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</si>
  <si>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</si>
  <si>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</si>
  <si>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</si>
  <si>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</si>
  <si>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</si>
  <si>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</si>
  <si>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</si>
  <si>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</si>
  <si>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</si>
  <si>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</si>
  <si>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</si>
  <si>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</si>
  <si>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</si>
  <si>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</si>
  <si>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</si>
  <si>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</si>
  <si>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</si>
  <si>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</si>
  <si>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</si>
  <si>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</si>
  <si>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</si>
  <si>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</si>
  <si>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</si>
  <si>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</si>
  <si>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</si>
  <si>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</si>
  <si>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</si>
  <si>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</si>
  <si>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</si>
  <si>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</si>
  <si>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</si>
  <si>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</si>
  <si>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</si>
  <si>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</si>
  <si>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</si>
  <si>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</si>
  <si>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</si>
  <si>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</si>
  <si>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</si>
  <si>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</si>
  <si>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</si>
  <si>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</si>
  <si>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</si>
  <si>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</si>
  <si>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</si>
  <si>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</si>
  <si>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</si>
  <si>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</si>
  <si>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</si>
  <si>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</si>
  <si>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</si>
  <si>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</si>
  <si>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</si>
  <si>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</si>
  <si>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</si>
  <si>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</si>
  <si>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</si>
  <si>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</si>
  <si>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</si>
  <si>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</si>
  <si>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</si>
  <si>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</si>
  <si>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</si>
  <si>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</si>
  <si>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</si>
  <si>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</si>
  <si>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</si>
  <si>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</si>
  <si>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</si>
  <si>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</si>
  <si>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</si>
  <si>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</si>
  <si>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</si>
  <si>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</si>
  <si>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</si>
  <si>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</si>
  <si>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</si>
  <si>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</si>
  <si>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</si>
  <si>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</si>
  <si>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</si>
  <si>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</si>
  <si>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</si>
  <si>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</si>
  <si>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</si>
  <si>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</si>
  <si>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</si>
  <si>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</si>
  <si>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</si>
  <si>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</si>
  <si>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</si>
  <si>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</si>
  <si>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</si>
  <si>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</si>
  <si>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</si>
  <si>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</si>
  <si>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</si>
  <si>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</si>
  <si>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</si>
  <si>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</si>
  <si>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</si>
  <si>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</si>
  <si>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</si>
  <si>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</si>
  <si>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</si>
  <si>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</si>
  <si>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</si>
  <si>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</si>
  <si>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</si>
  <si>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</si>
  <si>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</si>
  <si>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</si>
  <si>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</si>
  <si>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</si>
  <si>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</si>
  <si>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</si>
  <si>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</si>
  <si>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</si>
  <si>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</si>
  <si>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</si>
  <si>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</si>
  <si>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</si>
  <si>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</si>
  <si>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</si>
  <si>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</si>
  <si>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</si>
  <si>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</si>
  <si>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</si>
  <si>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</si>
  <si>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</si>
  <si>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</si>
  <si>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</si>
  <si>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</si>
  <si>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</si>
  <si>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</si>
  <si>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</si>
  <si>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</si>
  <si>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</si>
  <si>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</si>
  <si>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</si>
  <si>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</si>
  <si>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</si>
  <si>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</si>
  <si>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</si>
  <si>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</si>
  <si>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</si>
  <si>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</si>
  <si>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</si>
  <si>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</si>
  <si>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</si>
  <si>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</si>
  <si>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</si>
  <si>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</si>
  <si>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</si>
  <si>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</si>
  <si>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</si>
  <si>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</si>
  <si>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</si>
  <si>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</si>
  <si>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</si>
  <si>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</si>
  <si>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</si>
  <si>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</si>
  <si>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</si>
  <si>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</si>
  <si>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</si>
  <si>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</si>
  <si>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</si>
  <si>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</si>
  <si>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</si>
  <si>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</si>
  <si>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</si>
  <si>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</si>
  <si>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</si>
  <si>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</si>
  <si>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</si>
  <si>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</si>
  <si>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</si>
  <si>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</si>
  <si>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</si>
  <si>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</si>
  <si>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</si>
  <si>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</si>
  <si>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</si>
  <si>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</si>
  <si>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</si>
  <si>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</si>
  <si>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</si>
  <si>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</si>
  <si>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</si>
  <si>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</si>
  <si>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</si>
  <si>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</si>
  <si>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</si>
  <si>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</si>
  <si>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</si>
  <si>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</si>
  <si>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</si>
  <si>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</si>
  <si>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</si>
  <si>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</si>
  <si>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</si>
  <si>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</si>
  <si>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</si>
  <si>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</si>
  <si>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</si>
  <si>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</si>
  <si>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</si>
  <si>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</si>
  <si>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</si>
  <si>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</si>
  <si>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</si>
  <si>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</si>
  <si>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</si>
  <si>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</si>
  <si>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</si>
  <si>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</si>
  <si>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</si>
  <si>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</si>
  <si>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</si>
  <si>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</si>
  <si>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</si>
  <si>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</si>
  <si>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</si>
  <si>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</si>
  <si>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</si>
  <si>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</si>
  <si>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</si>
  <si>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</si>
  <si>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</si>
  <si>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</si>
  <si>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</si>
  <si>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</si>
  <si>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</si>
  <si>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</si>
  <si>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</si>
  <si>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</si>
  <si>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</si>
  <si>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</si>
  <si>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</si>
  <si>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</si>
  <si>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</si>
  <si>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</si>
  <si>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</si>
  <si>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</si>
  <si>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</si>
  <si>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</si>
  <si>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</si>
  <si>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</si>
  <si>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</si>
  <si>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</si>
  <si>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</si>
  <si>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</si>
  <si>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</si>
  <si>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</si>
  <si>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</si>
  <si>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</si>
  <si>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</si>
  <si>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</si>
  <si>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</si>
  <si>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</si>
  <si>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</si>
  <si>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</si>
  <si>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</si>
  <si>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</si>
  <si>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</si>
  <si>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</si>
  <si>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</si>
  <si>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</si>
  <si>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</si>
  <si>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</si>
  <si>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</si>
  <si>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</si>
  <si>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</si>
  <si>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</si>
  <si>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</si>
  <si>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</si>
  <si>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</si>
  <si>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</si>
  <si>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</si>
  <si>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</si>
  <si>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</si>
  <si>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</si>
  <si>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</si>
  <si>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</si>
  <si>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</si>
  <si>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</si>
  <si>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</si>
  <si>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</si>
  <si>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</si>
  <si>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</si>
  <si>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are aware of an ongoing delay in results from the Glasgow lighthouse laboratory. The laboratory is continuing to issue results as tests are processed whilst investigating and resolving the cause of the delay.</t>
  </si>
  <si>
    <t>PHS have reported that lab processing times at the Glasgow lighthouse laboratory are back to normal levels today.</t>
  </si>
  <si>
    <t>week to 29/06/2021</t>
  </si>
  <si>
    <t>21/06/21 - 27/06/21</t>
  </si>
  <si>
    <t>week to 06/07/2021</t>
  </si>
  <si>
    <t>28/06/21 - 04/07/21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</si>
</sst>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8">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4" fontId="0" fillId="2" borderId="0" xfId="0" applyNumberFormat="1" applyFill="1"/>
    <xf numFmtId="3" fontId="50" fillId="0" borderId="0" xfId="0" applyNumberFormat="1" applyFon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a68128da3931465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Discharges'!$A$4:$A$450</c:f>
              <c:strCache>
                <c:ptCount val="44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strCache>
            </c:strRef>
          </c:cat>
          <c:val>
            <c:numRef>
              <c:f>'Table 4 - Delayed Discharges'!$C$4:$C$450</c:f>
              <c:numCache>
                <c:formatCode>#,##0</c:formatCode>
                <c:ptCount val="44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Workforce'!$A$117:$A$182</c:f>
              <c:strCache>
                <c:ptCount val="6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strCache>
            </c:strRef>
          </c:cat>
          <c:val>
            <c:numRef>
              <c:f>'Table 6 - Workforce'!$B$117:$B$182</c:f>
              <c:numCache>
                <c:formatCode>#,##0</c:formatCode>
                <c:ptCount val="6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formatCode="0">
                  <c:v>1264.1428571428571</c:v>
                </c:pt>
                <c:pt idx="65" formatCode="0">
                  <c:v>1457.1428571428571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Workforce'!$A$117:$A$182</c:f>
              <c:strCache>
                <c:ptCount val="6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strCache>
            </c:strRef>
          </c:cat>
          <c:val>
            <c:numRef>
              <c:f>'Table 6 - Workforce'!$C$117:$C$182</c:f>
              <c:numCache>
                <c:formatCode>#,##0</c:formatCode>
                <c:ptCount val="6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Workforce'!$A$117:$A$182</c:f>
              <c:strCache>
                <c:ptCount val="6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strCache>
            </c:strRef>
          </c:cat>
          <c:val>
            <c:numRef>
              <c:f>'Table 6 - Workforce'!$D$117:$D$182</c:f>
              <c:numCache>
                <c:formatCode>#,##0</c:formatCode>
                <c:ptCount val="6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103</xdr:row>
      <xdr:rowOff>44823</xdr:rowOff>
    </xdr:to>
    <xdr:sp macro="" textlink="">
      <xdr:nvSpPr>
        <xdr:cNvPr id="3" name="TextBox 2"/>
        <xdr:cNvSpPr txBox="1"/>
      </xdr:nvSpPr>
      <xdr:spPr>
        <a:xfrm>
          <a:off x="18399934" y="1537071"/>
          <a:ext cx="5288848" cy="18745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from 14,929 to 15,055 following identificiation of the error. No other numbers and no charts were impacted.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11. From 28/06/2021, the newest mid-year population estimate from National Records of Scotland is used to calculate the</a:t>
          </a:r>
          <a:r>
            <a:rPr lang="en-GB" sz="1100" baseline="0">
              <a:solidFill>
                <a:schemeClr val="dk1"/>
              </a:solidFill>
              <a:effectLst/>
              <a:latin typeface="Arial" panose="020B0604020202020204" pitchFamily="34" charset="0"/>
              <a:ea typeface="+mn-ea"/>
              <a:cs typeface="Arial" panose="020B0604020202020204" pitchFamily="34" charset="0"/>
            </a:rPr>
            <a:t> Tests in last 7 days per 1,000 population figure. The population of Scotland was estimated to be 5,466,000 on 30 June 2020.</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2"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37">
        <v>635.42857142857144</v>
      </c>
      <c r="C174" s="537">
        <v>11.428571428571429</v>
      </c>
      <c r="D174" s="537">
        <v>480.28571428571428</v>
      </c>
      <c r="E174" s="44">
        <v>1127.1428571428571</v>
      </c>
    </row>
    <row r="175" spans="1:7" x14ac:dyDescent="0.35">
      <c r="A175" s="113" t="s">
        <v>398</v>
      </c>
      <c r="B175" s="537">
        <v>622.57142857142856</v>
      </c>
      <c r="C175" s="537">
        <v>10.428571428571429</v>
      </c>
      <c r="D175" s="537">
        <v>494.42857142857144</v>
      </c>
      <c r="E175" s="44">
        <v>1127.4285714285716</v>
      </c>
    </row>
    <row r="176" spans="1:7" x14ac:dyDescent="0.35">
      <c r="A176" s="113" t="s">
        <v>402</v>
      </c>
      <c r="B176" s="537">
        <v>643.28571428571433</v>
      </c>
      <c r="C176" s="537">
        <v>15</v>
      </c>
      <c r="D176" s="537">
        <v>498.71428571428572</v>
      </c>
      <c r="E176" s="44">
        <v>1157</v>
      </c>
    </row>
    <row r="177" spans="1:5" x14ac:dyDescent="0.35">
      <c r="A177" s="113" t="s">
        <v>406</v>
      </c>
      <c r="B177" s="537">
        <v>684.28571428571433</v>
      </c>
      <c r="C177" s="537">
        <v>15.142857142857142</v>
      </c>
      <c r="D177" s="537">
        <v>538.14285714285711</v>
      </c>
      <c r="E177" s="44">
        <v>1237.5714285714284</v>
      </c>
    </row>
    <row r="178" spans="1:5" x14ac:dyDescent="0.35">
      <c r="A178" s="113" t="s">
        <v>411</v>
      </c>
      <c r="B178" s="537">
        <v>771.42857142857144</v>
      </c>
      <c r="C178" s="537">
        <v>18</v>
      </c>
      <c r="D178" s="537">
        <v>585.14285714285711</v>
      </c>
      <c r="E178" s="44">
        <v>1374.5714285714284</v>
      </c>
    </row>
    <row r="179" spans="1:5" x14ac:dyDescent="0.35">
      <c r="A179" s="113" t="s">
        <v>416</v>
      </c>
      <c r="B179" s="537">
        <v>799.14285714285711</v>
      </c>
      <c r="C179" s="537">
        <v>34.714285714285715</v>
      </c>
      <c r="D179" s="537">
        <v>658.85714285714289</v>
      </c>
      <c r="E179" s="44">
        <v>1492.7142857142858</v>
      </c>
    </row>
    <row r="180" spans="1:5" x14ac:dyDescent="0.35">
      <c r="A180" s="113" t="s">
        <v>420</v>
      </c>
      <c r="B180" s="537">
        <v>921</v>
      </c>
      <c r="C180" s="537">
        <v>33</v>
      </c>
      <c r="D180" s="537">
        <v>757</v>
      </c>
      <c r="E180" s="9">
        <v>1711</v>
      </c>
    </row>
    <row r="181" spans="1:5" x14ac:dyDescent="0.35">
      <c r="A181" s="113" t="s">
        <v>425</v>
      </c>
      <c r="B181" s="537">
        <v>1264.1428571428571</v>
      </c>
      <c r="C181" s="537">
        <v>41.857142857142854</v>
      </c>
      <c r="D181" s="537">
        <v>1049.8571428571429</v>
      </c>
      <c r="E181" s="44">
        <v>2355.8571428571431</v>
      </c>
    </row>
    <row r="182" spans="1:5" x14ac:dyDescent="0.35">
      <c r="A182" s="113" t="s">
        <v>427</v>
      </c>
      <c r="B182" s="537">
        <v>1457.1428571428571</v>
      </c>
      <c r="C182" s="537">
        <v>61</v>
      </c>
      <c r="D182" s="537">
        <v>1242.1428571428571</v>
      </c>
      <c r="E182" s="44">
        <v>2760.2857142857142</v>
      </c>
    </row>
    <row r="183" spans="1:5" x14ac:dyDescent="0.35">
      <c r="A183" s="113"/>
      <c r="B183" s="537"/>
      <c r="C183" s="537"/>
      <c r="D183" s="537"/>
      <c r="E183" s="44"/>
    </row>
    <row r="184" spans="1:5" x14ac:dyDescent="0.35">
      <c r="A184" s="113"/>
      <c r="B184" s="537"/>
      <c r="C184" s="537"/>
      <c r="D184" s="537"/>
      <c r="E184" s="9"/>
    </row>
    <row r="185" spans="1:5" x14ac:dyDescent="0.35">
      <c r="A185" s="113"/>
      <c r="B185" s="537"/>
      <c r="C185" s="537"/>
      <c r="D185" s="537"/>
      <c r="E185" s="44"/>
    </row>
    <row r="186" spans="1:5" x14ac:dyDescent="0.35">
      <c r="A186" s="113"/>
      <c r="B186" s="537"/>
      <c r="C186" s="537"/>
      <c r="D186" s="537"/>
      <c r="E186" s="9"/>
    </row>
    <row r="187" spans="1:5" x14ac:dyDescent="0.35">
      <c r="A187" s="113"/>
      <c r="B187" s="537"/>
      <c r="C187" s="537"/>
      <c r="D187" s="537"/>
      <c r="E187" s="44"/>
    </row>
    <row r="188" spans="1:5" x14ac:dyDescent="0.35">
      <c r="A188" s="113"/>
      <c r="B188" s="537"/>
      <c r="C188" s="537"/>
      <c r="D188" s="537"/>
      <c r="E188" s="9"/>
    </row>
    <row r="189" spans="1:5" x14ac:dyDescent="0.35">
      <c r="A189" s="113"/>
      <c r="B189" s="537"/>
      <c r="C189" s="537"/>
      <c r="D189" s="537"/>
      <c r="E189" s="44"/>
    </row>
    <row r="190" spans="1:5" x14ac:dyDescent="0.35">
      <c r="A190" s="113"/>
      <c r="B190" s="537"/>
      <c r="C190" s="537"/>
      <c r="D190" s="537"/>
      <c r="E190" s="9"/>
    </row>
    <row r="191" spans="1:5" x14ac:dyDescent="0.35">
      <c r="A191" s="113"/>
      <c r="B191" s="537"/>
      <c r="C191" s="537"/>
      <c r="D191" s="537"/>
      <c r="E191" s="44"/>
    </row>
    <row r="192" spans="1:5" x14ac:dyDescent="0.35">
      <c r="A192" s="113"/>
      <c r="B192" s="537"/>
      <c r="C192" s="537"/>
      <c r="D192" s="537"/>
      <c r="E192" s="9"/>
    </row>
    <row r="193" spans="1:5" x14ac:dyDescent="0.35">
      <c r="A193" s="113"/>
      <c r="B193" s="537"/>
      <c r="C193" s="537"/>
      <c r="D193" s="537"/>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2"/>
  <sheetViews>
    <sheetView showGridLines="0" zoomScale="89" zoomScaleNormal="90" workbookViewId="0">
      <pane ySplit="3" topLeftCell="A56"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c r="D64" s="562"/>
    </row>
    <row r="65" spans="1:3" x14ac:dyDescent="0.35">
      <c r="A65" s="217">
        <v>19</v>
      </c>
      <c r="B65" s="222" t="s">
        <v>399</v>
      </c>
      <c r="C65" s="207">
        <v>3</v>
      </c>
    </row>
    <row r="66" spans="1:3" x14ac:dyDescent="0.35">
      <c r="A66" s="217">
        <v>20</v>
      </c>
      <c r="B66" s="222" t="s">
        <v>403</v>
      </c>
      <c r="C66" s="207">
        <v>4</v>
      </c>
    </row>
    <row r="67" spans="1:3" x14ac:dyDescent="0.35">
      <c r="A67" s="217">
        <v>21</v>
      </c>
      <c r="B67" s="222" t="s">
        <v>408</v>
      </c>
      <c r="C67" s="207">
        <v>5</v>
      </c>
    </row>
    <row r="68" spans="1:3" x14ac:dyDescent="0.35">
      <c r="A68" s="217">
        <v>22</v>
      </c>
      <c r="B68" s="222" t="s">
        <v>412</v>
      </c>
      <c r="C68" s="207">
        <v>4</v>
      </c>
    </row>
    <row r="69" spans="1:3" x14ac:dyDescent="0.35">
      <c r="A69" s="217">
        <v>23</v>
      </c>
      <c r="B69" s="2" t="s">
        <v>417</v>
      </c>
      <c r="C69" s="207">
        <v>4</v>
      </c>
    </row>
    <row r="70" spans="1:3" x14ac:dyDescent="0.35">
      <c r="A70" s="217">
        <v>24</v>
      </c>
      <c r="B70" s="2" t="s">
        <v>421</v>
      </c>
      <c r="C70" s="207">
        <v>6</v>
      </c>
    </row>
    <row r="71" spans="1:3" x14ac:dyDescent="0.35">
      <c r="A71" s="217">
        <v>25</v>
      </c>
      <c r="B71" s="2" t="s">
        <v>426</v>
      </c>
      <c r="C71" s="207">
        <v>19</v>
      </c>
    </row>
    <row r="72" spans="1:3" x14ac:dyDescent="0.35">
      <c r="A72" s="217">
        <v>26</v>
      </c>
      <c r="B72" s="2" t="s">
        <v>428</v>
      </c>
      <c r="C72" s="207">
        <v>14</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5"/>
  <sheetViews>
    <sheetView showGridLines="0" zoomScale="90" zoomScaleNormal="90" workbookViewId="0">
      <pane xSplit="1" ySplit="2" topLeftCell="B50"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row r="60" spans="1:7" x14ac:dyDescent="0.35">
      <c r="A60" s="11">
        <v>44348</v>
      </c>
      <c r="B60" s="385">
        <v>258</v>
      </c>
      <c r="C60" s="385">
        <v>690</v>
      </c>
      <c r="D60" s="256">
        <v>0.65</v>
      </c>
      <c r="E60" s="112">
        <v>35501</v>
      </c>
      <c r="F60" s="83">
        <v>7.0000000000000001E-3</v>
      </c>
    </row>
    <row r="61" spans="1:7" x14ac:dyDescent="0.35">
      <c r="A61" s="11">
        <v>44355</v>
      </c>
      <c r="B61" s="385">
        <v>330</v>
      </c>
      <c r="C61" s="385">
        <v>715</v>
      </c>
      <c r="D61" s="256">
        <v>0.67</v>
      </c>
      <c r="E61" s="112">
        <v>35873</v>
      </c>
      <c r="F61" s="83">
        <v>8.9999999999999993E-3</v>
      </c>
    </row>
    <row r="62" spans="1:7" x14ac:dyDescent="0.35">
      <c r="A62" s="11">
        <v>44362</v>
      </c>
      <c r="B62" s="385">
        <v>363</v>
      </c>
      <c r="C62" s="385">
        <v>721</v>
      </c>
      <c r="D62" s="256">
        <v>0.68</v>
      </c>
      <c r="E62" s="112">
        <v>37297</v>
      </c>
      <c r="F62" s="83">
        <v>0.01</v>
      </c>
    </row>
    <row r="63" spans="1:7" x14ac:dyDescent="0.35">
      <c r="A63" s="11">
        <v>44369</v>
      </c>
      <c r="B63" s="385">
        <v>427</v>
      </c>
      <c r="C63" s="385">
        <v>738</v>
      </c>
      <c r="D63" s="256">
        <v>0.69</v>
      </c>
      <c r="E63" s="112">
        <v>39187</v>
      </c>
      <c r="F63" s="83">
        <v>1.0999999999999999E-2</v>
      </c>
    </row>
    <row r="64" spans="1:7" x14ac:dyDescent="0.35">
      <c r="A64" s="11">
        <v>44376</v>
      </c>
      <c r="B64" s="385">
        <v>636</v>
      </c>
      <c r="C64" s="385">
        <v>753</v>
      </c>
      <c r="D64" s="256">
        <v>0.71</v>
      </c>
      <c r="E64" s="112">
        <v>39660</v>
      </c>
      <c r="F64" s="83">
        <v>1.6E-2</v>
      </c>
    </row>
    <row r="65" spans="1:6" x14ac:dyDescent="0.35">
      <c r="A65" s="11">
        <v>44383</v>
      </c>
      <c r="B65" s="385">
        <v>702</v>
      </c>
      <c r="C65" s="385">
        <v>736</v>
      </c>
      <c r="D65" s="256">
        <v>0.69</v>
      </c>
      <c r="E65" s="112">
        <v>38469</v>
      </c>
      <c r="F65" s="83">
        <v>1.7999999999999999E-2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7"/>
  <sheetViews>
    <sheetView showGridLines="0" zoomScale="89" zoomScaleNormal="90" workbookViewId="0">
      <pane ySplit="3" topLeftCell="A40"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row r="52" spans="1:4" x14ac:dyDescent="0.35">
      <c r="A52" s="397">
        <v>22</v>
      </c>
      <c r="B52" s="225">
        <v>44349</v>
      </c>
      <c r="C52" s="207">
        <v>17</v>
      </c>
      <c r="D52" s="76">
        <v>0.02</v>
      </c>
    </row>
    <row r="53" spans="1:4" x14ac:dyDescent="0.35">
      <c r="A53" s="397">
        <v>23</v>
      </c>
      <c r="B53" s="225">
        <v>44356</v>
      </c>
      <c r="C53" s="2">
        <v>19</v>
      </c>
      <c r="D53" s="76">
        <v>0.02</v>
      </c>
    </row>
    <row r="54" spans="1:4" x14ac:dyDescent="0.35">
      <c r="A54" s="397">
        <v>24</v>
      </c>
      <c r="B54" s="225">
        <v>44363</v>
      </c>
      <c r="C54" s="2">
        <v>21</v>
      </c>
      <c r="D54" s="76">
        <v>0.02</v>
      </c>
    </row>
    <row r="55" spans="1:4" x14ac:dyDescent="0.35">
      <c r="A55" s="397">
        <v>25</v>
      </c>
      <c r="B55" s="225">
        <v>44370</v>
      </c>
      <c r="C55" s="2">
        <v>30</v>
      </c>
      <c r="D55" s="76">
        <v>0.03</v>
      </c>
    </row>
    <row r="56" spans="1:4" x14ac:dyDescent="0.35">
      <c r="A56" s="397">
        <v>26</v>
      </c>
      <c r="B56" s="225">
        <v>44377</v>
      </c>
      <c r="C56" s="2">
        <v>39</v>
      </c>
      <c r="D56" s="76">
        <v>0.04</v>
      </c>
    </row>
    <row r="57" spans="1:4" x14ac:dyDescent="0.35">
      <c r="A57" s="397">
        <v>27</v>
      </c>
      <c r="B57" s="225">
        <v>44384</v>
      </c>
      <c r="C57" s="2">
        <v>44</v>
      </c>
      <c r="D57" s="76">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485"/>
  <sheetViews>
    <sheetView workbookViewId="0">
      <pane xSplit="1" ySplit="3" topLeftCell="B466"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7" x14ac:dyDescent="0.35">
      <c r="A1" s="54" t="s">
        <v>50</v>
      </c>
      <c r="G1" s="22" t="s">
        <v>29</v>
      </c>
    </row>
    <row r="3" spans="1:7" ht="39.5" x14ac:dyDescent="0.35">
      <c r="A3" s="55" t="s">
        <v>0</v>
      </c>
      <c r="B3" s="61" t="s">
        <v>49</v>
      </c>
    </row>
    <row r="4" spans="1:7" x14ac:dyDescent="0.35">
      <c r="A4" s="25">
        <v>43904</v>
      </c>
      <c r="B4" s="56">
        <v>1</v>
      </c>
    </row>
    <row r="5" spans="1:7" x14ac:dyDescent="0.35">
      <c r="A5" s="25">
        <v>43905</v>
      </c>
      <c r="B5" s="56">
        <v>1</v>
      </c>
    </row>
    <row r="6" spans="1:7" x14ac:dyDescent="0.35">
      <c r="A6" s="25">
        <v>43906</v>
      </c>
      <c r="B6" s="56">
        <v>1</v>
      </c>
    </row>
    <row r="7" spans="1:7" x14ac:dyDescent="0.35">
      <c r="A7" s="25">
        <v>43907</v>
      </c>
      <c r="B7" s="56">
        <v>2</v>
      </c>
    </row>
    <row r="8" spans="1:7" x14ac:dyDescent="0.35">
      <c r="A8" s="25">
        <v>43908</v>
      </c>
      <c r="B8" s="56">
        <v>3</v>
      </c>
    </row>
    <row r="9" spans="1:7" x14ac:dyDescent="0.35">
      <c r="A9" s="25">
        <v>43909</v>
      </c>
      <c r="B9" s="56">
        <v>6</v>
      </c>
    </row>
    <row r="10" spans="1:7" x14ac:dyDescent="0.35">
      <c r="A10" s="25">
        <v>43910</v>
      </c>
      <c r="B10" s="56">
        <v>6</v>
      </c>
    </row>
    <row r="11" spans="1:7" x14ac:dyDescent="0.35">
      <c r="A11" s="25">
        <v>43911</v>
      </c>
      <c r="B11" s="56">
        <v>7</v>
      </c>
    </row>
    <row r="12" spans="1:7" x14ac:dyDescent="0.35">
      <c r="A12" s="25">
        <v>43912</v>
      </c>
      <c r="B12" s="56">
        <v>10</v>
      </c>
    </row>
    <row r="13" spans="1:7" x14ac:dyDescent="0.35">
      <c r="A13" s="25">
        <v>43913</v>
      </c>
      <c r="B13" s="56">
        <v>14</v>
      </c>
    </row>
    <row r="14" spans="1:7" x14ac:dyDescent="0.35">
      <c r="A14" s="25">
        <v>43914</v>
      </c>
      <c r="B14" s="56">
        <v>16</v>
      </c>
    </row>
    <row r="15" spans="1:7" x14ac:dyDescent="0.35">
      <c r="A15" s="25">
        <v>43915</v>
      </c>
      <c r="B15" s="56">
        <v>22</v>
      </c>
    </row>
    <row r="16" spans="1:7"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row r="450" spans="1:2" x14ac:dyDescent="0.35">
      <c r="A450" s="291">
        <v>44350</v>
      </c>
      <c r="B450" s="127">
        <v>7674</v>
      </c>
    </row>
    <row r="451" spans="1:2" x14ac:dyDescent="0.35">
      <c r="A451" s="291">
        <v>44351</v>
      </c>
      <c r="B451" s="127">
        <v>7676</v>
      </c>
    </row>
    <row r="452" spans="1:2" x14ac:dyDescent="0.35">
      <c r="A452" s="291">
        <v>44352</v>
      </c>
      <c r="B452" s="127">
        <v>7677</v>
      </c>
    </row>
    <row r="453" spans="1:2" x14ac:dyDescent="0.35">
      <c r="A453" s="291">
        <v>44353</v>
      </c>
      <c r="B453" s="127">
        <v>7677</v>
      </c>
    </row>
    <row r="454" spans="1:2" x14ac:dyDescent="0.35">
      <c r="A454" s="291">
        <v>44354</v>
      </c>
      <c r="B454" s="127">
        <v>7677</v>
      </c>
    </row>
    <row r="455" spans="1:2" x14ac:dyDescent="0.35">
      <c r="A455" s="291">
        <v>44355</v>
      </c>
      <c r="B455" s="127">
        <v>7677</v>
      </c>
    </row>
    <row r="456" spans="1:2" x14ac:dyDescent="0.35">
      <c r="A456" s="291">
        <v>44356</v>
      </c>
      <c r="B456" s="127">
        <v>7678</v>
      </c>
    </row>
    <row r="457" spans="1:2" x14ac:dyDescent="0.35">
      <c r="A457" s="291">
        <v>44357</v>
      </c>
      <c r="B457" s="127">
        <v>7679</v>
      </c>
    </row>
    <row r="458" spans="1:2" x14ac:dyDescent="0.35">
      <c r="A458" s="291">
        <v>44358</v>
      </c>
      <c r="B458" s="127">
        <v>7679</v>
      </c>
    </row>
    <row r="459" spans="1:2" x14ac:dyDescent="0.35">
      <c r="A459" s="291">
        <v>44359</v>
      </c>
      <c r="B459" s="127">
        <v>7681</v>
      </c>
    </row>
    <row r="460" spans="1:2" x14ac:dyDescent="0.35">
      <c r="A460" s="291">
        <v>44360</v>
      </c>
      <c r="B460" s="127">
        <v>7681</v>
      </c>
    </row>
    <row r="461" spans="1:2" x14ac:dyDescent="0.35">
      <c r="A461" s="291">
        <v>44361</v>
      </c>
      <c r="B461" s="127">
        <v>7681</v>
      </c>
    </row>
    <row r="462" spans="1:2" x14ac:dyDescent="0.35">
      <c r="A462" s="291">
        <v>44362</v>
      </c>
      <c r="B462" s="127">
        <v>7683</v>
      </c>
    </row>
    <row r="463" spans="1:2" x14ac:dyDescent="0.35">
      <c r="A463" s="291">
        <v>44363</v>
      </c>
      <c r="B463" s="127">
        <v>7684</v>
      </c>
    </row>
    <row r="464" spans="1:2" x14ac:dyDescent="0.35">
      <c r="A464" s="291">
        <v>44364</v>
      </c>
      <c r="B464" s="127">
        <v>7688</v>
      </c>
    </row>
    <row r="465" spans="1:2" x14ac:dyDescent="0.35">
      <c r="A465" s="291">
        <v>44365</v>
      </c>
      <c r="B465" s="127">
        <v>7690</v>
      </c>
    </row>
    <row r="466" spans="1:2" x14ac:dyDescent="0.35">
      <c r="A466" s="291">
        <v>44366</v>
      </c>
      <c r="B466" s="127">
        <v>7692</v>
      </c>
    </row>
    <row r="467" spans="1:2" x14ac:dyDescent="0.35">
      <c r="A467" s="291">
        <v>44367</v>
      </c>
      <c r="B467" s="127">
        <v>7692</v>
      </c>
    </row>
    <row r="468" spans="1:2" x14ac:dyDescent="0.35">
      <c r="A468" s="291">
        <v>44368</v>
      </c>
      <c r="B468" s="127">
        <v>7692</v>
      </c>
    </row>
    <row r="469" spans="1:2" x14ac:dyDescent="0.35">
      <c r="A469" s="291">
        <v>44369</v>
      </c>
      <c r="B469" s="127">
        <v>7696</v>
      </c>
    </row>
    <row r="470" spans="1:2" x14ac:dyDescent="0.35">
      <c r="A470" s="291">
        <v>44370</v>
      </c>
      <c r="B470" s="127">
        <v>7701</v>
      </c>
    </row>
    <row r="471" spans="1:2" x14ac:dyDescent="0.35">
      <c r="A471" s="291">
        <v>44371</v>
      </c>
      <c r="B471" s="127">
        <v>7706</v>
      </c>
    </row>
    <row r="472" spans="1:2" x14ac:dyDescent="0.35">
      <c r="A472" s="291">
        <v>44372</v>
      </c>
      <c r="B472" s="127">
        <v>7708</v>
      </c>
    </row>
    <row r="473" spans="1:2" x14ac:dyDescent="0.35">
      <c r="A473" s="291">
        <v>44373</v>
      </c>
      <c r="B473" s="127">
        <v>7711</v>
      </c>
    </row>
    <row r="474" spans="1:2" s="384" customFormat="1" x14ac:dyDescent="0.35">
      <c r="A474" s="291">
        <v>44374</v>
      </c>
      <c r="B474" s="127">
        <v>7712</v>
      </c>
    </row>
    <row r="475" spans="1:2" x14ac:dyDescent="0.35">
      <c r="A475" s="291">
        <v>44375</v>
      </c>
      <c r="B475" s="127">
        <v>7712</v>
      </c>
    </row>
    <row r="476" spans="1:2" x14ac:dyDescent="0.35">
      <c r="A476" s="291">
        <v>44376</v>
      </c>
      <c r="B476" s="127">
        <v>7713</v>
      </c>
    </row>
    <row r="477" spans="1:2" x14ac:dyDescent="0.35">
      <c r="A477" s="291">
        <v>44377</v>
      </c>
      <c r="B477" s="127">
        <v>7716</v>
      </c>
    </row>
    <row r="478" spans="1:2" x14ac:dyDescent="0.35">
      <c r="A478" s="291">
        <v>44378</v>
      </c>
      <c r="B478" s="127">
        <v>7722</v>
      </c>
    </row>
    <row r="479" spans="1:2" x14ac:dyDescent="0.35">
      <c r="A479" s="291">
        <v>44379</v>
      </c>
      <c r="B479" s="127">
        <v>7726</v>
      </c>
    </row>
    <row r="480" spans="1:2" x14ac:dyDescent="0.35">
      <c r="A480" s="291">
        <v>44380</v>
      </c>
      <c r="B480" s="127">
        <v>7729</v>
      </c>
    </row>
    <row r="481" spans="1:2" x14ac:dyDescent="0.35">
      <c r="A481" s="291">
        <v>44381</v>
      </c>
      <c r="B481" s="127">
        <v>7729</v>
      </c>
    </row>
    <row r="482" spans="1:2" x14ac:dyDescent="0.35">
      <c r="A482" s="291">
        <v>44382</v>
      </c>
      <c r="B482" s="127">
        <v>7729</v>
      </c>
    </row>
    <row r="483" spans="1:2" x14ac:dyDescent="0.35">
      <c r="A483" s="291">
        <v>44383</v>
      </c>
      <c r="B483" s="127">
        <v>7735</v>
      </c>
    </row>
    <row r="484" spans="1:2" x14ac:dyDescent="0.35">
      <c r="A484" s="568">
        <v>44384</v>
      </c>
      <c r="B484" s="127">
        <v>7740</v>
      </c>
    </row>
    <row r="485" spans="1:2" x14ac:dyDescent="0.35">
      <c r="A485" s="568">
        <v>44385</v>
      </c>
      <c r="B485" s="127">
        <v>7744</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81640625" customWidth="1"/>
    <col min="6" max="6" width="13.1796875" customWidth="1"/>
    <col min="15" max="19" width="15" customWidth="1"/>
    <col min="20" max="20" width="12.1796875" customWidth="1"/>
  </cols>
  <sheetData>
    <row r="1" spans="1:21" x14ac:dyDescent="0.35">
      <c r="A1" s="585" t="s">
        <v>345</v>
      </c>
      <c r="B1" s="585"/>
      <c r="C1" s="585"/>
      <c r="D1" s="585"/>
      <c r="E1" s="585"/>
      <c r="F1" s="450"/>
      <c r="G1" s="450"/>
      <c r="H1" s="450"/>
      <c r="I1" s="450"/>
      <c r="J1" s="450"/>
      <c r="K1" s="450"/>
      <c r="L1" s="450"/>
      <c r="M1" s="450"/>
      <c r="N1" s="450"/>
      <c r="O1" s="476" t="s">
        <v>346</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3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3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3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28" t="s">
        <v>350</v>
      </c>
      <c r="C113" s="428"/>
      <c r="D113" s="490"/>
      <c r="E113" s="490"/>
      <c r="F113" s="264"/>
      <c r="O113" s="428" t="s">
        <v>350</v>
      </c>
      <c r="P113" s="385"/>
      <c r="Q113" s="257"/>
      <c r="R113" s="257"/>
      <c r="S113" s="257"/>
      <c r="T113" s="224"/>
    </row>
    <row r="114" spans="1:20" x14ac:dyDescent="0.35">
      <c r="A114" s="489" t="s">
        <v>351</v>
      </c>
      <c r="B114" s="428" t="s">
        <v>352</v>
      </c>
      <c r="C114" s="224"/>
      <c r="O114" s="428" t="s">
        <v>352</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35">
      <c r="A134" s="538">
        <v>44323</v>
      </c>
      <c r="B134" s="542">
        <v>5297</v>
      </c>
      <c r="C134" s="543">
        <v>0.89313715189999998</v>
      </c>
      <c r="D134" s="543">
        <v>9.9253736400000001E-2</v>
      </c>
      <c r="E134" s="543">
        <v>7.5964113999999992E-3</v>
      </c>
      <c r="O134" s="294">
        <v>44323</v>
      </c>
      <c r="P134" s="8">
        <v>5085</v>
      </c>
      <c r="Q134" s="493">
        <v>0.89323547309999995</v>
      </c>
      <c r="R134" s="493">
        <v>9.9458021899999999E-2</v>
      </c>
      <c r="S134" s="493">
        <v>7.2938083999999999E-3</v>
      </c>
    </row>
    <row r="135" spans="1:19" x14ac:dyDescent="0.35">
      <c r="A135" s="538">
        <v>44326</v>
      </c>
      <c r="B135" s="542">
        <v>5529</v>
      </c>
      <c r="C135" s="543">
        <v>0.92003509799999994</v>
      </c>
      <c r="D135" s="543">
        <v>7.2294424999999995E-2</v>
      </c>
      <c r="E135" s="543">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3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3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3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3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3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3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3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3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3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3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3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3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3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3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3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3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35">
      <c r="A163" s="538">
        <v>44364</v>
      </c>
      <c r="B163" s="529">
        <v>26146</v>
      </c>
      <c r="C163" s="491">
        <v>0.87181435810000008</v>
      </c>
      <c r="D163" s="491">
        <v>9.0825322E-2</v>
      </c>
      <c r="E163" s="491">
        <v>3.7334013499999999E-2</v>
      </c>
      <c r="O163" s="62">
        <v>44364</v>
      </c>
      <c r="P163" s="8">
        <v>24938</v>
      </c>
      <c r="Q163" s="493">
        <v>0.87090290879999999</v>
      </c>
      <c r="R163" s="493">
        <v>9.1871222500000002E-2</v>
      </c>
      <c r="S163" s="493">
        <v>3.5528324399999998E-2</v>
      </c>
    </row>
    <row r="164" spans="1:19" x14ac:dyDescent="0.35">
      <c r="A164" s="538">
        <v>44365</v>
      </c>
      <c r="B164" s="529">
        <v>26546</v>
      </c>
      <c r="C164" s="491">
        <v>0.84771191330000006</v>
      </c>
      <c r="D164" s="491">
        <v>0.1128192548</v>
      </c>
      <c r="E164" s="491">
        <v>3.7579162100000001E-2</v>
      </c>
      <c r="O164" s="62">
        <v>44365</v>
      </c>
      <c r="P164" s="8">
        <v>26546</v>
      </c>
      <c r="Q164" s="493">
        <v>0.84771191330000006</v>
      </c>
      <c r="R164" s="493">
        <v>0.1128192548</v>
      </c>
      <c r="S164" s="493">
        <v>3.7579162100000001E-2</v>
      </c>
    </row>
    <row r="165" spans="1:19" x14ac:dyDescent="0.35">
      <c r="A165" s="538">
        <v>44368</v>
      </c>
      <c r="B165" s="529">
        <v>30487</v>
      </c>
      <c r="C165" s="491">
        <v>0.8344120425999999</v>
      </c>
      <c r="D165" s="491">
        <v>0.12101996179999999</v>
      </c>
      <c r="E165" s="491">
        <v>4.4544657200000004E-2</v>
      </c>
      <c r="O165" s="62">
        <v>44368</v>
      </c>
      <c r="P165" s="8">
        <v>28035</v>
      </c>
      <c r="Q165" s="493">
        <v>0.83546135369999996</v>
      </c>
      <c r="R165" s="493">
        <v>0.12186277229999999</v>
      </c>
      <c r="S165" s="493">
        <v>4.0934902500000009E-2</v>
      </c>
    </row>
    <row r="166" spans="1:19" x14ac:dyDescent="0.35">
      <c r="A166" s="538">
        <v>44369</v>
      </c>
      <c r="B166" s="529">
        <v>36425</v>
      </c>
      <c r="C166" s="491">
        <v>0.81686281529999993</v>
      </c>
      <c r="D166" s="491">
        <v>0.12902553750000001</v>
      </c>
      <c r="E166" s="491">
        <v>5.40859822E-2</v>
      </c>
      <c r="O166" s="62">
        <v>44369</v>
      </c>
      <c r="P166" s="8">
        <v>32625</v>
      </c>
      <c r="Q166" s="493">
        <v>0.82421091420000003</v>
      </c>
      <c r="R166" s="493">
        <v>0.1258934283</v>
      </c>
      <c r="S166" s="493">
        <v>4.8208049799999993E-2</v>
      </c>
    </row>
    <row r="167" spans="1:19" x14ac:dyDescent="0.35">
      <c r="A167" s="538">
        <v>44370</v>
      </c>
      <c r="B167" s="529">
        <v>40646</v>
      </c>
      <c r="C167" s="491">
        <v>0.7817504864</v>
      </c>
      <c r="D167" s="491">
        <v>0.1576304365</v>
      </c>
      <c r="E167" s="491">
        <v>6.0595674799999999E-2</v>
      </c>
      <c r="O167" s="62">
        <v>44370</v>
      </c>
      <c r="P167" s="8">
        <v>39294</v>
      </c>
      <c r="Q167" s="493">
        <v>0.78358532969999994</v>
      </c>
      <c r="R167" s="493">
        <v>0.15815818069999998</v>
      </c>
      <c r="S167" s="493">
        <v>5.8233243499999997E-2</v>
      </c>
    </row>
    <row r="168" spans="1:19" x14ac:dyDescent="0.35">
      <c r="A168" s="538">
        <v>44371</v>
      </c>
      <c r="B168" s="529">
        <v>43248</v>
      </c>
      <c r="C168" s="491">
        <v>0.75616475240000003</v>
      </c>
      <c r="D168" s="491">
        <v>0.17732132709999998</v>
      </c>
      <c r="E168" s="491">
        <v>6.64876306E-2</v>
      </c>
      <c r="O168" s="62">
        <v>44371</v>
      </c>
      <c r="P168" s="8">
        <v>42453</v>
      </c>
      <c r="Q168" s="493">
        <v>0.75609551870000002</v>
      </c>
      <c r="R168" s="493">
        <v>0.17904939450000001</v>
      </c>
      <c r="S168" s="493">
        <v>6.4829019000000002E-2</v>
      </c>
    </row>
    <row r="169" spans="1:19" x14ac:dyDescent="0.35">
      <c r="A169" s="538">
        <v>44372</v>
      </c>
      <c r="B169" s="529">
        <v>30939</v>
      </c>
      <c r="C169" s="491">
        <v>0.7428688873</v>
      </c>
      <c r="D169" s="491">
        <v>0.1755468573</v>
      </c>
      <c r="E169" s="491">
        <v>8.1562620699999991E-2</v>
      </c>
      <c r="O169" s="62">
        <v>44372</v>
      </c>
      <c r="P169" s="8">
        <v>30967</v>
      </c>
      <c r="Q169" s="493">
        <v>0.74169219819999999</v>
      </c>
      <c r="R169" s="493">
        <v>0.1767765761</v>
      </c>
      <c r="S169" s="493">
        <v>8.1509696300000004E-2</v>
      </c>
    </row>
    <row r="170" spans="1:19" x14ac:dyDescent="0.35">
      <c r="A170" s="62"/>
      <c r="C170" s="493"/>
      <c r="D170" s="493"/>
      <c r="E170" s="493"/>
    </row>
    <row r="171" spans="1:19" x14ac:dyDescent="0.35">
      <c r="A171" s="62"/>
      <c r="C171" s="493"/>
      <c r="D171" s="493"/>
      <c r="E171" s="493"/>
    </row>
    <row r="172" spans="1:19" x14ac:dyDescent="0.35">
      <c r="A172" s="62"/>
      <c r="C172" s="493"/>
      <c r="D172" s="493"/>
      <c r="E172" s="493"/>
    </row>
    <row r="173" spans="1:19" x14ac:dyDescent="0.35">
      <c r="A173" s="62"/>
      <c r="C173" s="493"/>
      <c r="D173" s="493"/>
      <c r="E173" s="493"/>
    </row>
    <row r="174" spans="1:19" x14ac:dyDescent="0.35">
      <c r="A174" s="62"/>
    </row>
    <row r="175" spans="1:19" x14ac:dyDescent="0.35">
      <c r="A175" s="62"/>
    </row>
    <row r="176" spans="1:19" x14ac:dyDescent="0.3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5"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82"/>
  <sheetViews>
    <sheetView workbookViewId="0">
      <pane xSplit="1" ySplit="3" topLeftCell="B166"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81640625" style="384" bestFit="1" customWidth="1"/>
    <col min="5" max="13" width="8.54296875" style="384"/>
    <col min="14" max="14" width="35.1796875" style="384" customWidth="1"/>
    <col min="15" max="15" width="11.453125" style="384" customWidth="1"/>
    <col min="16" max="16" width="9.81640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28"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334</v>
      </c>
    </row>
    <row r="78" spans="1:20" x14ac:dyDescent="0.35">
      <c r="A78" s="25">
        <v>44281</v>
      </c>
      <c r="B78" s="60">
        <v>2322832</v>
      </c>
      <c r="C78" s="60">
        <v>279814</v>
      </c>
      <c r="D78" s="350"/>
    </row>
    <row r="79" spans="1:20" x14ac:dyDescent="0.35">
      <c r="A79" s="25">
        <v>44282</v>
      </c>
      <c r="B79" s="60">
        <v>2358807</v>
      </c>
      <c r="C79" s="60">
        <v>294714</v>
      </c>
      <c r="D79" s="350"/>
      <c r="O79" s="474"/>
      <c r="P79" s="475" t="s">
        <v>332</v>
      </c>
      <c r="Q79" s="475" t="s">
        <v>333</v>
      </c>
    </row>
    <row r="80" spans="1:20" x14ac:dyDescent="0.35">
      <c r="A80" s="25">
        <v>44283</v>
      </c>
      <c r="B80" s="60">
        <v>2386158</v>
      </c>
      <c r="C80" s="60">
        <v>317217</v>
      </c>
      <c r="D80" s="350"/>
      <c r="E80" s="473" t="s">
        <v>327</v>
      </c>
      <c r="O80" s="25">
        <v>44283</v>
      </c>
      <c r="P80" s="60">
        <v>2385709</v>
      </c>
      <c r="Q80" s="60">
        <v>312320</v>
      </c>
      <c r="S80" s="350"/>
      <c r="T80" s="350"/>
    </row>
    <row r="81" spans="1:20" x14ac:dyDescent="0.35">
      <c r="A81" s="25">
        <v>44284</v>
      </c>
      <c r="B81" s="60">
        <v>2410281</v>
      </c>
      <c r="C81" s="60">
        <v>331969</v>
      </c>
      <c r="D81" s="350"/>
      <c r="E81" s="473" t="s">
        <v>331</v>
      </c>
      <c r="O81" s="25">
        <v>44284</v>
      </c>
      <c r="P81" s="60">
        <v>2409826</v>
      </c>
      <c r="Q81" s="60">
        <v>326263</v>
      </c>
      <c r="S81" s="350"/>
      <c r="T81" s="350"/>
    </row>
    <row r="82" spans="1:20" x14ac:dyDescent="0.35">
      <c r="A82" s="25">
        <v>44285</v>
      </c>
      <c r="B82" s="60">
        <v>2437543</v>
      </c>
      <c r="C82" s="60">
        <v>348635</v>
      </c>
      <c r="D82" s="350"/>
      <c r="E82" s="473"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50"/>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3" t="s">
        <v>415</v>
      </c>
    </row>
    <row r="160" spans="1:5" x14ac:dyDescent="0.35">
      <c r="A160" s="25">
        <v>44363</v>
      </c>
      <c r="B160" s="60">
        <v>3551739</v>
      </c>
      <c r="C160" s="60">
        <v>2493358</v>
      </c>
      <c r="E160" s="473" t="s">
        <v>418</v>
      </c>
    </row>
    <row r="161" spans="1:3" x14ac:dyDescent="0.35">
      <c r="A161" s="25">
        <v>44364</v>
      </c>
      <c r="B161" s="60">
        <v>3571726</v>
      </c>
      <c r="C161" s="60">
        <v>2516066</v>
      </c>
    </row>
    <row r="162" spans="1:3" x14ac:dyDescent="0.35">
      <c r="A162" s="25">
        <v>44365</v>
      </c>
      <c r="B162" s="60">
        <v>3591638</v>
      </c>
      <c r="C162" s="60">
        <v>2535803</v>
      </c>
    </row>
    <row r="163" spans="1:3" x14ac:dyDescent="0.35">
      <c r="A163" s="25">
        <v>44366</v>
      </c>
      <c r="B163" s="60">
        <v>3611266</v>
      </c>
      <c r="C163" s="60">
        <v>2555308</v>
      </c>
    </row>
    <row r="164" spans="1:3" x14ac:dyDescent="0.35">
      <c r="A164" s="25">
        <v>44367</v>
      </c>
      <c r="B164" s="60">
        <v>3630589</v>
      </c>
      <c r="C164" s="100">
        <v>2571637</v>
      </c>
    </row>
    <row r="165" spans="1:3" x14ac:dyDescent="0.35">
      <c r="A165" s="25">
        <v>44368</v>
      </c>
      <c r="B165" s="60">
        <v>3647437</v>
      </c>
      <c r="C165" s="60">
        <v>2586970</v>
      </c>
    </row>
    <row r="166" spans="1:3" x14ac:dyDescent="0.35">
      <c r="A166" s="25">
        <v>44369</v>
      </c>
      <c r="B166" s="60">
        <v>3664571</v>
      </c>
      <c r="C166" s="60">
        <v>2602753</v>
      </c>
    </row>
    <row r="167" spans="1:3" x14ac:dyDescent="0.35">
      <c r="A167" s="25">
        <v>44370</v>
      </c>
      <c r="B167" s="60">
        <v>3681620</v>
      </c>
      <c r="C167" s="60">
        <v>2617450</v>
      </c>
    </row>
    <row r="168" spans="1:3" x14ac:dyDescent="0.35">
      <c r="A168" s="25">
        <v>44371</v>
      </c>
      <c r="B168" s="60">
        <v>3695303</v>
      </c>
      <c r="C168" s="60">
        <v>2631533</v>
      </c>
    </row>
    <row r="169" spans="1:3" x14ac:dyDescent="0.35">
      <c r="A169" s="25">
        <v>44372</v>
      </c>
      <c r="B169" s="60">
        <v>3709801</v>
      </c>
      <c r="C169" s="60">
        <v>2647397</v>
      </c>
    </row>
    <row r="170" spans="1:3" x14ac:dyDescent="0.35">
      <c r="A170" s="25">
        <v>44373</v>
      </c>
      <c r="B170" s="60">
        <v>3730101</v>
      </c>
      <c r="C170" s="60">
        <v>2666827</v>
      </c>
    </row>
    <row r="171" spans="1:3" x14ac:dyDescent="0.35">
      <c r="A171" s="25">
        <v>44374</v>
      </c>
      <c r="B171" s="60">
        <v>3747510</v>
      </c>
      <c r="C171" s="60">
        <v>2679357</v>
      </c>
    </row>
    <row r="172" spans="1:3" x14ac:dyDescent="0.35">
      <c r="A172" s="25">
        <v>44375</v>
      </c>
      <c r="B172" s="60">
        <v>3765379</v>
      </c>
      <c r="C172" s="60">
        <v>2691775</v>
      </c>
    </row>
    <row r="173" spans="1:3" x14ac:dyDescent="0.35">
      <c r="A173" s="25">
        <v>44376</v>
      </c>
      <c r="B173" s="60">
        <v>3781887</v>
      </c>
      <c r="C173" s="60">
        <v>2701195</v>
      </c>
    </row>
    <row r="174" spans="1:3" x14ac:dyDescent="0.35">
      <c r="A174" s="25">
        <v>44377</v>
      </c>
      <c r="B174" s="60">
        <v>3799467</v>
      </c>
      <c r="C174" s="60">
        <v>2712237</v>
      </c>
    </row>
    <row r="175" spans="1:3" x14ac:dyDescent="0.35">
      <c r="A175" s="25">
        <v>44378</v>
      </c>
      <c r="B175" s="60">
        <v>3816251</v>
      </c>
      <c r="C175" s="60">
        <v>2722725</v>
      </c>
    </row>
    <row r="176" spans="1:3" x14ac:dyDescent="0.35">
      <c r="A176" s="25">
        <v>44379</v>
      </c>
      <c r="B176" s="60">
        <v>3831770</v>
      </c>
      <c r="C176" s="60">
        <v>2737347</v>
      </c>
    </row>
    <row r="177" spans="1:3" x14ac:dyDescent="0.35">
      <c r="A177" s="25">
        <v>44380</v>
      </c>
      <c r="B177" s="60">
        <v>3844371</v>
      </c>
      <c r="C177" s="60">
        <v>2749373</v>
      </c>
    </row>
    <row r="178" spans="1:3" x14ac:dyDescent="0.35">
      <c r="A178" s="25">
        <v>44381</v>
      </c>
      <c r="B178" s="60">
        <v>3857584</v>
      </c>
      <c r="C178" s="60">
        <v>2762156</v>
      </c>
    </row>
    <row r="179" spans="1:3" x14ac:dyDescent="0.35">
      <c r="A179" s="25">
        <v>44382</v>
      </c>
      <c r="B179" s="60">
        <v>3869223</v>
      </c>
      <c r="C179" s="60">
        <v>2774136</v>
      </c>
    </row>
    <row r="180" spans="1:3" x14ac:dyDescent="0.35">
      <c r="A180" s="25">
        <v>44383</v>
      </c>
      <c r="B180" s="60">
        <v>3879458</v>
      </c>
      <c r="C180" s="60">
        <v>2791071</v>
      </c>
    </row>
    <row r="181" spans="1:3" x14ac:dyDescent="0.35">
      <c r="A181" s="25">
        <v>44384</v>
      </c>
      <c r="B181" s="60">
        <v>3890176</v>
      </c>
      <c r="C181" s="60">
        <v>2808902</v>
      </c>
    </row>
    <row r="182" spans="1:3" x14ac:dyDescent="0.35">
      <c r="A182" s="25">
        <v>44385</v>
      </c>
      <c r="B182" s="60">
        <v>3900864</v>
      </c>
      <c r="C182" s="60">
        <v>2825886</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4"/>
  <sheetViews>
    <sheetView workbookViewId="0">
      <pane xSplit="1" ySplit="3" topLeftCell="B4"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385</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407</v>
      </c>
    </row>
    <row r="20" spans="1:5" x14ac:dyDescent="0.35">
      <c r="A20" s="25">
        <v>44354</v>
      </c>
      <c r="B20" s="56">
        <v>6552070</v>
      </c>
      <c r="C20" s="56">
        <v>6062250</v>
      </c>
    </row>
    <row r="21" spans="1:5" x14ac:dyDescent="0.35">
      <c r="A21" s="25">
        <v>44361</v>
      </c>
      <c r="B21" s="56">
        <v>6858240</v>
      </c>
      <c r="C21" s="56">
        <v>6262640</v>
      </c>
    </row>
    <row r="22" spans="1:5" x14ac:dyDescent="0.35">
      <c r="A22" s="25">
        <v>44368</v>
      </c>
      <c r="B22" s="56">
        <v>6974790</v>
      </c>
      <c r="C22" s="56">
        <v>6445570</v>
      </c>
    </row>
    <row r="23" spans="1:5" x14ac:dyDescent="0.35">
      <c r="A23" s="25">
        <v>44375</v>
      </c>
      <c r="B23" s="56">
        <v>7257460</v>
      </c>
      <c r="C23" s="56">
        <v>6636390</v>
      </c>
    </row>
    <row r="24" spans="1:5" x14ac:dyDescent="0.35">
      <c r="A24" s="25">
        <v>44382</v>
      </c>
      <c r="B24" s="56">
        <v>7437240</v>
      </c>
      <c r="C24" s="56">
        <v>6833570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6" t="s">
        <v>286</v>
      </c>
      <c r="B15" s="586"/>
      <c r="C15" s="586"/>
      <c r="D15" s="587"/>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58" customHeight="1" x14ac:dyDescent="0.35">
      <c r="A27" s="586" t="s">
        <v>384</v>
      </c>
      <c r="B27" s="586"/>
      <c r="C27" s="586"/>
      <c r="D27" s="587"/>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420">
        <v>44344</v>
      </c>
      <c r="B33" s="432">
        <v>5150</v>
      </c>
      <c r="C33" s="432">
        <v>35</v>
      </c>
      <c r="D33" s="432">
        <v>5</v>
      </c>
    </row>
    <row r="34" spans="1:4" x14ac:dyDescent="0.35">
      <c r="A34" s="429">
        <v>44351</v>
      </c>
      <c r="B34" s="432">
        <v>5195</v>
      </c>
      <c r="C34" s="432">
        <v>45</v>
      </c>
      <c r="D34" s="432">
        <v>7</v>
      </c>
    </row>
    <row r="35" spans="1:4" x14ac:dyDescent="0.35">
      <c r="A35" s="420">
        <v>44358</v>
      </c>
      <c r="B35" s="432">
        <v>5245</v>
      </c>
      <c r="C35" s="432">
        <v>45</v>
      </c>
      <c r="D35" s="432">
        <v>7</v>
      </c>
    </row>
    <row r="36" spans="1:4" x14ac:dyDescent="0.35">
      <c r="A36" s="429">
        <v>44365</v>
      </c>
      <c r="B36" s="432">
        <v>5310</v>
      </c>
      <c r="C36" s="432">
        <v>70</v>
      </c>
      <c r="D36" s="432">
        <v>8</v>
      </c>
    </row>
    <row r="37" spans="1:4" x14ac:dyDescent="0.35">
      <c r="A37" s="430">
        <v>44372</v>
      </c>
      <c r="B37" s="433">
        <v>5355</v>
      </c>
      <c r="C37" s="433">
        <v>45</v>
      </c>
      <c r="D37" s="433">
        <v>6</v>
      </c>
    </row>
    <row r="38" spans="1:4" x14ac:dyDescent="0.35">
      <c r="D38" s="31"/>
    </row>
    <row r="39" spans="1:4" x14ac:dyDescent="0.35">
      <c r="A39" s="423" t="s">
        <v>291</v>
      </c>
      <c r="B39" s="31"/>
      <c r="C39" s="31"/>
      <c r="D39" s="424"/>
    </row>
    <row r="40" spans="1:4" ht="58" x14ac:dyDescent="0.35">
      <c r="A40" s="415" t="s">
        <v>0</v>
      </c>
      <c r="B40" s="425" t="s">
        <v>287</v>
      </c>
      <c r="C40" s="415" t="s">
        <v>288</v>
      </c>
      <c r="D40" s="425" t="s">
        <v>285</v>
      </c>
    </row>
    <row r="41" spans="1:4" x14ac:dyDescent="0.35">
      <c r="A41" s="418">
        <v>44134</v>
      </c>
      <c r="B41" s="434">
        <v>230</v>
      </c>
      <c r="C41" s="432">
        <v>65</v>
      </c>
      <c r="D41" s="431">
        <v>9</v>
      </c>
    </row>
    <row r="42" spans="1:4" x14ac:dyDescent="0.35">
      <c r="A42" s="418">
        <v>44141</v>
      </c>
      <c r="B42" s="432">
        <v>305</v>
      </c>
      <c r="C42" s="432">
        <v>75</v>
      </c>
      <c r="D42" s="431">
        <v>11</v>
      </c>
    </row>
    <row r="43" spans="1:4" x14ac:dyDescent="0.35">
      <c r="A43" s="418">
        <v>44148</v>
      </c>
      <c r="B43" s="432">
        <v>375</v>
      </c>
      <c r="C43" s="432">
        <v>55</v>
      </c>
      <c r="D43" s="431">
        <v>8</v>
      </c>
    </row>
    <row r="44" spans="1:4" x14ac:dyDescent="0.35">
      <c r="A44" s="418">
        <v>44155</v>
      </c>
      <c r="B44" s="432">
        <v>435</v>
      </c>
      <c r="C44" s="432">
        <v>65</v>
      </c>
      <c r="D44" s="431">
        <v>9</v>
      </c>
    </row>
    <row r="45" spans="1:4" x14ac:dyDescent="0.35">
      <c r="A45" s="418">
        <v>44162</v>
      </c>
      <c r="B45" s="432">
        <v>470</v>
      </c>
      <c r="C45" s="432">
        <v>40</v>
      </c>
      <c r="D45" s="431">
        <v>6</v>
      </c>
    </row>
    <row r="46" spans="1:4" x14ac:dyDescent="0.35">
      <c r="A46" s="418">
        <v>44169</v>
      </c>
      <c r="B46" s="432">
        <v>530</v>
      </c>
      <c r="C46" s="432">
        <v>50</v>
      </c>
      <c r="D46" s="431">
        <v>7</v>
      </c>
    </row>
    <row r="47" spans="1:4" x14ac:dyDescent="0.35">
      <c r="A47" s="418">
        <v>44176</v>
      </c>
      <c r="B47" s="426">
        <v>560</v>
      </c>
      <c r="C47" s="426">
        <v>25</v>
      </c>
      <c r="D47" s="421">
        <v>4</v>
      </c>
    </row>
    <row r="48" spans="1:4" ht="75" customHeight="1" x14ac:dyDescent="0.35">
      <c r="A48" s="588" t="s">
        <v>289</v>
      </c>
      <c r="B48" s="586"/>
      <c r="C48" s="586"/>
      <c r="D48" s="587"/>
    </row>
    <row r="49" spans="1:5" x14ac:dyDescent="0.35">
      <c r="A49" s="418">
        <v>44211</v>
      </c>
      <c r="B49" s="432">
        <v>645</v>
      </c>
      <c r="C49" s="427" t="s">
        <v>48</v>
      </c>
      <c r="D49" s="422" t="s">
        <v>48</v>
      </c>
    </row>
    <row r="50" spans="1:5" x14ac:dyDescent="0.35">
      <c r="A50" s="418">
        <v>44218</v>
      </c>
      <c r="B50" s="432">
        <v>670</v>
      </c>
      <c r="C50" s="432">
        <v>50</v>
      </c>
      <c r="D50" s="432">
        <v>7</v>
      </c>
    </row>
    <row r="51" spans="1:5" x14ac:dyDescent="0.35">
      <c r="A51" s="418">
        <v>44225</v>
      </c>
      <c r="B51" s="432">
        <v>705</v>
      </c>
      <c r="C51" s="432">
        <v>25</v>
      </c>
      <c r="D51" s="432">
        <v>4</v>
      </c>
    </row>
    <row r="52" spans="1:5" x14ac:dyDescent="0.35">
      <c r="A52" s="418">
        <v>44232</v>
      </c>
      <c r="B52" s="432">
        <v>740</v>
      </c>
      <c r="C52" s="432">
        <v>20</v>
      </c>
      <c r="D52" s="432">
        <v>3</v>
      </c>
    </row>
    <row r="53" spans="1:5" x14ac:dyDescent="0.35">
      <c r="A53" s="420">
        <v>44239</v>
      </c>
      <c r="B53" s="419">
        <v>750</v>
      </c>
      <c r="C53" s="432">
        <v>15</v>
      </c>
      <c r="D53" s="432">
        <v>2</v>
      </c>
      <c r="E53" s="78"/>
    </row>
    <row r="54" spans="1:5" x14ac:dyDescent="0.35">
      <c r="A54" s="429">
        <v>44246</v>
      </c>
      <c r="B54" s="432">
        <v>760</v>
      </c>
      <c r="C54" s="432">
        <v>20</v>
      </c>
      <c r="D54" s="432">
        <v>3</v>
      </c>
    </row>
    <row r="55" spans="1:5" x14ac:dyDescent="0.35">
      <c r="A55" s="440">
        <v>44253</v>
      </c>
      <c r="B55" s="432">
        <v>780</v>
      </c>
      <c r="C55" s="432">
        <v>15</v>
      </c>
      <c r="D55" s="432">
        <v>2</v>
      </c>
    </row>
    <row r="56" spans="1:5" x14ac:dyDescent="0.35">
      <c r="A56" s="440">
        <v>44260</v>
      </c>
      <c r="B56" s="432">
        <v>800</v>
      </c>
      <c r="C56" s="432">
        <v>10</v>
      </c>
      <c r="D56" s="432">
        <v>1</v>
      </c>
    </row>
    <row r="57" spans="1:5" x14ac:dyDescent="0.35">
      <c r="A57" s="440">
        <v>44267</v>
      </c>
      <c r="B57" s="432">
        <v>810</v>
      </c>
      <c r="C57" s="431">
        <v>15</v>
      </c>
      <c r="D57" s="431">
        <v>2</v>
      </c>
    </row>
    <row r="58" spans="1:5" x14ac:dyDescent="0.35">
      <c r="A58" s="440">
        <v>44274</v>
      </c>
      <c r="B58" s="432">
        <v>825</v>
      </c>
      <c r="C58" s="431">
        <v>15</v>
      </c>
      <c r="D58" s="431">
        <v>2</v>
      </c>
    </row>
    <row r="59" spans="1:5" x14ac:dyDescent="0.35">
      <c r="A59" s="436">
        <v>44281</v>
      </c>
      <c r="B59" s="433">
        <v>840</v>
      </c>
      <c r="C59" s="439">
        <v>15</v>
      </c>
      <c r="D59" s="439">
        <v>2</v>
      </c>
    </row>
    <row r="60" spans="1:5" ht="69" customHeight="1" x14ac:dyDescent="0.35">
      <c r="A60" s="586" t="s">
        <v>384</v>
      </c>
      <c r="B60" s="586"/>
      <c r="C60" s="586"/>
      <c r="D60" s="587"/>
    </row>
    <row r="61" spans="1:5" x14ac:dyDescent="0.35">
      <c r="A61" s="440">
        <v>44310</v>
      </c>
      <c r="B61" s="434">
        <v>885</v>
      </c>
      <c r="C61" s="539" t="s">
        <v>48</v>
      </c>
      <c r="D61" s="442" t="s">
        <v>48</v>
      </c>
    </row>
    <row r="62" spans="1:5" x14ac:dyDescent="0.35">
      <c r="A62" s="440">
        <v>44316</v>
      </c>
      <c r="B62" s="432">
        <v>890</v>
      </c>
      <c r="C62" s="540">
        <v>5</v>
      </c>
      <c r="D62" s="541">
        <v>1</v>
      </c>
    </row>
    <row r="63" spans="1:5" x14ac:dyDescent="0.35">
      <c r="A63" s="440">
        <v>44323</v>
      </c>
      <c r="B63" s="432">
        <v>900</v>
      </c>
      <c r="C63" s="541">
        <v>10</v>
      </c>
      <c r="D63" s="540">
        <v>1</v>
      </c>
      <c r="E63" s="78"/>
    </row>
    <row r="64" spans="1:5" x14ac:dyDescent="0.35">
      <c r="A64" s="440">
        <v>44330</v>
      </c>
      <c r="B64" s="432">
        <v>910</v>
      </c>
      <c r="C64" s="540">
        <v>15</v>
      </c>
      <c r="D64" s="540">
        <v>2</v>
      </c>
    </row>
    <row r="65" spans="1:4" x14ac:dyDescent="0.35">
      <c r="A65" s="420">
        <v>44337</v>
      </c>
      <c r="B65" s="432">
        <v>930</v>
      </c>
      <c r="C65" s="432">
        <v>15</v>
      </c>
      <c r="D65" s="432">
        <v>2</v>
      </c>
    </row>
    <row r="66" spans="1:4" x14ac:dyDescent="0.35">
      <c r="A66" s="420">
        <v>44344</v>
      </c>
      <c r="B66" s="432">
        <v>955</v>
      </c>
      <c r="C66" s="432">
        <v>25</v>
      </c>
      <c r="D66" s="432">
        <v>3</v>
      </c>
    </row>
    <row r="67" spans="1:4" x14ac:dyDescent="0.35">
      <c r="A67" s="420">
        <v>44351</v>
      </c>
      <c r="B67" s="432">
        <v>970</v>
      </c>
      <c r="C67" s="432">
        <v>25</v>
      </c>
      <c r="D67" s="432">
        <v>3</v>
      </c>
    </row>
    <row r="68" spans="1:4" x14ac:dyDescent="0.35">
      <c r="A68" s="420">
        <v>44358</v>
      </c>
      <c r="B68" s="432">
        <v>1020</v>
      </c>
      <c r="C68" s="432">
        <v>50</v>
      </c>
      <c r="D68" s="432">
        <v>7</v>
      </c>
    </row>
    <row r="69" spans="1:4" x14ac:dyDescent="0.35">
      <c r="A69" s="564">
        <v>44365</v>
      </c>
      <c r="B69" s="565">
        <v>1060</v>
      </c>
      <c r="C69" s="565">
        <v>40</v>
      </c>
      <c r="D69" s="565">
        <v>6</v>
      </c>
    </row>
    <row r="70" spans="1:4" x14ac:dyDescent="0.35">
      <c r="A70" s="567">
        <v>44372</v>
      </c>
      <c r="B70" s="566">
        <v>1105</v>
      </c>
      <c r="C70" s="566">
        <v>45</v>
      </c>
      <c r="D70" s="56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93" t="s">
        <v>0</v>
      </c>
      <c r="B3" s="589" t="s">
        <v>4</v>
      </c>
      <c r="C3" s="590"/>
      <c r="D3" s="591"/>
      <c r="E3" s="592" t="s">
        <v>7</v>
      </c>
      <c r="F3" s="592"/>
      <c r="G3" s="592"/>
    </row>
    <row r="4" spans="1:19" x14ac:dyDescent="0.35">
      <c r="A4" s="594"/>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5" t="s">
        <v>172</v>
      </c>
      <c r="F33" s="595"/>
      <c r="G33" s="595"/>
      <c r="H33" s="595"/>
      <c r="I33" s="595"/>
      <c r="J33" s="595"/>
      <c r="K33" s="595"/>
      <c r="L33" s="595"/>
      <c r="M33" s="595"/>
      <c r="N33" s="595"/>
      <c r="O33" s="595"/>
      <c r="P33" s="595"/>
      <c r="Q33" s="595"/>
      <c r="R33" s="595"/>
      <c r="S33" s="595"/>
      <c r="T33" s="595"/>
      <c r="U33" s="595"/>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6" t="s">
        <v>5</v>
      </c>
      <c r="E31" s="596"/>
      <c r="F31" s="596"/>
      <c r="G31" s="596"/>
      <c r="H31" s="596"/>
      <c r="I31" s="596"/>
      <c r="J31" s="596"/>
      <c r="K31" s="596"/>
      <c r="L31" s="596"/>
      <c r="M31" s="596"/>
      <c r="N31" s="596"/>
    </row>
    <row r="32" spans="1:14" x14ac:dyDescent="0.35">
      <c r="A32" s="361">
        <v>43938</v>
      </c>
      <c r="B32" s="298">
        <v>184</v>
      </c>
      <c r="D32" s="596"/>
      <c r="E32" s="596"/>
      <c r="F32" s="596"/>
      <c r="G32" s="596"/>
      <c r="H32" s="596"/>
      <c r="I32" s="596"/>
      <c r="J32" s="596"/>
      <c r="K32" s="596"/>
      <c r="L32" s="596"/>
      <c r="M32" s="596"/>
      <c r="N32" s="596"/>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6" t="s">
        <v>82</v>
      </c>
      <c r="E34" s="596"/>
      <c r="F34" s="596"/>
      <c r="G34" s="596"/>
      <c r="H34" s="596"/>
      <c r="I34" s="596"/>
      <c r="J34" s="596"/>
      <c r="K34" s="596"/>
      <c r="L34" s="596"/>
      <c r="M34" s="596"/>
      <c r="N34" s="596"/>
    </row>
    <row r="35" spans="1:14" x14ac:dyDescent="0.35">
      <c r="A35" s="361">
        <v>43941</v>
      </c>
      <c r="B35" s="298">
        <v>167</v>
      </c>
      <c r="D35" s="596"/>
      <c r="E35" s="596"/>
      <c r="F35" s="596"/>
      <c r="G35" s="596"/>
      <c r="H35" s="596"/>
      <c r="I35" s="596"/>
      <c r="J35" s="596"/>
      <c r="K35" s="596"/>
      <c r="L35" s="596"/>
      <c r="M35" s="596"/>
      <c r="N35" s="596"/>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7" t="s">
        <v>115</v>
      </c>
      <c r="E37" s="597"/>
      <c r="F37" s="597"/>
      <c r="G37" s="597"/>
      <c r="H37" s="597"/>
      <c r="I37" s="597"/>
      <c r="J37" s="597"/>
      <c r="K37" s="597"/>
      <c r="L37" s="597"/>
      <c r="M37" s="597"/>
      <c r="N37" s="597"/>
    </row>
    <row r="38" spans="1:14" x14ac:dyDescent="0.35">
      <c r="A38" s="361">
        <v>43944</v>
      </c>
      <c r="B38" s="298">
        <v>136</v>
      </c>
      <c r="D38" s="597"/>
      <c r="E38" s="597"/>
      <c r="F38" s="597"/>
      <c r="G38" s="597"/>
      <c r="H38" s="597"/>
      <c r="I38" s="597"/>
      <c r="J38" s="597"/>
      <c r="K38" s="597"/>
      <c r="L38" s="597"/>
      <c r="M38" s="597"/>
      <c r="N38" s="597"/>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04"/>
  <sheetViews>
    <sheetView zoomScaleNormal="100" workbookViewId="0">
      <pane xSplit="1" ySplit="3" topLeftCell="B289"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395</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row r="269" spans="1:4" x14ac:dyDescent="0.35">
      <c r="A269" s="126">
        <v>44350</v>
      </c>
      <c r="B269" s="437">
        <v>8</v>
      </c>
      <c r="C269" s="437">
        <v>110</v>
      </c>
      <c r="D269" s="437">
        <v>2</v>
      </c>
    </row>
    <row r="270" spans="1:4" x14ac:dyDescent="0.35">
      <c r="A270" s="126">
        <v>44351</v>
      </c>
      <c r="B270" s="437">
        <v>8</v>
      </c>
      <c r="C270" s="437">
        <v>116</v>
      </c>
      <c r="D270" s="437">
        <v>2</v>
      </c>
    </row>
    <row r="271" spans="1:4" x14ac:dyDescent="0.35">
      <c r="A271" s="126">
        <v>44352</v>
      </c>
      <c r="B271" s="437">
        <v>8</v>
      </c>
      <c r="C271" s="437">
        <v>111</v>
      </c>
      <c r="D271" s="437">
        <v>2</v>
      </c>
    </row>
    <row r="272" spans="1:4" x14ac:dyDescent="0.35">
      <c r="A272" s="126">
        <v>44353</v>
      </c>
      <c r="B272" s="437">
        <v>10</v>
      </c>
      <c r="C272" s="437">
        <v>112</v>
      </c>
      <c r="D272" s="437">
        <v>2</v>
      </c>
    </row>
    <row r="273" spans="1:4" x14ac:dyDescent="0.35">
      <c r="A273" s="126">
        <v>44354</v>
      </c>
      <c r="B273" s="437">
        <v>12</v>
      </c>
      <c r="C273" s="437">
        <v>122</v>
      </c>
      <c r="D273" s="437">
        <v>1</v>
      </c>
    </row>
    <row r="274" spans="1:4" x14ac:dyDescent="0.35">
      <c r="A274" s="126">
        <v>44355</v>
      </c>
      <c r="B274" s="437">
        <v>12</v>
      </c>
      <c r="C274" s="437">
        <v>121</v>
      </c>
      <c r="D274" s="437">
        <v>1</v>
      </c>
    </row>
    <row r="275" spans="1:4" x14ac:dyDescent="0.35">
      <c r="A275" s="126">
        <v>44356</v>
      </c>
      <c r="B275" s="437">
        <v>15</v>
      </c>
      <c r="C275" s="437">
        <v>124</v>
      </c>
      <c r="D275" s="437">
        <v>1</v>
      </c>
    </row>
    <row r="276" spans="1:4" x14ac:dyDescent="0.35">
      <c r="A276" s="126">
        <v>44357</v>
      </c>
      <c r="B276" s="437">
        <v>14</v>
      </c>
      <c r="C276" s="437">
        <v>124</v>
      </c>
      <c r="D276" s="437">
        <v>1</v>
      </c>
    </row>
    <row r="277" spans="1:4" x14ac:dyDescent="0.35">
      <c r="A277" s="126">
        <v>44358</v>
      </c>
      <c r="B277" s="437">
        <v>13</v>
      </c>
      <c r="C277" s="437">
        <v>132</v>
      </c>
      <c r="D277" s="437">
        <v>1</v>
      </c>
    </row>
    <row r="278" spans="1:4" x14ac:dyDescent="0.35">
      <c r="A278" s="126">
        <v>44359</v>
      </c>
      <c r="B278" s="437">
        <v>14</v>
      </c>
      <c r="C278" s="437">
        <v>129</v>
      </c>
      <c r="D278" s="437">
        <v>1</v>
      </c>
    </row>
    <row r="279" spans="1:4" x14ac:dyDescent="0.35">
      <c r="A279" s="126">
        <v>44360</v>
      </c>
      <c r="B279" s="437">
        <v>16</v>
      </c>
      <c r="C279" s="437">
        <v>130</v>
      </c>
      <c r="D279" s="437">
        <v>1</v>
      </c>
    </row>
    <row r="280" spans="1:4" x14ac:dyDescent="0.35">
      <c r="A280" s="126">
        <v>44361</v>
      </c>
      <c r="B280" s="437">
        <v>17</v>
      </c>
      <c r="C280" s="437">
        <v>128</v>
      </c>
      <c r="D280" s="437">
        <v>1</v>
      </c>
    </row>
    <row r="281" spans="1:4" x14ac:dyDescent="0.35">
      <c r="A281" s="126">
        <v>44362</v>
      </c>
      <c r="B281" s="437">
        <v>17</v>
      </c>
      <c r="C281" s="437">
        <v>137</v>
      </c>
      <c r="D281" s="437">
        <v>1</v>
      </c>
    </row>
    <row r="282" spans="1:4" x14ac:dyDescent="0.35">
      <c r="A282" s="126">
        <v>44363</v>
      </c>
      <c r="B282" s="437">
        <v>15</v>
      </c>
      <c r="C282" s="437">
        <v>133</v>
      </c>
      <c r="D282" s="437">
        <v>1</v>
      </c>
    </row>
    <row r="283" spans="1:4" x14ac:dyDescent="0.35">
      <c r="A283" s="126">
        <v>44364</v>
      </c>
      <c r="B283" s="437">
        <v>12</v>
      </c>
      <c r="C283" s="437">
        <v>140</v>
      </c>
      <c r="D283" s="437">
        <v>1</v>
      </c>
    </row>
    <row r="284" spans="1:4" x14ac:dyDescent="0.35">
      <c r="A284" s="126">
        <v>44365</v>
      </c>
      <c r="B284" s="437">
        <v>12</v>
      </c>
      <c r="C284" s="437">
        <v>128</v>
      </c>
      <c r="D284" s="437">
        <v>2</v>
      </c>
    </row>
    <row r="285" spans="1:4" s="384" customFormat="1" x14ac:dyDescent="0.35">
      <c r="A285" s="126">
        <v>44366</v>
      </c>
      <c r="B285" s="437">
        <v>10</v>
      </c>
      <c r="C285" s="437">
        <v>145</v>
      </c>
      <c r="D285" s="437">
        <v>2</v>
      </c>
    </row>
    <row r="286" spans="1:4" s="384" customFormat="1" x14ac:dyDescent="0.35">
      <c r="A286" s="126">
        <v>44367</v>
      </c>
      <c r="B286" s="437">
        <v>13</v>
      </c>
      <c r="C286" s="437">
        <v>150</v>
      </c>
      <c r="D286" s="437">
        <v>2</v>
      </c>
    </row>
    <row r="287" spans="1:4" s="384" customFormat="1" x14ac:dyDescent="0.35">
      <c r="A287" s="126">
        <v>44368</v>
      </c>
      <c r="B287" s="437">
        <v>15</v>
      </c>
      <c r="C287" s="437">
        <v>159</v>
      </c>
      <c r="D287" s="437">
        <v>2</v>
      </c>
    </row>
    <row r="288" spans="1:4" x14ac:dyDescent="0.35">
      <c r="A288" s="126">
        <v>44369</v>
      </c>
      <c r="B288" s="437">
        <v>18</v>
      </c>
      <c r="C288" s="437">
        <v>171</v>
      </c>
      <c r="D288" s="437">
        <v>2</v>
      </c>
    </row>
    <row r="289" spans="1:5" x14ac:dyDescent="0.35">
      <c r="A289" s="126">
        <v>44370</v>
      </c>
      <c r="B289" s="437">
        <v>18</v>
      </c>
      <c r="C289" s="437">
        <v>170</v>
      </c>
      <c r="D289" s="437">
        <v>2</v>
      </c>
    </row>
    <row r="290" spans="1:5" x14ac:dyDescent="0.35">
      <c r="A290" s="126">
        <v>44371</v>
      </c>
      <c r="B290" s="437">
        <v>17</v>
      </c>
      <c r="C290" s="437">
        <v>177</v>
      </c>
      <c r="D290" s="437">
        <v>2</v>
      </c>
    </row>
    <row r="291" spans="1:5" x14ac:dyDescent="0.35">
      <c r="A291" s="126">
        <v>44372</v>
      </c>
      <c r="B291" s="437">
        <v>16</v>
      </c>
      <c r="C291" s="437">
        <v>188</v>
      </c>
      <c r="D291" s="437">
        <v>2</v>
      </c>
    </row>
    <row r="292" spans="1:5" x14ac:dyDescent="0.35">
      <c r="A292" s="126">
        <v>44373</v>
      </c>
      <c r="B292" s="437">
        <v>18</v>
      </c>
      <c r="C292" s="437">
        <v>197</v>
      </c>
      <c r="D292" s="437">
        <v>2</v>
      </c>
    </row>
    <row r="293" spans="1:5" s="384" customFormat="1" x14ac:dyDescent="0.35">
      <c r="A293" s="126">
        <v>44374</v>
      </c>
      <c r="B293" s="437">
        <v>17</v>
      </c>
      <c r="C293" s="437">
        <v>196</v>
      </c>
      <c r="D293" s="437">
        <v>2</v>
      </c>
    </row>
    <row r="294" spans="1:5" x14ac:dyDescent="0.35">
      <c r="A294" s="126">
        <v>44375</v>
      </c>
      <c r="B294" s="437">
        <v>20</v>
      </c>
      <c r="C294" s="437">
        <v>202</v>
      </c>
      <c r="D294" s="437">
        <v>2</v>
      </c>
    </row>
    <row r="295" spans="1:5" x14ac:dyDescent="0.35">
      <c r="A295" s="126">
        <v>44376</v>
      </c>
      <c r="B295" s="437">
        <v>20</v>
      </c>
      <c r="C295" s="437">
        <v>215</v>
      </c>
      <c r="D295" s="437">
        <v>2</v>
      </c>
    </row>
    <row r="296" spans="1:5" x14ac:dyDescent="0.35">
      <c r="A296" s="126">
        <v>44377</v>
      </c>
      <c r="B296" s="437">
        <v>19</v>
      </c>
      <c r="C296" s="437">
        <v>235</v>
      </c>
      <c r="D296" s="437">
        <v>2</v>
      </c>
    </row>
    <row r="297" spans="1:5" x14ac:dyDescent="0.35">
      <c r="A297" s="126">
        <v>44378</v>
      </c>
      <c r="B297" s="437">
        <v>16</v>
      </c>
      <c r="C297" s="437">
        <v>275</v>
      </c>
      <c r="D297" s="437">
        <v>3</v>
      </c>
    </row>
    <row r="298" spans="1:5" x14ac:dyDescent="0.35">
      <c r="A298" s="126">
        <v>44379</v>
      </c>
      <c r="B298" s="437">
        <v>19</v>
      </c>
      <c r="C298" s="437">
        <v>285</v>
      </c>
      <c r="D298" s="437">
        <v>4</v>
      </c>
    </row>
    <row r="299" spans="1:5" x14ac:dyDescent="0.35">
      <c r="A299" s="126">
        <v>44380</v>
      </c>
      <c r="B299" s="437">
        <v>25</v>
      </c>
      <c r="C299" s="437">
        <v>306</v>
      </c>
      <c r="D299" s="437">
        <v>3</v>
      </c>
    </row>
    <row r="300" spans="1:5" x14ac:dyDescent="0.35">
      <c r="A300" s="126">
        <v>44381</v>
      </c>
      <c r="B300" s="437">
        <v>25</v>
      </c>
      <c r="C300" s="437">
        <v>316</v>
      </c>
      <c r="D300" s="437">
        <v>4</v>
      </c>
      <c r="E300" s="384"/>
    </row>
    <row r="301" spans="1:5" x14ac:dyDescent="0.35">
      <c r="A301" s="126">
        <v>44382</v>
      </c>
      <c r="B301" s="437">
        <v>30</v>
      </c>
      <c r="C301" s="437">
        <v>338</v>
      </c>
      <c r="D301" s="437">
        <v>4</v>
      </c>
    </row>
    <row r="302" spans="1:5" x14ac:dyDescent="0.35">
      <c r="A302" s="126">
        <v>44383</v>
      </c>
      <c r="B302" s="437">
        <v>32</v>
      </c>
      <c r="C302" s="437">
        <v>346</v>
      </c>
      <c r="D302" s="437">
        <v>4</v>
      </c>
    </row>
    <row r="303" spans="1:5" s="384" customFormat="1" x14ac:dyDescent="0.35">
      <c r="A303" s="126">
        <v>44384</v>
      </c>
      <c r="B303" s="437">
        <v>34</v>
      </c>
      <c r="C303" s="437">
        <v>387</v>
      </c>
      <c r="D303" s="437">
        <v>3</v>
      </c>
    </row>
    <row r="304" spans="1:5" x14ac:dyDescent="0.35">
      <c r="A304" s="126">
        <v>44385</v>
      </c>
      <c r="B304" s="437">
        <v>38</v>
      </c>
      <c r="C304" s="437">
        <v>401</v>
      </c>
      <c r="D304" s="437">
        <v>5</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98" t="s">
        <v>116</v>
      </c>
      <c r="C2" s="599"/>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602" t="s">
        <v>122</v>
      </c>
      <c r="F33" s="603">
        <v>2</v>
      </c>
      <c r="G33" s="230"/>
    </row>
    <row r="34" spans="1:7" x14ac:dyDescent="0.35">
      <c r="A34" s="247">
        <v>44040</v>
      </c>
      <c r="B34" s="249" t="s">
        <v>48</v>
      </c>
      <c r="C34" s="250" t="s">
        <v>48</v>
      </c>
      <c r="D34" s="233"/>
      <c r="E34" s="600"/>
      <c r="F34" s="604"/>
      <c r="G34" s="230"/>
    </row>
    <row r="35" spans="1:7" x14ac:dyDescent="0.35">
      <c r="A35" s="247">
        <v>44041</v>
      </c>
      <c r="B35" s="234">
        <v>66</v>
      </c>
      <c r="C35" s="253">
        <v>0.06</v>
      </c>
      <c r="D35" s="254"/>
      <c r="E35" s="600"/>
      <c r="F35" s="604"/>
      <c r="G35" s="230"/>
    </row>
    <row r="36" spans="1:7" x14ac:dyDescent="0.35">
      <c r="A36" s="247">
        <v>44042</v>
      </c>
      <c r="B36" s="249" t="s">
        <v>48</v>
      </c>
      <c r="C36" s="250" t="s">
        <v>48</v>
      </c>
      <c r="D36" s="254"/>
      <c r="E36" s="600"/>
      <c r="F36" s="604"/>
      <c r="G36" s="230"/>
    </row>
    <row r="37" spans="1:7" x14ac:dyDescent="0.35">
      <c r="A37" s="247">
        <v>44043</v>
      </c>
      <c r="B37" s="249" t="s">
        <v>48</v>
      </c>
      <c r="C37" s="250" t="s">
        <v>48</v>
      </c>
      <c r="D37" s="254"/>
      <c r="E37" s="600"/>
      <c r="F37" s="604"/>
      <c r="G37" s="230"/>
    </row>
    <row r="38" spans="1:7" x14ac:dyDescent="0.35">
      <c r="A38" s="247">
        <v>44044</v>
      </c>
      <c r="B38" s="249" t="s">
        <v>48</v>
      </c>
      <c r="C38" s="250" t="s">
        <v>48</v>
      </c>
      <c r="D38" s="254"/>
      <c r="E38" s="600"/>
      <c r="F38" s="604"/>
      <c r="G38" s="230"/>
    </row>
    <row r="39" spans="1:7" x14ac:dyDescent="0.35">
      <c r="A39" s="247">
        <v>44045</v>
      </c>
      <c r="B39" s="249" t="s">
        <v>48</v>
      </c>
      <c r="C39" s="250" t="s">
        <v>48</v>
      </c>
      <c r="D39" s="254"/>
      <c r="E39" s="601"/>
      <c r="F39" s="605"/>
      <c r="G39" s="230"/>
    </row>
    <row r="40" spans="1:7" x14ac:dyDescent="0.35">
      <c r="A40" s="247">
        <v>44046</v>
      </c>
      <c r="B40" s="249" t="s">
        <v>48</v>
      </c>
      <c r="C40" s="250" t="s">
        <v>48</v>
      </c>
      <c r="D40" s="254"/>
      <c r="E40" s="600" t="s">
        <v>121</v>
      </c>
      <c r="F40" s="606">
        <v>0</v>
      </c>
      <c r="G40" s="230"/>
    </row>
    <row r="41" spans="1:7" x14ac:dyDescent="0.35">
      <c r="A41" s="247">
        <v>44047</v>
      </c>
      <c r="B41" s="249" t="s">
        <v>48</v>
      </c>
      <c r="C41" s="250" t="s">
        <v>48</v>
      </c>
      <c r="D41" s="254"/>
      <c r="E41" s="600"/>
      <c r="F41" s="607"/>
      <c r="G41" s="230"/>
    </row>
    <row r="42" spans="1:7" x14ac:dyDescent="0.35">
      <c r="A42" s="247">
        <v>44048</v>
      </c>
      <c r="B42" s="234">
        <v>60</v>
      </c>
      <c r="C42" s="253">
        <v>0.06</v>
      </c>
      <c r="D42" s="254"/>
      <c r="E42" s="600"/>
      <c r="F42" s="607"/>
      <c r="G42" s="230"/>
    </row>
    <row r="43" spans="1:7" x14ac:dyDescent="0.35">
      <c r="A43" s="247">
        <v>44049</v>
      </c>
      <c r="B43" s="249" t="s">
        <v>48</v>
      </c>
      <c r="C43" s="250" t="s">
        <v>48</v>
      </c>
      <c r="E43" s="600"/>
      <c r="F43" s="607"/>
    </row>
    <row r="44" spans="1:7" x14ac:dyDescent="0.35">
      <c r="A44" s="247">
        <v>44050</v>
      </c>
      <c r="B44" s="249" t="s">
        <v>48</v>
      </c>
      <c r="C44" s="250" t="s">
        <v>48</v>
      </c>
      <c r="E44" s="600"/>
      <c r="F44" s="607"/>
    </row>
    <row r="45" spans="1:7" x14ac:dyDescent="0.35">
      <c r="A45" s="247">
        <v>44051</v>
      </c>
      <c r="B45" s="249" t="s">
        <v>48</v>
      </c>
      <c r="C45" s="250" t="s">
        <v>48</v>
      </c>
      <c r="E45" s="600"/>
      <c r="F45" s="607"/>
    </row>
    <row r="46" spans="1:7" x14ac:dyDescent="0.35">
      <c r="A46" s="247">
        <v>44052</v>
      </c>
      <c r="B46" s="249" t="s">
        <v>48</v>
      </c>
      <c r="C46" s="250" t="s">
        <v>48</v>
      </c>
      <c r="E46" s="601"/>
      <c r="F46" s="608"/>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9" t="s">
        <v>81</v>
      </c>
      <c r="G4" s="610"/>
      <c r="H4" s="610"/>
      <c r="I4" s="611"/>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12" t="s">
        <v>117</v>
      </c>
      <c r="G84" s="613"/>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14" t="s">
        <v>117</v>
      </c>
      <c r="C109" s="615"/>
      <c r="D109" s="616"/>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3" width="10.1796875" customWidth="1"/>
    <col min="15" max="15" width="11.1796875" customWidth="1"/>
    <col min="16" max="16" width="11.54296875" customWidth="1"/>
    <col min="17" max="17" width="11.453125" customWidth="1"/>
  </cols>
  <sheetData>
    <row r="1" spans="1:22" ht="39.5" x14ac:dyDescent="0.3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5" x14ac:dyDescent="0.3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353</v>
      </c>
      <c r="B52" s="445"/>
      <c r="C52" s="461"/>
      <c r="D52" s="445"/>
      <c r="E52" s="445"/>
      <c r="O52" s="460" t="s">
        <v>354</v>
      </c>
      <c r="P52" s="445"/>
      <c r="Q52" s="445"/>
      <c r="R52" s="445"/>
    </row>
    <row r="53" spans="1:22" ht="30" customHeight="1" x14ac:dyDescent="0.35">
      <c r="A53" s="294"/>
      <c r="B53" s="494" t="s">
        <v>316</v>
      </c>
      <c r="C53" s="494" t="s">
        <v>317</v>
      </c>
      <c r="D53" s="457" t="s">
        <v>240</v>
      </c>
      <c r="E53" s="257"/>
      <c r="O53" s="458"/>
      <c r="P53" s="494" t="s">
        <v>316</v>
      </c>
      <c r="Q53" s="494" t="s">
        <v>317</v>
      </c>
      <c r="R53" s="457" t="s">
        <v>240</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361</v>
      </c>
      <c r="AJ1" s="502" t="s">
        <v>29</v>
      </c>
    </row>
    <row r="3" spans="1:36" ht="39" customHeight="1" x14ac:dyDescent="0.35">
      <c r="A3" s="617" t="s">
        <v>0</v>
      </c>
      <c r="B3" s="619" t="s">
        <v>301</v>
      </c>
      <c r="C3" s="620"/>
      <c r="D3" s="620"/>
      <c r="E3" s="620"/>
      <c r="F3" s="621"/>
      <c r="G3" s="622" t="s">
        <v>302</v>
      </c>
      <c r="H3" s="623"/>
      <c r="I3" s="623"/>
      <c r="J3" s="623"/>
      <c r="K3" s="624"/>
      <c r="L3" s="625" t="s">
        <v>303</v>
      </c>
      <c r="M3" s="626"/>
      <c r="N3" s="627"/>
      <c r="O3" s="625" t="s">
        <v>304</v>
      </c>
      <c r="P3" s="626"/>
      <c r="Q3" s="627"/>
      <c r="R3" s="625" t="s">
        <v>305</v>
      </c>
      <c r="S3" s="626"/>
      <c r="T3" s="627"/>
      <c r="U3" s="625" t="s">
        <v>306</v>
      </c>
      <c r="V3" s="626"/>
      <c r="W3" s="627"/>
      <c r="X3" s="625" t="s">
        <v>307</v>
      </c>
      <c r="Y3" s="626"/>
      <c r="Z3" s="627"/>
      <c r="AA3" s="503"/>
      <c r="AB3" s="619" t="s">
        <v>300</v>
      </c>
      <c r="AC3" s="620"/>
      <c r="AD3" s="620"/>
      <c r="AE3" s="620"/>
      <c r="AF3" s="621"/>
      <c r="AG3" s="503"/>
      <c r="AH3" s="503"/>
    </row>
    <row r="4" spans="1:36" ht="78.75" customHeight="1" x14ac:dyDescent="0.35">
      <c r="A4" s="618"/>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3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3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3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3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3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3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315</v>
      </c>
      <c r="C51" s="521"/>
      <c r="D51" s="522"/>
      <c r="E51" s="522"/>
      <c r="F51" s="522"/>
      <c r="G51" s="522"/>
      <c r="H51" s="522"/>
      <c r="I51" s="522"/>
      <c r="J51" s="522"/>
      <c r="K51" s="522"/>
      <c r="L51" s="522"/>
      <c r="M51" s="522"/>
    </row>
    <row r="52" spans="1:32" x14ac:dyDescent="0.35">
      <c r="B52" s="520" t="s">
        <v>314</v>
      </c>
      <c r="C52" s="521"/>
      <c r="D52" s="522"/>
      <c r="E52" s="522"/>
      <c r="F52" s="522"/>
      <c r="G52" s="522"/>
      <c r="H52" s="522"/>
      <c r="I52" s="522"/>
      <c r="J52" s="522"/>
      <c r="K52" s="522"/>
      <c r="L52" s="522"/>
      <c r="M52" s="522"/>
    </row>
    <row r="53" spans="1:32" x14ac:dyDescent="0.35">
      <c r="B53" s="265" t="s">
        <v>297</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362</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7" t="s">
        <v>0</v>
      </c>
      <c r="B3" s="625" t="s">
        <v>269</v>
      </c>
      <c r="C3" s="626"/>
      <c r="D3" s="627"/>
      <c r="E3" s="625" t="s">
        <v>270</v>
      </c>
      <c r="F3" s="626"/>
      <c r="G3" s="627"/>
      <c r="H3" s="625" t="s">
        <v>271</v>
      </c>
      <c r="I3" s="626"/>
      <c r="J3" s="627"/>
      <c r="K3" s="625" t="s">
        <v>272</v>
      </c>
      <c r="L3" s="626"/>
      <c r="M3" s="627"/>
    </row>
    <row r="4" spans="1:15" s="499" customFormat="1" ht="78.75" customHeight="1" x14ac:dyDescent="0.35">
      <c r="A4" s="617"/>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35">
      <c r="B16" s="520" t="s">
        <v>296</v>
      </c>
      <c r="C16" s="521"/>
    </row>
    <row r="17" spans="2:3" x14ac:dyDescent="0.35">
      <c r="B17" s="520" t="s">
        <v>298</v>
      </c>
      <c r="C17" s="521"/>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51"/>
  <sheetViews>
    <sheetView showGridLines="0" zoomScaleNormal="100" workbookViewId="0">
      <pane xSplit="2" ySplit="3" topLeftCell="C422"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8" t="s">
        <v>299</v>
      </c>
      <c r="B1" s="428" t="s">
        <v>299</v>
      </c>
      <c r="C1" s="1"/>
      <c r="M1" s="22" t="s">
        <v>29</v>
      </c>
    </row>
    <row r="2" spans="1:15" x14ac:dyDescent="0.35">
      <c r="B2" s="2"/>
    </row>
    <row r="3" spans="1:15" ht="39.5" x14ac:dyDescent="0.35">
      <c r="A3" s="110">
        <f>LOOKUP(2,1/($B:$B),$B:$B)</f>
        <v>44384</v>
      </c>
      <c r="B3" s="14" t="s">
        <v>0</v>
      </c>
      <c r="C3" s="43" t="s">
        <v>15</v>
      </c>
      <c r="D3" s="42"/>
    </row>
    <row r="4" spans="1:15" x14ac:dyDescent="0.35">
      <c r="A4" s="10">
        <f>IF(B4=$A$3,B4,IF(MOD(B4-$B$4,7)=0,B4,""))</f>
        <v>43894</v>
      </c>
      <c r="B4" s="10">
        <v>43894</v>
      </c>
      <c r="C4" s="44">
        <v>1612</v>
      </c>
      <c r="D4" s="46"/>
    </row>
    <row r="5" spans="1:15" x14ac:dyDescent="0.35">
      <c r="A5" s="11" t="str">
        <f t="shared" ref="A5:A68" si="0">IF(B5=$A$3,B5,IF(MOD(B5-$B$4,7)=0,B5,""))</f>
        <v/>
      </c>
      <c r="B5" s="11">
        <v>43899</v>
      </c>
      <c r="C5" s="44">
        <v>1533</v>
      </c>
      <c r="D5" s="46"/>
    </row>
    <row r="6" spans="1:15" x14ac:dyDescent="0.35">
      <c r="A6" s="11" t="str">
        <f t="shared" si="0"/>
        <v/>
      </c>
      <c r="B6" s="11">
        <v>43900</v>
      </c>
      <c r="C6" s="44">
        <v>1553</v>
      </c>
      <c r="D6" s="46"/>
    </row>
    <row r="7" spans="1:15" x14ac:dyDescent="0.35">
      <c r="A7" s="11">
        <f t="shared" si="0"/>
        <v>43901</v>
      </c>
      <c r="B7" s="11">
        <v>43901</v>
      </c>
      <c r="C7" s="44">
        <v>1502</v>
      </c>
      <c r="D7" s="46"/>
    </row>
    <row r="8" spans="1:15" x14ac:dyDescent="0.35">
      <c r="A8" s="11" t="str">
        <f t="shared" si="0"/>
        <v/>
      </c>
      <c r="B8" s="11">
        <v>43902</v>
      </c>
      <c r="C8" s="44">
        <v>1549</v>
      </c>
      <c r="D8" s="46"/>
    </row>
    <row r="9" spans="1:15" x14ac:dyDescent="0.35">
      <c r="A9" s="11" t="str">
        <f t="shared" si="0"/>
        <v/>
      </c>
      <c r="B9" s="11">
        <v>43903</v>
      </c>
      <c r="C9" s="44">
        <v>1528</v>
      </c>
      <c r="D9" s="46"/>
      <c r="F9" s="30"/>
    </row>
    <row r="10" spans="1:15" x14ac:dyDescent="0.35">
      <c r="A10" s="11" t="str">
        <f t="shared" si="0"/>
        <v/>
      </c>
      <c r="B10" s="11">
        <v>43906</v>
      </c>
      <c r="C10" s="44">
        <v>1492</v>
      </c>
      <c r="D10" s="46"/>
      <c r="E10" s="7"/>
    </row>
    <row r="11" spans="1:15" x14ac:dyDescent="0.35">
      <c r="A11" s="11" t="str">
        <f t="shared" si="0"/>
        <v/>
      </c>
      <c r="B11" s="11">
        <v>43907</v>
      </c>
      <c r="C11" s="44">
        <v>1487</v>
      </c>
      <c r="D11" s="46"/>
      <c r="E11" s="7"/>
    </row>
    <row r="12" spans="1:15" x14ac:dyDescent="0.35">
      <c r="A12" s="11">
        <f t="shared" si="0"/>
        <v>43908</v>
      </c>
      <c r="B12" s="11">
        <v>43908</v>
      </c>
      <c r="C12" s="44">
        <v>1483</v>
      </c>
      <c r="D12" s="46"/>
      <c r="E12" s="7"/>
      <c r="F12" s="7"/>
      <c r="G12" s="7"/>
      <c r="H12" s="7"/>
      <c r="I12" s="7"/>
      <c r="J12" s="8"/>
      <c r="K12" s="8"/>
      <c r="L12" s="8"/>
      <c r="M12" s="8"/>
      <c r="N12" s="8"/>
      <c r="O12" s="8"/>
    </row>
    <row r="13" spans="1:15" x14ac:dyDescent="0.35">
      <c r="A13" s="11" t="str">
        <f t="shared" si="0"/>
        <v/>
      </c>
      <c r="B13" s="11">
        <v>43909</v>
      </c>
      <c r="C13" s="44">
        <v>1411</v>
      </c>
      <c r="D13" s="46"/>
      <c r="E13" s="7"/>
      <c r="F13" s="7"/>
      <c r="G13" s="7"/>
      <c r="H13" s="7"/>
      <c r="I13" s="7"/>
      <c r="J13" s="8"/>
      <c r="K13" s="8"/>
      <c r="L13" s="8"/>
      <c r="M13" s="8"/>
      <c r="N13" s="8"/>
      <c r="O13" s="8"/>
    </row>
    <row r="14" spans="1:15" x14ac:dyDescent="0.35">
      <c r="A14" s="11" t="str">
        <f t="shared" si="0"/>
        <v/>
      </c>
      <c r="B14" s="11">
        <v>43910</v>
      </c>
      <c r="C14" s="44">
        <v>1358</v>
      </c>
      <c r="D14" s="46"/>
      <c r="E14" s="7"/>
      <c r="F14" s="7"/>
      <c r="G14" s="7"/>
      <c r="H14" s="7"/>
      <c r="I14" s="7"/>
      <c r="J14" s="8"/>
      <c r="K14" s="8"/>
      <c r="L14" s="8"/>
      <c r="M14" s="8"/>
      <c r="N14" s="8"/>
      <c r="O14" s="8"/>
    </row>
    <row r="15" spans="1:15" x14ac:dyDescent="0.35">
      <c r="A15" s="11" t="str">
        <f t="shared" si="0"/>
        <v/>
      </c>
      <c r="B15" s="11">
        <v>43913</v>
      </c>
      <c r="C15" s="44">
        <v>1209</v>
      </c>
      <c r="D15" s="46"/>
      <c r="E15" s="7"/>
      <c r="F15" s="7"/>
      <c r="G15" s="7"/>
      <c r="H15" s="7"/>
      <c r="I15" s="7"/>
      <c r="J15" s="8"/>
      <c r="K15" s="8"/>
      <c r="L15" s="8"/>
      <c r="M15" s="8"/>
      <c r="N15" s="8"/>
      <c r="O15" s="8"/>
    </row>
    <row r="16" spans="1:15" x14ac:dyDescent="0.35">
      <c r="A16" s="11" t="str">
        <f t="shared" si="0"/>
        <v/>
      </c>
      <c r="B16" s="11">
        <v>43914</v>
      </c>
      <c r="C16" s="44">
        <v>1200</v>
      </c>
      <c r="D16" s="46"/>
      <c r="E16" s="7"/>
      <c r="F16" s="7"/>
      <c r="G16" s="7"/>
      <c r="H16" s="7"/>
      <c r="I16" s="7"/>
      <c r="J16" s="8"/>
      <c r="K16" s="8"/>
      <c r="L16" s="8"/>
      <c r="M16" s="8"/>
      <c r="N16" s="8"/>
      <c r="O16" s="8"/>
    </row>
    <row r="17" spans="1:15" x14ac:dyDescent="0.35">
      <c r="A17" s="11">
        <f t="shared" si="0"/>
        <v>43915</v>
      </c>
      <c r="B17" s="11">
        <v>43915</v>
      </c>
      <c r="C17" s="44">
        <v>1120</v>
      </c>
      <c r="D17" s="46"/>
      <c r="E17" s="7"/>
      <c r="F17" s="7"/>
      <c r="G17" s="7"/>
      <c r="H17" s="7"/>
      <c r="I17" s="7"/>
      <c r="J17" s="8"/>
      <c r="K17" s="8"/>
      <c r="L17" s="8"/>
      <c r="M17" s="8"/>
      <c r="N17" s="8"/>
      <c r="O17" s="8"/>
    </row>
    <row r="18" spans="1:15" x14ac:dyDescent="0.35">
      <c r="A18" s="11" t="str">
        <f t="shared" si="0"/>
        <v/>
      </c>
      <c r="B18" s="11">
        <v>43916</v>
      </c>
      <c r="C18" s="44">
        <v>1090</v>
      </c>
      <c r="D18" s="46"/>
      <c r="E18" s="7"/>
      <c r="F18" s="7"/>
      <c r="G18" s="7"/>
      <c r="H18" s="7"/>
      <c r="I18" s="7"/>
      <c r="J18" s="8"/>
      <c r="K18" s="8"/>
      <c r="L18" s="8"/>
      <c r="M18" s="8"/>
      <c r="N18" s="8"/>
      <c r="O18" s="8"/>
    </row>
    <row r="19" spans="1:15" x14ac:dyDescent="0.35">
      <c r="A19" s="11" t="str">
        <f t="shared" si="0"/>
        <v/>
      </c>
      <c r="B19" s="11">
        <v>43917</v>
      </c>
      <c r="C19" s="44">
        <v>1075</v>
      </c>
      <c r="D19" s="46"/>
      <c r="E19" s="7"/>
      <c r="F19" s="7"/>
      <c r="G19" s="7"/>
      <c r="H19" s="7"/>
      <c r="I19" s="7"/>
      <c r="J19" s="8"/>
      <c r="K19" s="8"/>
      <c r="L19" s="8"/>
      <c r="M19" s="8"/>
      <c r="N19" s="8"/>
      <c r="O19" s="8"/>
    </row>
    <row r="20" spans="1:15" x14ac:dyDescent="0.35">
      <c r="A20" s="11" t="str">
        <f t="shared" si="0"/>
        <v/>
      </c>
      <c r="B20" s="11">
        <v>43920</v>
      </c>
      <c r="C20" s="44">
        <v>1041</v>
      </c>
      <c r="D20" s="46"/>
      <c r="E20" s="7"/>
      <c r="F20" s="7"/>
      <c r="G20" s="7"/>
      <c r="H20" s="7"/>
      <c r="I20" s="7"/>
      <c r="J20" s="8"/>
      <c r="K20" s="8"/>
      <c r="L20" s="8"/>
      <c r="M20" s="8"/>
      <c r="N20" s="8"/>
      <c r="O20" s="8"/>
    </row>
    <row r="21" spans="1:15" x14ac:dyDescent="0.35">
      <c r="A21" s="11" t="str">
        <f t="shared" si="0"/>
        <v/>
      </c>
      <c r="B21" s="11">
        <v>43921</v>
      </c>
      <c r="C21" s="44">
        <v>987</v>
      </c>
      <c r="D21" s="46"/>
      <c r="E21" s="7"/>
      <c r="F21" s="7"/>
      <c r="G21" s="7"/>
      <c r="H21" s="7"/>
      <c r="I21" s="7"/>
      <c r="J21" s="8"/>
      <c r="K21" s="8"/>
      <c r="L21" s="8"/>
      <c r="M21" s="8"/>
      <c r="N21" s="8"/>
      <c r="O21" s="8"/>
    </row>
    <row r="22" spans="1:15" x14ac:dyDescent="0.35">
      <c r="A22" s="11">
        <f t="shared" si="0"/>
        <v>43922</v>
      </c>
      <c r="B22" s="11">
        <v>43922</v>
      </c>
      <c r="C22" s="44">
        <v>921</v>
      </c>
      <c r="D22" s="46"/>
      <c r="E22" s="7"/>
      <c r="F22" s="7"/>
      <c r="G22" s="7"/>
      <c r="H22" s="7"/>
      <c r="I22" s="7"/>
      <c r="J22" s="8"/>
      <c r="K22" s="8"/>
      <c r="L22" s="8"/>
      <c r="M22" s="8"/>
      <c r="N22" s="8"/>
      <c r="O22" s="8"/>
    </row>
    <row r="23" spans="1:15" x14ac:dyDescent="0.35">
      <c r="A23" s="11" t="str">
        <f t="shared" si="0"/>
        <v/>
      </c>
      <c r="B23" s="11">
        <v>43923</v>
      </c>
      <c r="C23" s="44">
        <v>890</v>
      </c>
      <c r="D23" s="46"/>
      <c r="E23" s="7"/>
      <c r="F23" s="7"/>
      <c r="G23" s="7"/>
      <c r="H23" s="7"/>
      <c r="I23" s="7"/>
      <c r="J23" s="8"/>
      <c r="K23" s="8"/>
      <c r="L23" s="8"/>
      <c r="M23" s="8"/>
      <c r="N23" s="8"/>
      <c r="O23" s="8"/>
    </row>
    <row r="24" spans="1:15" x14ac:dyDescent="0.35">
      <c r="A24" s="11" t="str">
        <f t="shared" si="0"/>
        <v/>
      </c>
      <c r="B24" s="11">
        <v>43924</v>
      </c>
      <c r="C24" s="44">
        <v>805</v>
      </c>
      <c r="D24" s="46"/>
      <c r="F24" s="7"/>
      <c r="G24" s="7"/>
      <c r="H24" s="7"/>
      <c r="I24" s="7"/>
      <c r="J24" s="8"/>
      <c r="K24" s="8"/>
      <c r="L24" s="8"/>
      <c r="M24" s="8"/>
      <c r="N24" s="8"/>
      <c r="O24" s="8"/>
    </row>
    <row r="25" spans="1:15" x14ac:dyDescent="0.35">
      <c r="A25" s="11" t="str">
        <f t="shared" si="0"/>
        <v/>
      </c>
      <c r="B25" s="11">
        <v>43927</v>
      </c>
      <c r="C25" s="44">
        <v>740</v>
      </c>
      <c r="D25" s="46"/>
      <c r="F25" s="7"/>
      <c r="G25" s="7"/>
      <c r="H25" s="7"/>
      <c r="I25" s="7"/>
      <c r="J25" s="8"/>
      <c r="K25" s="8"/>
      <c r="L25" s="8"/>
      <c r="M25" s="8"/>
      <c r="N25" s="8"/>
      <c r="O25" s="8"/>
    </row>
    <row r="26" spans="1:15" x14ac:dyDescent="0.35">
      <c r="A26" s="11" t="str">
        <f t="shared" si="0"/>
        <v/>
      </c>
      <c r="B26" s="11">
        <v>43928</v>
      </c>
      <c r="C26" s="44">
        <v>725</v>
      </c>
      <c r="D26" s="46"/>
      <c r="F26" s="7"/>
      <c r="G26" s="7"/>
      <c r="H26" s="7"/>
      <c r="I26" s="7"/>
      <c r="J26" s="8"/>
      <c r="K26" s="8"/>
      <c r="L26" s="8"/>
      <c r="M26" s="8"/>
      <c r="N26" s="8"/>
      <c r="O26" s="8"/>
    </row>
    <row r="27" spans="1:15" x14ac:dyDescent="0.35">
      <c r="A27" s="11">
        <f t="shared" si="0"/>
        <v>43929</v>
      </c>
      <c r="B27" s="11">
        <v>43929</v>
      </c>
      <c r="C27" s="44">
        <v>692</v>
      </c>
      <c r="D27" s="46"/>
      <c r="F27" s="7"/>
      <c r="G27" s="7"/>
      <c r="H27" s="7"/>
      <c r="I27" s="7"/>
      <c r="J27" s="8"/>
      <c r="K27" s="8"/>
      <c r="L27" s="8"/>
      <c r="M27" s="8"/>
      <c r="N27" s="8"/>
      <c r="O27" s="8"/>
    </row>
    <row r="28" spans="1:15" x14ac:dyDescent="0.35">
      <c r="A28" s="11" t="str">
        <f t="shared" si="0"/>
        <v/>
      </c>
      <c r="B28" s="11">
        <v>43930</v>
      </c>
      <c r="C28" s="44">
        <v>687</v>
      </c>
      <c r="D28" s="46"/>
      <c r="F28" s="7"/>
      <c r="G28" s="7"/>
      <c r="H28" s="7"/>
      <c r="I28" s="7"/>
      <c r="J28" s="8"/>
      <c r="K28" s="8"/>
      <c r="L28" s="8"/>
      <c r="M28" s="8"/>
      <c r="N28" s="8"/>
      <c r="O28" s="8"/>
    </row>
    <row r="29" spans="1:15" x14ac:dyDescent="0.35">
      <c r="A29" s="11" t="str">
        <f t="shared" si="0"/>
        <v/>
      </c>
      <c r="B29" s="11">
        <v>43931</v>
      </c>
      <c r="C29" s="44">
        <v>652</v>
      </c>
      <c r="D29" s="46"/>
      <c r="F29" s="7"/>
      <c r="G29" s="7"/>
      <c r="H29" s="7"/>
      <c r="I29" s="7"/>
      <c r="J29" s="8"/>
      <c r="K29" s="8"/>
      <c r="L29" s="8"/>
      <c r="M29" s="8"/>
      <c r="N29" s="8"/>
      <c r="O29" s="8"/>
    </row>
    <row r="30" spans="1:15" x14ac:dyDescent="0.35">
      <c r="A30" s="13" t="str">
        <f t="shared" si="0"/>
        <v/>
      </c>
      <c r="B30" s="13">
        <v>43934</v>
      </c>
      <c r="C30" s="44">
        <v>611</v>
      </c>
      <c r="D30" s="46"/>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2">
        <v>43997</v>
      </c>
      <c r="C75" s="44">
        <v>739</v>
      </c>
      <c r="D75" s="31"/>
    </row>
    <row r="76" spans="1:4" x14ac:dyDescent="0.35">
      <c r="A76" s="13" t="str">
        <f t="shared" si="1"/>
        <v/>
      </c>
      <c r="B76" s="62">
        <v>43998</v>
      </c>
      <c r="C76" s="44">
        <v>745</v>
      </c>
      <c r="D76" s="31"/>
    </row>
    <row r="77" spans="1:4" x14ac:dyDescent="0.35">
      <c r="A77" s="13">
        <f t="shared" si="1"/>
        <v>43999</v>
      </c>
      <c r="B77" s="62">
        <v>43999</v>
      </c>
      <c r="C77" s="44">
        <v>754</v>
      </c>
    </row>
    <row r="78" spans="1:4" x14ac:dyDescent="0.35">
      <c r="A78" s="13" t="str">
        <f t="shared" si="1"/>
        <v/>
      </c>
      <c r="B78" s="62">
        <v>44000</v>
      </c>
      <c r="C78" s="44">
        <v>770</v>
      </c>
    </row>
    <row r="79" spans="1:4" x14ac:dyDescent="0.35">
      <c r="A79" s="13" t="str">
        <f t="shared" si="1"/>
        <v/>
      </c>
      <c r="B79" s="62">
        <v>44001</v>
      </c>
      <c r="C79" s="44">
        <v>777</v>
      </c>
    </row>
    <row r="80" spans="1:4" x14ac:dyDescent="0.35">
      <c r="A80" s="13" t="str">
        <f t="shared" si="1"/>
        <v/>
      </c>
      <c r="B80" s="62">
        <v>44004</v>
      </c>
      <c r="C80" s="44">
        <v>784</v>
      </c>
    </row>
    <row r="81" spans="1:3" x14ac:dyDescent="0.35">
      <c r="A81" s="13" t="str">
        <f t="shared" si="1"/>
        <v/>
      </c>
      <c r="B81" s="62">
        <v>44005</v>
      </c>
      <c r="C81" s="44">
        <v>765</v>
      </c>
    </row>
    <row r="82" spans="1:3" x14ac:dyDescent="0.35">
      <c r="A82" s="13">
        <f t="shared" si="1"/>
        <v>44006</v>
      </c>
      <c r="B82" s="62">
        <v>44006</v>
      </c>
      <c r="C82" s="44">
        <v>772</v>
      </c>
    </row>
    <row r="83" spans="1:3" x14ac:dyDescent="0.35">
      <c r="A83" s="13" t="str">
        <f t="shared" si="1"/>
        <v/>
      </c>
      <c r="B83" s="62">
        <v>44007</v>
      </c>
      <c r="C83" s="44">
        <v>776</v>
      </c>
    </row>
    <row r="84" spans="1:3" x14ac:dyDescent="0.35">
      <c r="A84" s="13" t="str">
        <f t="shared" si="1"/>
        <v/>
      </c>
      <c r="B84" s="62">
        <v>44008</v>
      </c>
      <c r="C84" s="44">
        <v>792</v>
      </c>
    </row>
    <row r="85" spans="1:3" x14ac:dyDescent="0.35">
      <c r="A85" s="13" t="str">
        <f t="shared" si="1"/>
        <v/>
      </c>
      <c r="B85" s="62">
        <v>44011</v>
      </c>
      <c r="C85" s="44">
        <v>793</v>
      </c>
    </row>
    <row r="86" spans="1:3" x14ac:dyDescent="0.35">
      <c r="A86" s="13" t="str">
        <f t="shared" si="1"/>
        <v/>
      </c>
      <c r="B86" s="62">
        <v>44012</v>
      </c>
      <c r="C86" s="44">
        <v>773</v>
      </c>
    </row>
    <row r="87" spans="1:3" x14ac:dyDescent="0.35">
      <c r="A87" s="13">
        <f t="shared" si="1"/>
        <v>44013</v>
      </c>
      <c r="B87" s="62">
        <v>44013</v>
      </c>
      <c r="C87" s="44">
        <v>795</v>
      </c>
    </row>
    <row r="88" spans="1:3" x14ac:dyDescent="0.35">
      <c r="A88" s="13" t="str">
        <f t="shared" si="1"/>
        <v/>
      </c>
      <c r="B88" s="62">
        <v>44014</v>
      </c>
      <c r="C88" s="44">
        <v>825</v>
      </c>
    </row>
    <row r="89" spans="1:3" x14ac:dyDescent="0.35">
      <c r="A89" s="13" t="str">
        <f t="shared" si="1"/>
        <v/>
      </c>
      <c r="B89" s="62">
        <v>44015</v>
      </c>
      <c r="C89" s="44">
        <v>833</v>
      </c>
    </row>
    <row r="90" spans="1:3" x14ac:dyDescent="0.35">
      <c r="A90" s="13" t="str">
        <f t="shared" si="1"/>
        <v/>
      </c>
      <c r="B90" s="62">
        <v>44018</v>
      </c>
      <c r="C90" s="44">
        <v>831</v>
      </c>
    </row>
    <row r="91" spans="1:3" x14ac:dyDescent="0.35">
      <c r="A91" s="13" t="str">
        <f t="shared" si="1"/>
        <v/>
      </c>
      <c r="B91" s="62">
        <v>44019</v>
      </c>
      <c r="C91" s="44">
        <v>834</v>
      </c>
    </row>
    <row r="92" spans="1:3" x14ac:dyDescent="0.35">
      <c r="A92" s="13">
        <f t="shared" si="1"/>
        <v>44020</v>
      </c>
      <c r="B92" s="62">
        <v>44020</v>
      </c>
      <c r="C92" s="44">
        <v>841</v>
      </c>
    </row>
    <row r="93" spans="1:3" x14ac:dyDescent="0.35">
      <c r="A93" s="13" t="str">
        <f t="shared" si="1"/>
        <v/>
      </c>
      <c r="B93" s="62">
        <v>44021</v>
      </c>
      <c r="C93" s="44">
        <v>855</v>
      </c>
    </row>
    <row r="94" spans="1:3" x14ac:dyDescent="0.35">
      <c r="A94" s="13" t="str">
        <f t="shared" si="1"/>
        <v/>
      </c>
      <c r="B94" s="62">
        <v>44022</v>
      </c>
      <c r="C94" s="44">
        <v>855</v>
      </c>
    </row>
    <row r="95" spans="1:3" x14ac:dyDescent="0.35">
      <c r="A95" s="13" t="str">
        <f t="shared" si="1"/>
        <v/>
      </c>
      <c r="B95" s="62">
        <v>44025</v>
      </c>
      <c r="C95" s="44">
        <v>833</v>
      </c>
    </row>
    <row r="96" spans="1:3" x14ac:dyDescent="0.35">
      <c r="A96" s="13" t="str">
        <f t="shared" si="1"/>
        <v/>
      </c>
      <c r="B96" s="62">
        <v>44026</v>
      </c>
      <c r="C96" s="44">
        <v>853</v>
      </c>
    </row>
    <row r="97" spans="1:3" x14ac:dyDescent="0.35">
      <c r="A97" s="13">
        <f t="shared" si="1"/>
        <v>44027</v>
      </c>
      <c r="B97" s="62">
        <v>44027</v>
      </c>
      <c r="C97" s="44">
        <v>856</v>
      </c>
    </row>
    <row r="98" spans="1:3" x14ac:dyDescent="0.35">
      <c r="A98" s="13" t="str">
        <f t="shared" si="1"/>
        <v/>
      </c>
      <c r="B98" s="62">
        <v>44028</v>
      </c>
      <c r="C98" s="44">
        <v>860</v>
      </c>
    </row>
    <row r="99" spans="1:3" x14ac:dyDescent="0.35">
      <c r="A99" s="13" t="str">
        <f t="shared" si="1"/>
        <v/>
      </c>
      <c r="B99" s="62">
        <v>44029</v>
      </c>
      <c r="C99" s="44">
        <v>871</v>
      </c>
    </row>
    <row r="100" spans="1:3" x14ac:dyDescent="0.35">
      <c r="A100" s="13" t="str">
        <f t="shared" si="1"/>
        <v/>
      </c>
      <c r="B100" s="62">
        <v>44032</v>
      </c>
      <c r="C100" s="44">
        <v>867</v>
      </c>
    </row>
    <row r="101" spans="1:3" x14ac:dyDescent="0.35">
      <c r="A101" s="13" t="str">
        <f t="shared" si="1"/>
        <v/>
      </c>
      <c r="B101" s="62">
        <v>44033</v>
      </c>
      <c r="C101" s="44">
        <v>872</v>
      </c>
    </row>
    <row r="102" spans="1:3" x14ac:dyDescent="0.35">
      <c r="A102" s="13">
        <f t="shared" si="1"/>
        <v>44034</v>
      </c>
      <c r="B102" s="62">
        <v>44034</v>
      </c>
      <c r="C102" s="44">
        <v>892</v>
      </c>
    </row>
    <row r="103" spans="1:3" x14ac:dyDescent="0.35">
      <c r="A103" s="13" t="str">
        <f t="shared" si="1"/>
        <v/>
      </c>
      <c r="B103" s="62">
        <v>44035</v>
      </c>
      <c r="C103" s="44">
        <v>902</v>
      </c>
    </row>
    <row r="104" spans="1:3" x14ac:dyDescent="0.35">
      <c r="A104" s="13" t="str">
        <f t="shared" si="1"/>
        <v/>
      </c>
      <c r="B104" s="62">
        <v>44036</v>
      </c>
      <c r="C104" s="44">
        <v>905</v>
      </c>
    </row>
    <row r="105" spans="1:3" x14ac:dyDescent="0.35">
      <c r="A105" s="13" t="str">
        <f t="shared" si="1"/>
        <v/>
      </c>
      <c r="B105" s="62">
        <v>44039</v>
      </c>
      <c r="C105" s="44">
        <v>921</v>
      </c>
    </row>
    <row r="106" spans="1:3" x14ac:dyDescent="0.35">
      <c r="A106" s="13" t="str">
        <f t="shared" si="1"/>
        <v/>
      </c>
      <c r="B106" s="62">
        <v>44040</v>
      </c>
      <c r="C106" s="44">
        <v>891</v>
      </c>
    </row>
    <row r="107" spans="1:3" x14ac:dyDescent="0.35">
      <c r="A107" s="13">
        <f t="shared" si="1"/>
        <v>44041</v>
      </c>
      <c r="B107" s="62">
        <v>44041</v>
      </c>
      <c r="C107" s="44">
        <v>920</v>
      </c>
    </row>
    <row r="108" spans="1:3" x14ac:dyDescent="0.35">
      <c r="A108" s="13" t="str">
        <f t="shared" si="1"/>
        <v/>
      </c>
      <c r="B108" s="62">
        <v>44042</v>
      </c>
      <c r="C108" s="44"/>
    </row>
    <row r="109" spans="1:3" x14ac:dyDescent="0.35">
      <c r="A109" s="13" t="str">
        <f t="shared" si="1"/>
        <v/>
      </c>
      <c r="B109" s="62">
        <v>44043</v>
      </c>
      <c r="C109" s="44"/>
    </row>
    <row r="110" spans="1:3" x14ac:dyDescent="0.35">
      <c r="A110" s="13" t="str">
        <f t="shared" si="1"/>
        <v/>
      </c>
      <c r="B110" s="62">
        <v>44044</v>
      </c>
      <c r="C110" s="44"/>
    </row>
    <row r="111" spans="1:3" x14ac:dyDescent="0.35">
      <c r="A111" s="13" t="str">
        <f t="shared" si="1"/>
        <v/>
      </c>
      <c r="B111" s="62">
        <v>44045</v>
      </c>
      <c r="C111" s="44"/>
    </row>
    <row r="112" spans="1:3" x14ac:dyDescent="0.35">
      <c r="A112" s="13" t="str">
        <f t="shared" si="1"/>
        <v/>
      </c>
      <c r="B112" s="62">
        <v>44046</v>
      </c>
      <c r="C112" s="44"/>
    </row>
    <row r="113" spans="1:3" x14ac:dyDescent="0.35">
      <c r="A113" s="13" t="str">
        <f t="shared" si="1"/>
        <v/>
      </c>
      <c r="B113" s="62">
        <v>44047</v>
      </c>
      <c r="C113" s="44"/>
    </row>
    <row r="114" spans="1:3" x14ac:dyDescent="0.35">
      <c r="A114" s="13">
        <f t="shared" si="1"/>
        <v>44048</v>
      </c>
      <c r="B114" s="62">
        <v>44048</v>
      </c>
      <c r="C114" s="44">
        <v>921</v>
      </c>
    </row>
    <row r="115" spans="1:3" x14ac:dyDescent="0.35">
      <c r="A115" s="13" t="str">
        <f t="shared" si="1"/>
        <v/>
      </c>
      <c r="B115" s="62">
        <v>44049</v>
      </c>
      <c r="C115" s="44"/>
    </row>
    <row r="116" spans="1:3" x14ac:dyDescent="0.35">
      <c r="A116" s="13" t="str">
        <f t="shared" si="1"/>
        <v/>
      </c>
      <c r="B116" s="62">
        <v>44050</v>
      </c>
      <c r="C116" s="44"/>
    </row>
    <row r="117" spans="1:3" x14ac:dyDescent="0.35">
      <c r="A117" s="13" t="str">
        <f t="shared" si="1"/>
        <v/>
      </c>
      <c r="B117" s="62">
        <v>44051</v>
      </c>
      <c r="C117" s="44"/>
    </row>
    <row r="118" spans="1:3" x14ac:dyDescent="0.35">
      <c r="A118" s="13" t="str">
        <f t="shared" si="1"/>
        <v/>
      </c>
      <c r="B118" s="62">
        <v>44052</v>
      </c>
      <c r="C118" s="44"/>
    </row>
    <row r="119" spans="1:3" x14ac:dyDescent="0.35">
      <c r="A119" s="13" t="str">
        <f t="shared" si="1"/>
        <v/>
      </c>
      <c r="B119" s="62">
        <v>44053</v>
      </c>
      <c r="C119" s="44"/>
    </row>
    <row r="120" spans="1:3" x14ac:dyDescent="0.35">
      <c r="A120" s="13" t="str">
        <f t="shared" si="1"/>
        <v/>
      </c>
      <c r="B120" s="62">
        <v>44054</v>
      </c>
      <c r="C120" s="44"/>
    </row>
    <row r="121" spans="1:3" x14ac:dyDescent="0.35">
      <c r="A121" s="13">
        <f t="shared" si="1"/>
        <v>44055</v>
      </c>
      <c r="B121" s="62">
        <v>44055</v>
      </c>
      <c r="C121" s="44">
        <v>937</v>
      </c>
    </row>
    <row r="122" spans="1:3" x14ac:dyDescent="0.35">
      <c r="A122" s="13" t="str">
        <f t="shared" si="1"/>
        <v/>
      </c>
      <c r="B122" s="62">
        <v>44056</v>
      </c>
      <c r="C122" s="44"/>
    </row>
    <row r="123" spans="1:3" x14ac:dyDescent="0.35">
      <c r="A123" s="13" t="str">
        <f t="shared" si="1"/>
        <v/>
      </c>
      <c r="B123" s="62">
        <v>44057</v>
      </c>
      <c r="C123" s="44"/>
    </row>
    <row r="124" spans="1:3" x14ac:dyDescent="0.35">
      <c r="A124" s="13" t="str">
        <f t="shared" si="1"/>
        <v/>
      </c>
      <c r="B124" s="62">
        <v>44058</v>
      </c>
      <c r="C124" s="44"/>
    </row>
    <row r="125" spans="1:3" x14ac:dyDescent="0.35">
      <c r="A125" s="13" t="str">
        <f t="shared" si="1"/>
        <v/>
      </c>
      <c r="B125" s="62">
        <v>44059</v>
      </c>
      <c r="C125" s="44"/>
    </row>
    <row r="126" spans="1:3" x14ac:dyDescent="0.35">
      <c r="A126" s="13" t="str">
        <f t="shared" si="1"/>
        <v/>
      </c>
      <c r="B126" s="62">
        <v>44060</v>
      </c>
      <c r="C126" s="44"/>
    </row>
    <row r="127" spans="1:3" x14ac:dyDescent="0.35">
      <c r="A127" s="13" t="str">
        <f t="shared" si="1"/>
        <v/>
      </c>
      <c r="B127" s="62">
        <v>44061</v>
      </c>
      <c r="C127" s="44"/>
    </row>
    <row r="128" spans="1:3" x14ac:dyDescent="0.35">
      <c r="A128" s="13">
        <f t="shared" si="1"/>
        <v>44062</v>
      </c>
      <c r="B128" s="62">
        <v>44062</v>
      </c>
      <c r="C128" s="44">
        <v>1031</v>
      </c>
    </row>
    <row r="129" spans="1:3" x14ac:dyDescent="0.35">
      <c r="A129" s="13" t="str">
        <f t="shared" si="1"/>
        <v/>
      </c>
      <c r="B129" s="62">
        <v>44063</v>
      </c>
      <c r="C129" s="44"/>
    </row>
    <row r="130" spans="1:3" x14ac:dyDescent="0.35">
      <c r="A130" s="13" t="str">
        <f t="shared" si="1"/>
        <v/>
      </c>
      <c r="B130" s="62">
        <v>44064</v>
      </c>
      <c r="C130" s="44"/>
    </row>
    <row r="131" spans="1:3" x14ac:dyDescent="0.35">
      <c r="A131" s="13" t="str">
        <f t="shared" ref="A131:A194" si="2">IF(B131=$A$3,B131,IF(MOD(B131-$B$4,7)=0,B131,""))</f>
        <v/>
      </c>
      <c r="B131" s="62">
        <v>44065</v>
      </c>
      <c r="C131" s="44"/>
    </row>
    <row r="132" spans="1:3" x14ac:dyDescent="0.35">
      <c r="A132" s="13" t="str">
        <f t="shared" si="2"/>
        <v/>
      </c>
      <c r="B132" s="62">
        <v>44066</v>
      </c>
      <c r="C132" s="44"/>
    </row>
    <row r="133" spans="1:3" x14ac:dyDescent="0.35">
      <c r="A133" s="13" t="str">
        <f t="shared" si="2"/>
        <v/>
      </c>
      <c r="B133" s="62">
        <v>44067</v>
      </c>
      <c r="C133" s="44"/>
    </row>
    <row r="134" spans="1:3" x14ac:dyDescent="0.35">
      <c r="A134" s="13" t="str">
        <f t="shared" si="2"/>
        <v/>
      </c>
      <c r="B134" s="62">
        <v>44068</v>
      </c>
      <c r="C134" s="44"/>
    </row>
    <row r="135" spans="1:3" x14ac:dyDescent="0.35">
      <c r="A135" s="13">
        <f t="shared" si="2"/>
        <v>44069</v>
      </c>
      <c r="B135" s="62">
        <v>44069</v>
      </c>
      <c r="C135" s="44">
        <v>1011</v>
      </c>
    </row>
    <row r="136" spans="1:3" x14ac:dyDescent="0.35">
      <c r="A136" s="13" t="str">
        <f t="shared" si="2"/>
        <v/>
      </c>
      <c r="B136" s="62">
        <v>44070</v>
      </c>
      <c r="C136" s="44"/>
    </row>
    <row r="137" spans="1:3" x14ac:dyDescent="0.35">
      <c r="A137" s="13" t="str">
        <f t="shared" si="2"/>
        <v/>
      </c>
      <c r="B137" s="62">
        <v>44071</v>
      </c>
      <c r="C137" s="44"/>
    </row>
    <row r="138" spans="1:3" x14ac:dyDescent="0.35">
      <c r="A138" s="13" t="str">
        <f t="shared" si="2"/>
        <v/>
      </c>
      <c r="B138" s="62">
        <v>44072</v>
      </c>
      <c r="C138" s="44"/>
    </row>
    <row r="139" spans="1:3" x14ac:dyDescent="0.35">
      <c r="A139" s="13" t="str">
        <f t="shared" si="2"/>
        <v/>
      </c>
      <c r="B139" s="62">
        <v>44073</v>
      </c>
      <c r="C139" s="44"/>
    </row>
    <row r="140" spans="1:3" x14ac:dyDescent="0.35">
      <c r="A140" s="13" t="str">
        <f t="shared" si="2"/>
        <v/>
      </c>
      <c r="B140" s="62">
        <v>44074</v>
      </c>
      <c r="C140" s="44"/>
    </row>
    <row r="141" spans="1:3" x14ac:dyDescent="0.35">
      <c r="A141" s="13" t="str">
        <f t="shared" si="2"/>
        <v/>
      </c>
      <c r="B141" s="62">
        <v>44075</v>
      </c>
      <c r="C141" s="44"/>
    </row>
    <row r="142" spans="1:3" x14ac:dyDescent="0.35">
      <c r="A142" s="13">
        <f t="shared" si="2"/>
        <v>44076</v>
      </c>
      <c r="B142" s="62">
        <v>44076</v>
      </c>
      <c r="C142" s="44">
        <v>1016</v>
      </c>
    </row>
    <row r="143" spans="1:3" x14ac:dyDescent="0.35">
      <c r="A143" s="13" t="str">
        <f t="shared" si="2"/>
        <v/>
      </c>
      <c r="B143" s="62">
        <v>44077</v>
      </c>
      <c r="C143" s="44"/>
    </row>
    <row r="144" spans="1:3" x14ac:dyDescent="0.35">
      <c r="A144" s="13" t="str">
        <f t="shared" si="2"/>
        <v/>
      </c>
      <c r="B144" s="62">
        <v>44078</v>
      </c>
      <c r="C144" s="44"/>
    </row>
    <row r="145" spans="1:3" x14ac:dyDescent="0.35">
      <c r="A145" s="13" t="str">
        <f t="shared" si="2"/>
        <v/>
      </c>
      <c r="B145" s="62">
        <v>44079</v>
      </c>
      <c r="C145" s="44"/>
    </row>
    <row r="146" spans="1:3" x14ac:dyDescent="0.35">
      <c r="A146" s="13" t="str">
        <f t="shared" si="2"/>
        <v/>
      </c>
      <c r="B146" s="62">
        <v>44080</v>
      </c>
      <c r="C146" s="44"/>
    </row>
    <row r="147" spans="1:3" x14ac:dyDescent="0.35">
      <c r="A147" s="13" t="str">
        <f t="shared" si="2"/>
        <v/>
      </c>
      <c r="B147" s="62">
        <v>44081</v>
      </c>
      <c r="C147" s="44"/>
    </row>
    <row r="148" spans="1:3" x14ac:dyDescent="0.35">
      <c r="A148" s="13" t="str">
        <f t="shared" si="2"/>
        <v/>
      </c>
      <c r="B148" s="62">
        <v>44082</v>
      </c>
      <c r="C148" s="44"/>
    </row>
    <row r="149" spans="1:3" x14ac:dyDescent="0.35">
      <c r="A149" s="13">
        <f t="shared" si="2"/>
        <v>44083</v>
      </c>
      <c r="B149" s="62">
        <v>44083</v>
      </c>
      <c r="C149" s="44">
        <v>1036</v>
      </c>
    </row>
    <row r="150" spans="1:3" x14ac:dyDescent="0.35">
      <c r="A150" s="13" t="str">
        <f t="shared" si="2"/>
        <v/>
      </c>
      <c r="B150" s="62">
        <v>44084</v>
      </c>
      <c r="C150" s="44"/>
    </row>
    <row r="151" spans="1:3" x14ac:dyDescent="0.35">
      <c r="A151" s="13" t="str">
        <f t="shared" si="2"/>
        <v/>
      </c>
      <c r="B151" s="62">
        <v>44085</v>
      </c>
      <c r="C151" s="44"/>
    </row>
    <row r="152" spans="1:3" x14ac:dyDescent="0.35">
      <c r="A152" s="13" t="str">
        <f t="shared" si="2"/>
        <v/>
      </c>
      <c r="B152" s="62">
        <v>44086</v>
      </c>
      <c r="C152" s="44"/>
    </row>
    <row r="153" spans="1:3" x14ac:dyDescent="0.35">
      <c r="A153" s="13" t="str">
        <f t="shared" si="2"/>
        <v/>
      </c>
      <c r="B153" s="62">
        <v>44087</v>
      </c>
      <c r="C153" s="44"/>
    </row>
    <row r="154" spans="1:3" x14ac:dyDescent="0.35">
      <c r="A154" s="13" t="str">
        <f t="shared" si="2"/>
        <v/>
      </c>
      <c r="B154" s="62">
        <v>44088</v>
      </c>
      <c r="C154" s="44"/>
    </row>
    <row r="155" spans="1:3" x14ac:dyDescent="0.35">
      <c r="A155" s="13" t="str">
        <f t="shared" si="2"/>
        <v/>
      </c>
      <c r="B155" s="62">
        <v>44089</v>
      </c>
      <c r="C155" s="44"/>
    </row>
    <row r="156" spans="1:3" x14ac:dyDescent="0.35">
      <c r="A156" s="13">
        <f t="shared" si="2"/>
        <v>44090</v>
      </c>
      <c r="B156" s="62">
        <v>44090</v>
      </c>
      <c r="C156" s="44">
        <v>1056</v>
      </c>
    </row>
    <row r="157" spans="1:3" x14ac:dyDescent="0.35">
      <c r="A157" s="13" t="str">
        <f t="shared" si="2"/>
        <v/>
      </c>
      <c r="B157" s="62">
        <v>44091</v>
      </c>
      <c r="C157" s="44"/>
    </row>
    <row r="158" spans="1:3" x14ac:dyDescent="0.35">
      <c r="A158" s="13" t="str">
        <f t="shared" si="2"/>
        <v/>
      </c>
      <c r="B158" s="62">
        <v>44092</v>
      </c>
      <c r="C158" s="44"/>
    </row>
    <row r="159" spans="1:3" x14ac:dyDescent="0.35">
      <c r="A159" s="13" t="str">
        <f t="shared" si="2"/>
        <v/>
      </c>
      <c r="B159" s="62">
        <v>44093</v>
      </c>
      <c r="C159" s="44"/>
    </row>
    <row r="160" spans="1:3" x14ac:dyDescent="0.35">
      <c r="A160" s="13" t="str">
        <f t="shared" si="2"/>
        <v/>
      </c>
      <c r="B160" s="62">
        <v>44094</v>
      </c>
      <c r="C160" s="44"/>
    </row>
    <row r="161" spans="1:3" x14ac:dyDescent="0.35">
      <c r="A161" s="13" t="str">
        <f t="shared" si="2"/>
        <v/>
      </c>
      <c r="B161" s="62">
        <v>44095</v>
      </c>
      <c r="C161" s="44"/>
    </row>
    <row r="162" spans="1:3" x14ac:dyDescent="0.35">
      <c r="A162" s="13" t="str">
        <f t="shared" si="2"/>
        <v/>
      </c>
      <c r="B162" s="62">
        <v>44096</v>
      </c>
      <c r="C162" s="44"/>
    </row>
    <row r="163" spans="1:3" x14ac:dyDescent="0.35">
      <c r="A163" s="13">
        <f t="shared" si="2"/>
        <v>44097</v>
      </c>
      <c r="B163" s="62">
        <v>44097</v>
      </c>
      <c r="C163" s="44">
        <v>1044</v>
      </c>
    </row>
    <row r="164" spans="1:3" x14ac:dyDescent="0.35">
      <c r="A164" s="13" t="str">
        <f t="shared" si="2"/>
        <v/>
      </c>
      <c r="B164" s="62">
        <v>44098</v>
      </c>
      <c r="C164" s="44"/>
    </row>
    <row r="165" spans="1:3" x14ac:dyDescent="0.35">
      <c r="A165" s="13" t="str">
        <f t="shared" si="2"/>
        <v/>
      </c>
      <c r="B165" s="62">
        <v>44099</v>
      </c>
      <c r="C165" s="44"/>
    </row>
    <row r="166" spans="1:3" x14ac:dyDescent="0.35">
      <c r="A166" s="13" t="str">
        <f t="shared" si="2"/>
        <v/>
      </c>
      <c r="B166" s="62">
        <v>44100</v>
      </c>
      <c r="C166" s="44"/>
    </row>
    <row r="167" spans="1:3" x14ac:dyDescent="0.35">
      <c r="A167" s="13" t="str">
        <f t="shared" si="2"/>
        <v/>
      </c>
      <c r="B167" s="62">
        <v>44101</v>
      </c>
      <c r="C167" s="44"/>
    </row>
    <row r="168" spans="1:3" x14ac:dyDescent="0.35">
      <c r="A168" s="13" t="str">
        <f t="shared" si="2"/>
        <v/>
      </c>
      <c r="B168" s="62">
        <v>44102</v>
      </c>
      <c r="C168" s="44"/>
    </row>
    <row r="169" spans="1:3" x14ac:dyDescent="0.35">
      <c r="A169" s="13" t="str">
        <f t="shared" si="2"/>
        <v/>
      </c>
      <c r="B169" s="62">
        <v>44103</v>
      </c>
      <c r="C169" s="44"/>
    </row>
    <row r="170" spans="1:3" x14ac:dyDescent="0.35">
      <c r="A170" s="13">
        <f t="shared" si="2"/>
        <v>44104</v>
      </c>
      <c r="B170" s="62">
        <v>44104</v>
      </c>
      <c r="C170" s="44">
        <v>1030</v>
      </c>
    </row>
    <row r="171" spans="1:3" x14ac:dyDescent="0.35">
      <c r="A171" s="13" t="str">
        <f t="shared" si="2"/>
        <v/>
      </c>
      <c r="B171" s="62">
        <v>44105</v>
      </c>
      <c r="C171" s="44"/>
    </row>
    <row r="172" spans="1:3" x14ac:dyDescent="0.35">
      <c r="A172" s="13" t="str">
        <f t="shared" si="2"/>
        <v/>
      </c>
      <c r="B172" s="62">
        <v>44106</v>
      </c>
      <c r="C172" s="44"/>
    </row>
    <row r="173" spans="1:3" x14ac:dyDescent="0.35">
      <c r="A173" s="13" t="str">
        <f t="shared" si="2"/>
        <v/>
      </c>
      <c r="B173" s="62">
        <v>44107</v>
      </c>
      <c r="C173" s="44"/>
    </row>
    <row r="174" spans="1:3" x14ac:dyDescent="0.35">
      <c r="A174" s="13" t="str">
        <f t="shared" si="2"/>
        <v/>
      </c>
      <c r="B174" s="62">
        <v>44108</v>
      </c>
      <c r="C174" s="44"/>
    </row>
    <row r="175" spans="1:3" x14ac:dyDescent="0.35">
      <c r="A175" s="13" t="str">
        <f t="shared" si="2"/>
        <v/>
      </c>
      <c r="B175" s="62">
        <v>44109</v>
      </c>
      <c r="C175" s="44"/>
    </row>
    <row r="176" spans="1:3" x14ac:dyDescent="0.35">
      <c r="A176" s="13" t="str">
        <f t="shared" si="2"/>
        <v/>
      </c>
      <c r="B176" s="62">
        <v>44110</v>
      </c>
      <c r="C176" s="44"/>
    </row>
    <row r="177" spans="1:3" x14ac:dyDescent="0.35">
      <c r="A177" s="13">
        <f t="shared" si="2"/>
        <v>44111</v>
      </c>
      <c r="B177" s="62">
        <v>44111</v>
      </c>
      <c r="C177" s="44">
        <v>1036</v>
      </c>
    </row>
    <row r="178" spans="1:3" x14ac:dyDescent="0.35">
      <c r="A178" s="13" t="str">
        <f t="shared" si="2"/>
        <v/>
      </c>
      <c r="B178" s="62">
        <v>44112</v>
      </c>
      <c r="C178" s="44"/>
    </row>
    <row r="179" spans="1:3" x14ac:dyDescent="0.35">
      <c r="A179" s="13" t="str">
        <f t="shared" si="2"/>
        <v/>
      </c>
      <c r="B179" s="62">
        <v>44113</v>
      </c>
      <c r="C179" s="44"/>
    </row>
    <row r="180" spans="1:3" x14ac:dyDescent="0.35">
      <c r="A180" s="13" t="str">
        <f t="shared" si="2"/>
        <v/>
      </c>
      <c r="B180" s="62">
        <v>44114</v>
      </c>
      <c r="C180" s="44"/>
    </row>
    <row r="181" spans="1:3" x14ac:dyDescent="0.35">
      <c r="A181" s="13" t="str">
        <f t="shared" si="2"/>
        <v/>
      </c>
      <c r="B181" s="62">
        <v>44115</v>
      </c>
      <c r="C181" s="44"/>
    </row>
    <row r="182" spans="1:3" x14ac:dyDescent="0.35">
      <c r="A182" s="13" t="str">
        <f t="shared" si="2"/>
        <v/>
      </c>
      <c r="B182" s="62">
        <v>44116</v>
      </c>
      <c r="C182" s="44"/>
    </row>
    <row r="183" spans="1:3" x14ac:dyDescent="0.35">
      <c r="A183" s="13" t="str">
        <f t="shared" si="2"/>
        <v/>
      </c>
      <c r="B183" s="62">
        <v>44117</v>
      </c>
      <c r="C183" s="44"/>
    </row>
    <row r="184" spans="1:3" x14ac:dyDescent="0.35">
      <c r="A184" s="13">
        <f t="shared" si="2"/>
        <v>44118</v>
      </c>
      <c r="B184" s="62">
        <v>44118</v>
      </c>
      <c r="C184" s="44">
        <v>1007</v>
      </c>
    </row>
    <row r="185" spans="1:3" x14ac:dyDescent="0.35">
      <c r="A185" s="13" t="str">
        <f t="shared" si="2"/>
        <v/>
      </c>
      <c r="B185" s="62">
        <v>44119</v>
      </c>
      <c r="C185" s="44"/>
    </row>
    <row r="186" spans="1:3" x14ac:dyDescent="0.35">
      <c r="A186" s="13" t="str">
        <f t="shared" si="2"/>
        <v/>
      </c>
      <c r="B186" s="62">
        <v>44120</v>
      </c>
      <c r="C186" s="44"/>
    </row>
    <row r="187" spans="1:3" x14ac:dyDescent="0.35">
      <c r="A187" s="13" t="str">
        <f t="shared" si="2"/>
        <v/>
      </c>
      <c r="B187" s="62">
        <v>44121</v>
      </c>
      <c r="C187" s="44"/>
    </row>
    <row r="188" spans="1:3" x14ac:dyDescent="0.35">
      <c r="A188" s="13" t="str">
        <f t="shared" si="2"/>
        <v/>
      </c>
      <c r="B188" s="62">
        <v>44122</v>
      </c>
      <c r="C188" s="44"/>
    </row>
    <row r="189" spans="1:3" x14ac:dyDescent="0.35">
      <c r="A189" s="13" t="str">
        <f t="shared" si="2"/>
        <v/>
      </c>
      <c r="B189" s="62">
        <v>44123</v>
      </c>
      <c r="C189" s="44"/>
    </row>
    <row r="190" spans="1:3" x14ac:dyDescent="0.35">
      <c r="A190" s="13" t="str">
        <f t="shared" si="2"/>
        <v/>
      </c>
      <c r="B190" s="62">
        <v>44124</v>
      </c>
      <c r="C190" s="44"/>
    </row>
    <row r="191" spans="1:3" x14ac:dyDescent="0.35">
      <c r="A191" s="13">
        <f t="shared" si="2"/>
        <v>44125</v>
      </c>
      <c r="B191" s="62">
        <v>44125</v>
      </c>
      <c r="C191" s="44">
        <v>1024</v>
      </c>
    </row>
    <row r="192" spans="1:3" x14ac:dyDescent="0.35">
      <c r="A192" s="13" t="str">
        <f t="shared" si="2"/>
        <v/>
      </c>
      <c r="B192" s="62">
        <v>44126</v>
      </c>
      <c r="C192" s="44"/>
    </row>
    <row r="193" spans="1:3" x14ac:dyDescent="0.35">
      <c r="A193" s="13" t="str">
        <f t="shared" si="2"/>
        <v/>
      </c>
      <c r="B193" s="62">
        <v>44127</v>
      </c>
      <c r="C193" s="44"/>
    </row>
    <row r="194" spans="1:3" x14ac:dyDescent="0.35">
      <c r="A194" s="13" t="str">
        <f t="shared" si="2"/>
        <v/>
      </c>
      <c r="B194" s="62">
        <v>44128</v>
      </c>
      <c r="C194" s="44"/>
    </row>
    <row r="195" spans="1:3" x14ac:dyDescent="0.35">
      <c r="A195" s="13" t="str">
        <f t="shared" ref="A195:A200" si="3">IF(B195=$A$3,B195,IF(MOD(B195-$B$4,7)=0,B195,""))</f>
        <v/>
      </c>
      <c r="B195" s="62">
        <v>44129</v>
      </c>
      <c r="C195" s="44"/>
    </row>
    <row r="196" spans="1:3" x14ac:dyDescent="0.35">
      <c r="A196" s="13" t="str">
        <f t="shared" si="3"/>
        <v/>
      </c>
      <c r="B196" s="62">
        <v>44130</v>
      </c>
      <c r="C196" s="44"/>
    </row>
    <row r="197" spans="1:3" x14ac:dyDescent="0.35">
      <c r="A197" s="13" t="str">
        <f t="shared" si="3"/>
        <v/>
      </c>
      <c r="B197" s="62">
        <v>44131</v>
      </c>
      <c r="C197" s="44"/>
    </row>
    <row r="198" spans="1:3" x14ac:dyDescent="0.35">
      <c r="A198" s="13">
        <f t="shared" si="3"/>
        <v>44132</v>
      </c>
      <c r="B198" s="62">
        <v>44132</v>
      </c>
      <c r="C198" s="44">
        <v>1011</v>
      </c>
    </row>
    <row r="199" spans="1:3" x14ac:dyDescent="0.35">
      <c r="A199" s="13" t="str">
        <f t="shared" si="3"/>
        <v/>
      </c>
      <c r="B199" s="62">
        <v>44133</v>
      </c>
      <c r="C199" s="44"/>
    </row>
    <row r="200" spans="1:3" x14ac:dyDescent="0.35">
      <c r="A200" s="13" t="str">
        <f t="shared" si="3"/>
        <v/>
      </c>
      <c r="B200" s="62">
        <v>44134</v>
      </c>
      <c r="C200" s="44"/>
    </row>
    <row r="201" spans="1:3" x14ac:dyDescent="0.35">
      <c r="A201" s="13" t="str">
        <f t="shared" ref="A201:A212" si="4">IF(B201=$A$3,B201,IF(MOD(B201-$B$4,7)=0,B201,""))</f>
        <v/>
      </c>
      <c r="B201" s="62">
        <v>44135</v>
      </c>
      <c r="C201" s="44"/>
    </row>
    <row r="202" spans="1:3" x14ac:dyDescent="0.35">
      <c r="A202" s="13" t="str">
        <f t="shared" si="4"/>
        <v/>
      </c>
      <c r="B202" s="62">
        <v>44136</v>
      </c>
      <c r="C202" s="44"/>
    </row>
    <row r="203" spans="1:3" x14ac:dyDescent="0.35">
      <c r="A203" s="13" t="str">
        <f t="shared" si="4"/>
        <v/>
      </c>
      <c r="B203" s="62">
        <v>44137</v>
      </c>
      <c r="C203" s="44"/>
    </row>
    <row r="204" spans="1:3" x14ac:dyDescent="0.35">
      <c r="A204" s="13" t="str">
        <f t="shared" si="4"/>
        <v/>
      </c>
      <c r="B204" s="62">
        <v>44138</v>
      </c>
      <c r="C204" s="44"/>
    </row>
    <row r="205" spans="1:3" x14ac:dyDescent="0.35">
      <c r="A205" s="13">
        <f t="shared" si="4"/>
        <v>44139</v>
      </c>
      <c r="B205" s="62">
        <v>44139</v>
      </c>
      <c r="C205" s="44">
        <v>1060</v>
      </c>
    </row>
    <row r="206" spans="1:3" x14ac:dyDescent="0.35">
      <c r="A206" s="13" t="str">
        <f t="shared" si="4"/>
        <v/>
      </c>
      <c r="B206" s="62">
        <v>44140</v>
      </c>
      <c r="C206" s="44"/>
    </row>
    <row r="207" spans="1:3" x14ac:dyDescent="0.35">
      <c r="A207" s="13" t="str">
        <f t="shared" si="4"/>
        <v/>
      </c>
      <c r="B207" s="62">
        <v>44141</v>
      </c>
      <c r="C207" s="44"/>
    </row>
    <row r="208" spans="1:3" x14ac:dyDescent="0.35">
      <c r="A208" s="13" t="str">
        <f t="shared" si="4"/>
        <v/>
      </c>
      <c r="B208" s="62">
        <v>44142</v>
      </c>
      <c r="C208" s="44"/>
    </row>
    <row r="209" spans="1:3" x14ac:dyDescent="0.35">
      <c r="A209" s="13" t="str">
        <f t="shared" si="4"/>
        <v/>
      </c>
      <c r="B209" s="62">
        <v>44143</v>
      </c>
      <c r="C209" s="44"/>
    </row>
    <row r="210" spans="1:3" x14ac:dyDescent="0.35">
      <c r="A210" s="13" t="str">
        <f t="shared" si="4"/>
        <v/>
      </c>
      <c r="B210" s="62">
        <v>44144</v>
      </c>
      <c r="C210" s="44"/>
    </row>
    <row r="211" spans="1:3" x14ac:dyDescent="0.35">
      <c r="A211" s="13" t="str">
        <f t="shared" si="4"/>
        <v/>
      </c>
      <c r="B211" s="62">
        <v>44145</v>
      </c>
      <c r="C211" s="44"/>
    </row>
    <row r="212" spans="1:3" x14ac:dyDescent="0.35">
      <c r="A212" s="13">
        <f t="shared" si="4"/>
        <v>44146</v>
      </c>
      <c r="B212" s="62">
        <v>44146</v>
      </c>
      <c r="C212" s="44">
        <v>1051</v>
      </c>
    </row>
    <row r="213" spans="1:3" x14ac:dyDescent="0.35">
      <c r="A213" s="13" t="str">
        <f t="shared" ref="A213:A219" si="5">IF(B213=$A$3,B213,IF(MOD(B213-$B$4,7)=0,B213,""))</f>
        <v/>
      </c>
      <c r="B213" s="62">
        <v>44147</v>
      </c>
      <c r="C213" s="44"/>
    </row>
    <row r="214" spans="1:3" x14ac:dyDescent="0.35">
      <c r="A214" s="13" t="str">
        <f t="shared" si="5"/>
        <v/>
      </c>
      <c r="B214" s="62">
        <v>44148</v>
      </c>
      <c r="C214" s="44"/>
    </row>
    <row r="215" spans="1:3" x14ac:dyDescent="0.35">
      <c r="A215" s="13" t="str">
        <f t="shared" si="5"/>
        <v/>
      </c>
      <c r="B215" s="62">
        <v>44149</v>
      </c>
      <c r="C215" s="44"/>
    </row>
    <row r="216" spans="1:3" x14ac:dyDescent="0.35">
      <c r="A216" s="13" t="str">
        <f t="shared" si="5"/>
        <v/>
      </c>
      <c r="B216" s="62">
        <v>44150</v>
      </c>
      <c r="C216" s="44"/>
    </row>
    <row r="217" spans="1:3" x14ac:dyDescent="0.35">
      <c r="A217" s="13" t="str">
        <f t="shared" si="5"/>
        <v/>
      </c>
      <c r="B217" s="62">
        <v>44151</v>
      </c>
      <c r="C217" s="44"/>
    </row>
    <row r="218" spans="1:3" x14ac:dyDescent="0.35">
      <c r="A218" s="13" t="str">
        <f t="shared" si="5"/>
        <v/>
      </c>
      <c r="B218" s="62">
        <v>44152</v>
      </c>
      <c r="C218" s="44"/>
    </row>
    <row r="219" spans="1:3" x14ac:dyDescent="0.35">
      <c r="A219" s="13">
        <f t="shared" si="5"/>
        <v>44153</v>
      </c>
      <c r="B219" s="62">
        <v>44153</v>
      </c>
      <c r="C219" s="44">
        <v>1063</v>
      </c>
    </row>
    <row r="220" spans="1:3" x14ac:dyDescent="0.35">
      <c r="A220" s="13" t="str">
        <f t="shared" ref="A220:A226" si="6">IF(B220=$A$3,B220,IF(MOD(B220-$B$4,7)=0,B220,""))</f>
        <v/>
      </c>
      <c r="B220" s="62">
        <v>44154</v>
      </c>
      <c r="C220" s="44"/>
    </row>
    <row r="221" spans="1:3" x14ac:dyDescent="0.35">
      <c r="A221" s="13" t="str">
        <f t="shared" si="6"/>
        <v/>
      </c>
      <c r="B221" s="62">
        <v>44155</v>
      </c>
      <c r="C221" s="44"/>
    </row>
    <row r="222" spans="1:3" x14ac:dyDescent="0.35">
      <c r="A222" s="13" t="str">
        <f t="shared" si="6"/>
        <v/>
      </c>
      <c r="B222" s="62">
        <v>44156</v>
      </c>
      <c r="C222" s="44"/>
    </row>
    <row r="223" spans="1:3" x14ac:dyDescent="0.35">
      <c r="A223" s="13" t="str">
        <f t="shared" si="6"/>
        <v/>
      </c>
      <c r="B223" s="62">
        <v>44157</v>
      </c>
      <c r="C223" s="44"/>
    </row>
    <row r="224" spans="1:3" x14ac:dyDescent="0.35">
      <c r="A224" s="13" t="str">
        <f t="shared" si="6"/>
        <v/>
      </c>
      <c r="B224" s="62">
        <v>44158</v>
      </c>
      <c r="C224" s="44"/>
    </row>
    <row r="225" spans="1:3" x14ac:dyDescent="0.35">
      <c r="A225" s="13" t="str">
        <f t="shared" si="6"/>
        <v/>
      </c>
      <c r="B225" s="62">
        <v>44159</v>
      </c>
      <c r="C225" s="44"/>
    </row>
    <row r="226" spans="1:3" x14ac:dyDescent="0.35">
      <c r="A226" s="13">
        <f t="shared" si="6"/>
        <v>44160</v>
      </c>
      <c r="B226" s="62">
        <v>44160</v>
      </c>
      <c r="C226" s="44">
        <v>1048</v>
      </c>
    </row>
    <row r="227" spans="1:3" x14ac:dyDescent="0.35">
      <c r="A227" s="13" t="str">
        <f t="shared" ref="A227:A233" si="7">IF(B227=$A$3,B227,IF(MOD(B227-$B$4,7)=0,B227,""))</f>
        <v/>
      </c>
      <c r="B227" s="62">
        <v>44161</v>
      </c>
      <c r="C227" s="44"/>
    </row>
    <row r="228" spans="1:3" x14ac:dyDescent="0.35">
      <c r="A228" s="13" t="str">
        <f t="shared" si="7"/>
        <v/>
      </c>
      <c r="B228" s="62">
        <v>44162</v>
      </c>
      <c r="C228" s="44"/>
    </row>
    <row r="229" spans="1:3" x14ac:dyDescent="0.35">
      <c r="A229" s="13" t="str">
        <f t="shared" si="7"/>
        <v/>
      </c>
      <c r="B229" s="62">
        <v>44163</v>
      </c>
      <c r="C229" s="44"/>
    </row>
    <row r="230" spans="1:3" x14ac:dyDescent="0.35">
      <c r="A230" s="13" t="str">
        <f t="shared" si="7"/>
        <v/>
      </c>
      <c r="B230" s="62">
        <v>44164</v>
      </c>
      <c r="C230" s="44"/>
    </row>
    <row r="231" spans="1:3" x14ac:dyDescent="0.35">
      <c r="A231" s="13" t="str">
        <f t="shared" si="7"/>
        <v/>
      </c>
      <c r="B231" s="62">
        <v>44165</v>
      </c>
      <c r="C231" s="44"/>
    </row>
    <row r="232" spans="1:3" x14ac:dyDescent="0.35">
      <c r="A232" s="13" t="str">
        <f t="shared" si="7"/>
        <v/>
      </c>
      <c r="B232" s="62">
        <v>44166</v>
      </c>
      <c r="C232" s="44"/>
    </row>
    <row r="233" spans="1:3" x14ac:dyDescent="0.35">
      <c r="A233" s="13">
        <f t="shared" si="7"/>
        <v>44167</v>
      </c>
      <c r="B233" s="62">
        <v>44167</v>
      </c>
      <c r="C233" s="44">
        <v>1068</v>
      </c>
    </row>
    <row r="234" spans="1:3" x14ac:dyDescent="0.35">
      <c r="A234" s="13" t="str">
        <f t="shared" ref="A234:A240" si="8">IF(B234=$A$3,B234,IF(MOD(B234-$B$4,7)=0,B234,""))</f>
        <v/>
      </c>
      <c r="B234" s="62">
        <v>44168</v>
      </c>
      <c r="C234" s="44"/>
    </row>
    <row r="235" spans="1:3" x14ac:dyDescent="0.35">
      <c r="A235" s="13" t="str">
        <f t="shared" si="8"/>
        <v/>
      </c>
      <c r="B235" s="62">
        <v>44169</v>
      </c>
      <c r="C235" s="44"/>
    </row>
    <row r="236" spans="1:3" x14ac:dyDescent="0.35">
      <c r="A236" s="13" t="str">
        <f t="shared" si="8"/>
        <v/>
      </c>
      <c r="B236" s="62">
        <v>44170</v>
      </c>
      <c r="C236" s="44"/>
    </row>
    <row r="237" spans="1:3" x14ac:dyDescent="0.35">
      <c r="A237" s="13" t="str">
        <f t="shared" si="8"/>
        <v/>
      </c>
      <c r="B237" s="62">
        <v>44171</v>
      </c>
      <c r="C237" s="44"/>
    </row>
    <row r="238" spans="1:3" x14ac:dyDescent="0.35">
      <c r="A238" s="13" t="str">
        <f t="shared" si="8"/>
        <v/>
      </c>
      <c r="B238" s="62">
        <v>44172</v>
      </c>
      <c r="C238" s="44"/>
    </row>
    <row r="239" spans="1:3" x14ac:dyDescent="0.35">
      <c r="A239" s="13" t="str">
        <f t="shared" si="8"/>
        <v/>
      </c>
      <c r="B239" s="62">
        <v>44173</v>
      </c>
      <c r="C239" s="44"/>
    </row>
    <row r="240" spans="1:3" x14ac:dyDescent="0.35">
      <c r="A240" s="13">
        <f t="shared" si="8"/>
        <v>44174</v>
      </c>
      <c r="B240" s="62">
        <v>44174</v>
      </c>
      <c r="C240" s="44">
        <v>1037</v>
      </c>
    </row>
    <row r="241" spans="1:3" x14ac:dyDescent="0.35">
      <c r="A241" s="13" t="str">
        <f t="shared" ref="A241:A253" si="9">IF(B241=$A$3,B241,IF(MOD(B241-$B$4,7)=0,B241,""))</f>
        <v/>
      </c>
      <c r="B241" s="62">
        <v>44175</v>
      </c>
      <c r="C241" s="44"/>
    </row>
    <row r="242" spans="1:3" x14ac:dyDescent="0.35">
      <c r="A242" s="13" t="str">
        <f t="shared" si="9"/>
        <v/>
      </c>
      <c r="B242" s="62">
        <v>44176</v>
      </c>
      <c r="C242" s="44"/>
    </row>
    <row r="243" spans="1:3" x14ac:dyDescent="0.35">
      <c r="A243" s="13" t="str">
        <f t="shared" si="9"/>
        <v/>
      </c>
      <c r="B243" s="62">
        <v>44177</v>
      </c>
      <c r="C243" s="44"/>
    </row>
    <row r="244" spans="1:3" x14ac:dyDescent="0.35">
      <c r="A244" s="13" t="str">
        <f t="shared" si="9"/>
        <v/>
      </c>
      <c r="B244" s="62">
        <v>44178</v>
      </c>
      <c r="C244" s="44"/>
    </row>
    <row r="245" spans="1:3" x14ac:dyDescent="0.35">
      <c r="A245" s="13" t="str">
        <f t="shared" si="9"/>
        <v/>
      </c>
      <c r="B245" s="62">
        <v>44179</v>
      </c>
      <c r="C245" s="44"/>
    </row>
    <row r="246" spans="1:3" x14ac:dyDescent="0.35">
      <c r="A246" s="13" t="str">
        <f t="shared" si="9"/>
        <v/>
      </c>
      <c r="B246" s="62">
        <v>44180</v>
      </c>
      <c r="C246" s="44"/>
    </row>
    <row r="247" spans="1:3" x14ac:dyDescent="0.35">
      <c r="A247" s="13">
        <f t="shared" si="9"/>
        <v>44181</v>
      </c>
      <c r="B247" s="62">
        <v>44181</v>
      </c>
      <c r="C247" s="44">
        <v>963</v>
      </c>
    </row>
    <row r="248" spans="1:3" x14ac:dyDescent="0.35">
      <c r="A248" s="13" t="str">
        <f t="shared" si="9"/>
        <v/>
      </c>
      <c r="B248" s="62">
        <v>44182</v>
      </c>
      <c r="C248" s="44"/>
    </row>
    <row r="249" spans="1:3" x14ac:dyDescent="0.35">
      <c r="A249" s="13" t="str">
        <f t="shared" si="9"/>
        <v/>
      </c>
      <c r="B249" s="62">
        <v>44183</v>
      </c>
      <c r="C249" s="44"/>
    </row>
    <row r="250" spans="1:3" x14ac:dyDescent="0.35">
      <c r="A250" s="13" t="str">
        <f t="shared" si="9"/>
        <v/>
      </c>
      <c r="B250" s="62">
        <v>44184</v>
      </c>
      <c r="C250" s="44"/>
    </row>
    <row r="251" spans="1:3" x14ac:dyDescent="0.35">
      <c r="A251" s="13" t="str">
        <f t="shared" si="9"/>
        <v/>
      </c>
      <c r="B251" s="62">
        <v>44185</v>
      </c>
      <c r="C251" s="44"/>
    </row>
    <row r="252" spans="1:3" x14ac:dyDescent="0.35">
      <c r="A252" s="13" t="str">
        <f t="shared" si="9"/>
        <v/>
      </c>
      <c r="B252" s="62">
        <v>44186</v>
      </c>
      <c r="C252" s="44"/>
    </row>
    <row r="253" spans="1:3" x14ac:dyDescent="0.35">
      <c r="A253" s="13" t="str">
        <f t="shared" si="9"/>
        <v/>
      </c>
      <c r="B253" s="62">
        <v>44187</v>
      </c>
      <c r="C253" s="44"/>
    </row>
    <row r="254" spans="1:3" x14ac:dyDescent="0.35">
      <c r="A254" s="62">
        <v>44188</v>
      </c>
      <c r="B254" s="62">
        <v>44188</v>
      </c>
      <c r="C254" s="44">
        <v>1013</v>
      </c>
    </row>
    <row r="255" spans="1:3" x14ac:dyDescent="0.35">
      <c r="B255" s="62">
        <v>44189</v>
      </c>
      <c r="C255" s="44"/>
    </row>
    <row r="256" spans="1:3" x14ac:dyDescent="0.35">
      <c r="B256" s="62">
        <v>44190</v>
      </c>
      <c r="C256" s="44"/>
    </row>
    <row r="257" spans="1:3" x14ac:dyDescent="0.35">
      <c r="B257" s="62">
        <v>44191</v>
      </c>
      <c r="C257" s="44"/>
    </row>
    <row r="258" spans="1:3" x14ac:dyDescent="0.35">
      <c r="B258" s="62">
        <v>44192</v>
      </c>
      <c r="C258" s="44"/>
    </row>
    <row r="259" spans="1:3" x14ac:dyDescent="0.35">
      <c r="B259" s="62">
        <v>44193</v>
      </c>
      <c r="C259" s="44"/>
    </row>
    <row r="260" spans="1:3" x14ac:dyDescent="0.35">
      <c r="A260" s="62">
        <v>44194</v>
      </c>
      <c r="B260" s="62">
        <v>44194</v>
      </c>
      <c r="C260" s="44">
        <v>967</v>
      </c>
    </row>
    <row r="261" spans="1:3" x14ac:dyDescent="0.35">
      <c r="B261" s="62">
        <v>44195</v>
      </c>
      <c r="C261" s="44"/>
    </row>
    <row r="262" spans="1:3" x14ac:dyDescent="0.35">
      <c r="B262" s="62">
        <v>44196</v>
      </c>
      <c r="C262" s="44"/>
    </row>
    <row r="263" spans="1:3" x14ac:dyDescent="0.35">
      <c r="B263" s="62">
        <v>44197</v>
      </c>
      <c r="C263" s="44"/>
    </row>
    <row r="264" spans="1:3" x14ac:dyDescent="0.35">
      <c r="B264" s="62">
        <v>44198</v>
      </c>
      <c r="C264" s="44"/>
    </row>
    <row r="265" spans="1:3" x14ac:dyDescent="0.35">
      <c r="B265" s="62">
        <v>44199</v>
      </c>
      <c r="C265" s="44"/>
    </row>
    <row r="266" spans="1:3" x14ac:dyDescent="0.35">
      <c r="B266" s="62">
        <v>44200</v>
      </c>
      <c r="C266" s="44"/>
    </row>
    <row r="267" spans="1:3" x14ac:dyDescent="0.35">
      <c r="A267" s="62">
        <v>44201</v>
      </c>
      <c r="B267" s="62">
        <v>44201</v>
      </c>
      <c r="C267" s="44">
        <v>1019</v>
      </c>
    </row>
    <row r="268" spans="1:3" x14ac:dyDescent="0.35">
      <c r="B268" s="62">
        <v>44202</v>
      </c>
      <c r="C268" s="44"/>
    </row>
    <row r="269" spans="1:3" x14ac:dyDescent="0.35">
      <c r="B269" s="62">
        <v>44203</v>
      </c>
      <c r="C269" s="44"/>
    </row>
    <row r="270" spans="1:3" x14ac:dyDescent="0.35">
      <c r="B270" s="62">
        <v>44204</v>
      </c>
      <c r="C270" s="44"/>
    </row>
    <row r="271" spans="1:3" x14ac:dyDescent="0.35">
      <c r="B271" s="62">
        <v>44205</v>
      </c>
      <c r="C271" s="44"/>
    </row>
    <row r="272" spans="1:3" x14ac:dyDescent="0.35">
      <c r="B272" s="62">
        <v>44206</v>
      </c>
      <c r="C272" s="44"/>
    </row>
    <row r="273" spans="1:3" x14ac:dyDescent="0.35">
      <c r="B273" s="62">
        <v>44207</v>
      </c>
      <c r="C273" s="44"/>
    </row>
    <row r="274" spans="1:3" x14ac:dyDescent="0.35">
      <c r="B274" s="62">
        <v>44208</v>
      </c>
      <c r="C274" s="44"/>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c r="C283" s="44"/>
    </row>
    <row r="284" spans="1:3" x14ac:dyDescent="0.35">
      <c r="B284" s="62">
        <v>44218</v>
      </c>
      <c r="C284" s="44"/>
    </row>
    <row r="285" spans="1:3" x14ac:dyDescent="0.35">
      <c r="B285" s="62">
        <v>44219</v>
      </c>
      <c r="C285" s="44"/>
    </row>
    <row r="286" spans="1:3" x14ac:dyDescent="0.35">
      <c r="B286" s="62">
        <v>44220</v>
      </c>
      <c r="C286" s="44"/>
    </row>
    <row r="287" spans="1:3" x14ac:dyDescent="0.35">
      <c r="B287" s="62">
        <v>44221</v>
      </c>
      <c r="C287" s="44"/>
    </row>
    <row r="288" spans="1:3" x14ac:dyDescent="0.35">
      <c r="B288" s="62">
        <v>44222</v>
      </c>
      <c r="C288" s="44"/>
    </row>
    <row r="289" spans="1:3" x14ac:dyDescent="0.35">
      <c r="A289" s="62">
        <v>44223</v>
      </c>
      <c r="B289" s="62">
        <v>44223</v>
      </c>
      <c r="C289" s="44">
        <v>1084</v>
      </c>
    </row>
    <row r="290" spans="1:3" x14ac:dyDescent="0.35">
      <c r="B290" s="62">
        <v>44224</v>
      </c>
      <c r="C290" s="44"/>
    </row>
    <row r="291" spans="1:3" x14ac:dyDescent="0.35">
      <c r="B291" s="62">
        <v>44225</v>
      </c>
      <c r="C291" s="44"/>
    </row>
    <row r="292" spans="1:3" x14ac:dyDescent="0.35">
      <c r="B292" s="62">
        <v>44226</v>
      </c>
      <c r="C292" s="44"/>
    </row>
    <row r="293" spans="1:3" x14ac:dyDescent="0.35">
      <c r="B293" s="62">
        <v>44227</v>
      </c>
      <c r="C293" s="44"/>
    </row>
    <row r="294" spans="1:3" x14ac:dyDescent="0.35">
      <c r="B294" s="62">
        <v>44228</v>
      </c>
      <c r="C294" s="44"/>
    </row>
    <row r="295" spans="1:3" x14ac:dyDescent="0.35">
      <c r="B295" s="62">
        <v>44229</v>
      </c>
      <c r="C295" s="44"/>
    </row>
    <row r="296" spans="1:3" x14ac:dyDescent="0.35">
      <c r="A296" s="62">
        <v>44230</v>
      </c>
      <c r="B296" s="62">
        <v>44230</v>
      </c>
      <c r="C296" s="44">
        <v>1097</v>
      </c>
    </row>
    <row r="297" spans="1:3" x14ac:dyDescent="0.35">
      <c r="B297" s="62">
        <v>44231</v>
      </c>
      <c r="C297" s="44"/>
    </row>
    <row r="298" spans="1:3" x14ac:dyDescent="0.35">
      <c r="B298" s="62">
        <v>44232</v>
      </c>
      <c r="C298" s="44"/>
    </row>
    <row r="299" spans="1:3" x14ac:dyDescent="0.35">
      <c r="B299" s="62">
        <v>44233</v>
      </c>
      <c r="C299" s="44"/>
    </row>
    <row r="300" spans="1:3" x14ac:dyDescent="0.35">
      <c r="B300" s="62">
        <v>44234</v>
      </c>
      <c r="C300" s="44"/>
    </row>
    <row r="301" spans="1:3" x14ac:dyDescent="0.35">
      <c r="B301" s="62">
        <v>44235</v>
      </c>
      <c r="C301" s="44"/>
    </row>
    <row r="302" spans="1:3" x14ac:dyDescent="0.35">
      <c r="B302" s="62">
        <v>44236</v>
      </c>
      <c r="C302" s="44"/>
    </row>
    <row r="303" spans="1:3" x14ac:dyDescent="0.35">
      <c r="A303" s="62">
        <v>44237</v>
      </c>
      <c r="B303" s="62">
        <v>44237</v>
      </c>
      <c r="C303" s="44">
        <v>1046</v>
      </c>
    </row>
    <row r="304" spans="1:3" x14ac:dyDescent="0.35">
      <c r="B304" s="62">
        <v>44238</v>
      </c>
      <c r="C304" s="44"/>
    </row>
    <row r="305" spans="1:3" x14ac:dyDescent="0.35">
      <c r="B305" s="62">
        <v>44239</v>
      </c>
      <c r="C305" s="44"/>
    </row>
    <row r="306" spans="1:3" x14ac:dyDescent="0.35">
      <c r="B306" s="62">
        <v>44240</v>
      </c>
      <c r="C306" s="44"/>
    </row>
    <row r="307" spans="1:3" x14ac:dyDescent="0.35">
      <c r="B307" s="62">
        <v>44241</v>
      </c>
      <c r="C307" s="44"/>
    </row>
    <row r="308" spans="1:3" x14ac:dyDescent="0.35">
      <c r="B308" s="62">
        <v>44242</v>
      </c>
      <c r="C308" s="44"/>
    </row>
    <row r="309" spans="1:3" x14ac:dyDescent="0.35">
      <c r="B309" s="62">
        <v>44243</v>
      </c>
      <c r="C309" s="44"/>
    </row>
    <row r="310" spans="1:3" x14ac:dyDescent="0.35">
      <c r="A310" s="62">
        <v>44244</v>
      </c>
      <c r="B310" s="62">
        <v>44244</v>
      </c>
      <c r="C310" s="44">
        <v>1009</v>
      </c>
    </row>
    <row r="311" spans="1:3" x14ac:dyDescent="0.35">
      <c r="B311" s="62">
        <v>44245</v>
      </c>
      <c r="C311" s="44"/>
    </row>
    <row r="312" spans="1:3" x14ac:dyDescent="0.35">
      <c r="B312" s="62">
        <v>44246</v>
      </c>
      <c r="C312" s="44"/>
    </row>
    <row r="313" spans="1:3" x14ac:dyDescent="0.35">
      <c r="B313" s="62">
        <v>44247</v>
      </c>
      <c r="C313" s="44"/>
    </row>
    <row r="314" spans="1:3" x14ac:dyDescent="0.35">
      <c r="B314" s="62">
        <v>44248</v>
      </c>
      <c r="C314" s="44"/>
    </row>
    <row r="315" spans="1:3" x14ac:dyDescent="0.35">
      <c r="B315" s="62">
        <v>44249</v>
      </c>
      <c r="C315" s="44"/>
    </row>
    <row r="316" spans="1:3" x14ac:dyDescent="0.35">
      <c r="B316" s="62">
        <v>44250</v>
      </c>
      <c r="C316" s="44"/>
    </row>
    <row r="317" spans="1:3" x14ac:dyDescent="0.35">
      <c r="A317" s="62">
        <v>44251</v>
      </c>
      <c r="B317" s="62">
        <v>44251</v>
      </c>
      <c r="C317" s="44">
        <v>944</v>
      </c>
    </row>
    <row r="318" spans="1:3" x14ac:dyDescent="0.35">
      <c r="B318" s="62">
        <v>44252</v>
      </c>
      <c r="C318" s="44"/>
    </row>
    <row r="319" spans="1:3" x14ac:dyDescent="0.35">
      <c r="B319" s="62">
        <v>44253</v>
      </c>
      <c r="C319" s="44"/>
    </row>
    <row r="320" spans="1:3" x14ac:dyDescent="0.35">
      <c r="B320" s="62">
        <v>44254</v>
      </c>
      <c r="C320" s="44"/>
    </row>
    <row r="321" spans="1:3" x14ac:dyDescent="0.35">
      <c r="B321" s="62">
        <v>44255</v>
      </c>
      <c r="C321" s="44"/>
    </row>
    <row r="322" spans="1:3" x14ac:dyDescent="0.35">
      <c r="B322" s="62">
        <v>44256</v>
      </c>
      <c r="C322" s="44"/>
    </row>
    <row r="323" spans="1:3" x14ac:dyDescent="0.35">
      <c r="B323" s="62">
        <v>44257</v>
      </c>
      <c r="C323" s="44"/>
    </row>
    <row r="324" spans="1:3" x14ac:dyDescent="0.35">
      <c r="A324" s="62">
        <v>44258</v>
      </c>
      <c r="B324" s="62">
        <v>44258</v>
      </c>
      <c r="C324" s="44">
        <v>1001</v>
      </c>
    </row>
    <row r="325" spans="1:3" x14ac:dyDescent="0.35">
      <c r="B325" s="62">
        <v>44259</v>
      </c>
      <c r="C325" s="44"/>
    </row>
    <row r="326" spans="1:3" x14ac:dyDescent="0.35">
      <c r="B326" s="62">
        <v>44260</v>
      </c>
      <c r="C326" s="44"/>
    </row>
    <row r="327" spans="1:3" x14ac:dyDescent="0.35">
      <c r="B327" s="62">
        <v>44261</v>
      </c>
      <c r="C327" s="44"/>
    </row>
    <row r="328" spans="1:3" x14ac:dyDescent="0.35">
      <c r="B328" s="62">
        <v>44262</v>
      </c>
      <c r="C328" s="44"/>
    </row>
    <row r="329" spans="1:3" x14ac:dyDescent="0.35">
      <c r="B329" s="62">
        <v>44263</v>
      </c>
      <c r="C329" s="44"/>
    </row>
    <row r="330" spans="1:3" x14ac:dyDescent="0.35">
      <c r="B330" s="62">
        <v>44264</v>
      </c>
      <c r="C330" s="44"/>
    </row>
    <row r="331" spans="1:3" x14ac:dyDescent="0.35">
      <c r="A331" s="62">
        <v>44265</v>
      </c>
      <c r="B331" s="62">
        <v>44265</v>
      </c>
      <c r="C331" s="44">
        <v>1020</v>
      </c>
    </row>
    <row r="332" spans="1:3" x14ac:dyDescent="0.35">
      <c r="B332" s="62">
        <v>44266</v>
      </c>
      <c r="C332" s="44"/>
    </row>
    <row r="333" spans="1:3" x14ac:dyDescent="0.35">
      <c r="B333" s="62">
        <v>44267</v>
      </c>
      <c r="C333" s="44"/>
    </row>
    <row r="334" spans="1:3" x14ac:dyDescent="0.35">
      <c r="B334" s="62">
        <v>44268</v>
      </c>
      <c r="C334" s="44"/>
    </row>
    <row r="335" spans="1:3" x14ac:dyDescent="0.35">
      <c r="B335" s="62">
        <v>44269</v>
      </c>
      <c r="C335" s="44"/>
    </row>
    <row r="336" spans="1:3" x14ac:dyDescent="0.35">
      <c r="B336" s="62">
        <v>44270</v>
      </c>
      <c r="C336" s="44"/>
    </row>
    <row r="337" spans="1:3" x14ac:dyDescent="0.35">
      <c r="B337" s="62">
        <v>44271</v>
      </c>
      <c r="C337" s="44"/>
    </row>
    <row r="338" spans="1:3" x14ac:dyDescent="0.35">
      <c r="A338" s="62">
        <v>44272</v>
      </c>
      <c r="B338" s="62">
        <v>44272</v>
      </c>
      <c r="C338" s="44">
        <v>1055</v>
      </c>
    </row>
    <row r="339" spans="1:3" x14ac:dyDescent="0.35">
      <c r="B339" s="62">
        <v>44273</v>
      </c>
      <c r="C339" s="44"/>
    </row>
    <row r="340" spans="1:3" x14ac:dyDescent="0.35">
      <c r="B340" s="62">
        <v>44274</v>
      </c>
      <c r="C340" s="44"/>
    </row>
    <row r="341" spans="1:3" x14ac:dyDescent="0.35">
      <c r="B341" s="62">
        <v>44275</v>
      </c>
      <c r="C341" s="44"/>
    </row>
    <row r="342" spans="1:3" x14ac:dyDescent="0.35">
      <c r="B342" s="62">
        <v>44276</v>
      </c>
      <c r="C342" s="44"/>
    </row>
    <row r="343" spans="1:3" x14ac:dyDescent="0.35">
      <c r="B343" s="62">
        <v>44277</v>
      </c>
      <c r="C343" s="44"/>
    </row>
    <row r="344" spans="1:3" x14ac:dyDescent="0.35">
      <c r="B344" s="62">
        <v>44278</v>
      </c>
      <c r="C344" s="44"/>
    </row>
    <row r="345" spans="1:3" x14ac:dyDescent="0.35">
      <c r="A345" s="62">
        <v>44279</v>
      </c>
      <c r="B345" s="62">
        <v>44279</v>
      </c>
      <c r="C345" s="44">
        <v>1022</v>
      </c>
    </row>
    <row r="346" spans="1:3" x14ac:dyDescent="0.35">
      <c r="B346" s="62">
        <v>44280</v>
      </c>
      <c r="C346" s="44"/>
    </row>
    <row r="347" spans="1:3" x14ac:dyDescent="0.35">
      <c r="B347" s="62">
        <v>44281</v>
      </c>
      <c r="C347" s="44"/>
    </row>
    <row r="348" spans="1:3" x14ac:dyDescent="0.35">
      <c r="B348" s="62">
        <v>44282</v>
      </c>
      <c r="C348" s="44"/>
    </row>
    <row r="349" spans="1:3" x14ac:dyDescent="0.35">
      <c r="B349" s="62">
        <v>44283</v>
      </c>
      <c r="C349" s="44"/>
    </row>
    <row r="350" spans="1:3" x14ac:dyDescent="0.35">
      <c r="B350" s="62">
        <v>44284</v>
      </c>
      <c r="C350" s="44"/>
    </row>
    <row r="351" spans="1:3" x14ac:dyDescent="0.35">
      <c r="B351" s="62">
        <v>44285</v>
      </c>
      <c r="C351" s="44"/>
    </row>
    <row r="352" spans="1:3" x14ac:dyDescent="0.35">
      <c r="A352" s="62">
        <v>44286</v>
      </c>
      <c r="B352" s="62">
        <v>44286</v>
      </c>
      <c r="C352" s="44">
        <v>1002</v>
      </c>
    </row>
    <row r="353" spans="1:3" x14ac:dyDescent="0.35">
      <c r="B353" s="62">
        <v>44287</v>
      </c>
      <c r="C353" s="44"/>
    </row>
    <row r="354" spans="1:3" x14ac:dyDescent="0.35">
      <c r="B354" s="62">
        <v>44288</v>
      </c>
      <c r="C354" s="44"/>
    </row>
    <row r="355" spans="1:3" x14ac:dyDescent="0.35">
      <c r="B355" s="62">
        <v>44289</v>
      </c>
      <c r="C355" s="44"/>
    </row>
    <row r="356" spans="1:3" x14ac:dyDescent="0.35">
      <c r="B356" s="62">
        <v>44290</v>
      </c>
      <c r="C356" s="44"/>
    </row>
    <row r="357" spans="1:3" x14ac:dyDescent="0.35">
      <c r="B357" s="62">
        <v>44291</v>
      </c>
      <c r="C357" s="44"/>
    </row>
    <row r="358" spans="1:3" x14ac:dyDescent="0.35">
      <c r="B358" s="62">
        <v>44292</v>
      </c>
      <c r="C358" s="44"/>
    </row>
    <row r="359" spans="1:3" x14ac:dyDescent="0.35">
      <c r="A359" s="62">
        <v>44293</v>
      </c>
      <c r="B359" s="62">
        <v>44293</v>
      </c>
      <c r="C359" s="44">
        <v>1051</v>
      </c>
    </row>
    <row r="360" spans="1:3" x14ac:dyDescent="0.35">
      <c r="B360" s="62">
        <v>44294</v>
      </c>
      <c r="C360" s="44"/>
    </row>
    <row r="361" spans="1:3" x14ac:dyDescent="0.35">
      <c r="B361" s="62">
        <v>44295</v>
      </c>
      <c r="C361" s="44"/>
    </row>
    <row r="362" spans="1:3" x14ac:dyDescent="0.35">
      <c r="B362" s="62">
        <v>44296</v>
      </c>
      <c r="C362" s="44"/>
    </row>
    <row r="363" spans="1:3" x14ac:dyDescent="0.35">
      <c r="B363" s="62">
        <v>44297</v>
      </c>
      <c r="C363" s="44"/>
    </row>
    <row r="364" spans="1:3" x14ac:dyDescent="0.35">
      <c r="B364" s="62">
        <v>44298</v>
      </c>
      <c r="C364" s="44"/>
    </row>
    <row r="365" spans="1:3" x14ac:dyDescent="0.35">
      <c r="B365" s="62">
        <v>44299</v>
      </c>
      <c r="C365" s="44"/>
    </row>
    <row r="366" spans="1:3" x14ac:dyDescent="0.35">
      <c r="A366" s="62">
        <v>44300</v>
      </c>
      <c r="B366" s="62">
        <v>44300</v>
      </c>
      <c r="C366" s="44">
        <v>1045</v>
      </c>
    </row>
    <row r="367" spans="1:3" x14ac:dyDescent="0.35">
      <c r="B367" s="62">
        <v>44301</v>
      </c>
      <c r="C367" s="44"/>
    </row>
    <row r="368" spans="1:3" x14ac:dyDescent="0.35">
      <c r="B368" s="62">
        <v>44302</v>
      </c>
      <c r="C368" s="44"/>
    </row>
    <row r="369" spans="1:3" x14ac:dyDescent="0.35">
      <c r="B369" s="62">
        <v>44303</v>
      </c>
      <c r="C369" s="44"/>
    </row>
    <row r="370" spans="1:3" x14ac:dyDescent="0.35">
      <c r="B370" s="62">
        <v>44304</v>
      </c>
      <c r="C370" s="44"/>
    </row>
    <row r="371" spans="1:3" x14ac:dyDescent="0.35">
      <c r="B371" s="62">
        <v>44305</v>
      </c>
      <c r="C371" s="44"/>
    </row>
    <row r="372" spans="1:3" x14ac:dyDescent="0.35">
      <c r="B372" s="62">
        <v>44306</v>
      </c>
      <c r="C372" s="44"/>
    </row>
    <row r="373" spans="1:3" x14ac:dyDescent="0.35">
      <c r="A373" s="62">
        <v>44307</v>
      </c>
      <c r="B373" s="62">
        <v>44307</v>
      </c>
      <c r="C373" s="44">
        <v>1010</v>
      </c>
    </row>
    <row r="374" spans="1:3" x14ac:dyDescent="0.35">
      <c r="B374" s="62">
        <v>44308</v>
      </c>
      <c r="C374" s="44"/>
    </row>
    <row r="375" spans="1:3" x14ac:dyDescent="0.35">
      <c r="B375" s="62">
        <v>44309</v>
      </c>
      <c r="C375" s="44"/>
    </row>
    <row r="376" spans="1:3" x14ac:dyDescent="0.35">
      <c r="B376" s="62">
        <v>44310</v>
      </c>
      <c r="C376" s="44"/>
    </row>
    <row r="377" spans="1:3" x14ac:dyDescent="0.35">
      <c r="B377" s="62">
        <v>44311</v>
      </c>
      <c r="C377" s="44"/>
    </row>
    <row r="378" spans="1:3" x14ac:dyDescent="0.35">
      <c r="B378" s="62">
        <v>44312</v>
      </c>
      <c r="C378" s="44"/>
    </row>
    <row r="379" spans="1:3" x14ac:dyDescent="0.35">
      <c r="B379" s="62">
        <v>44313</v>
      </c>
      <c r="C379" s="44"/>
    </row>
    <row r="380" spans="1:3" x14ac:dyDescent="0.35">
      <c r="A380" s="62">
        <v>44314</v>
      </c>
      <c r="B380" s="62">
        <v>44314</v>
      </c>
      <c r="C380" s="44">
        <v>1042</v>
      </c>
    </row>
    <row r="381" spans="1:3" x14ac:dyDescent="0.35">
      <c r="B381" s="62">
        <v>44315</v>
      </c>
      <c r="C381" s="44"/>
    </row>
    <row r="382" spans="1:3" x14ac:dyDescent="0.35">
      <c r="B382" s="62">
        <v>44316</v>
      </c>
      <c r="C382" s="44"/>
    </row>
    <row r="383" spans="1:3" x14ac:dyDescent="0.35">
      <c r="B383" s="62">
        <v>44317</v>
      </c>
      <c r="C383" s="44"/>
    </row>
    <row r="384" spans="1:3" x14ac:dyDescent="0.35">
      <c r="B384" s="62">
        <v>44318</v>
      </c>
      <c r="C384" s="44"/>
    </row>
    <row r="385" spans="1:3" x14ac:dyDescent="0.35">
      <c r="B385" s="62">
        <v>44319</v>
      </c>
      <c r="C385" s="44"/>
    </row>
    <row r="386" spans="1:3" x14ac:dyDescent="0.35">
      <c r="B386" s="62">
        <v>44320</v>
      </c>
      <c r="C386" s="44"/>
    </row>
    <row r="387" spans="1:3" x14ac:dyDescent="0.35">
      <c r="A387" s="62">
        <v>44321</v>
      </c>
      <c r="B387" s="62">
        <v>44321</v>
      </c>
      <c r="C387" s="44">
        <v>1011</v>
      </c>
    </row>
    <row r="388" spans="1:3" x14ac:dyDescent="0.35">
      <c r="B388" s="62">
        <v>44322</v>
      </c>
      <c r="C388" s="44"/>
    </row>
    <row r="389" spans="1:3" x14ac:dyDescent="0.35">
      <c r="B389" s="62">
        <v>44323</v>
      </c>
      <c r="C389" s="44"/>
    </row>
    <row r="390" spans="1:3" x14ac:dyDescent="0.35">
      <c r="B390" s="62">
        <v>44324</v>
      </c>
      <c r="C390" s="44"/>
    </row>
    <row r="391" spans="1:3" x14ac:dyDescent="0.35">
      <c r="B391" s="62">
        <v>44325</v>
      </c>
      <c r="C391" s="44"/>
    </row>
    <row r="392" spans="1:3" x14ac:dyDescent="0.35">
      <c r="B392" s="62">
        <v>44326</v>
      </c>
      <c r="C392" s="44"/>
    </row>
    <row r="393" spans="1:3" x14ac:dyDescent="0.35">
      <c r="B393" s="62">
        <v>44327</v>
      </c>
      <c r="C393" s="44"/>
    </row>
    <row r="394" spans="1:3" x14ac:dyDescent="0.35">
      <c r="A394" s="62">
        <v>44328</v>
      </c>
      <c r="B394" s="62">
        <v>44328</v>
      </c>
      <c r="C394" s="44">
        <v>1088</v>
      </c>
    </row>
    <row r="395" spans="1:3" x14ac:dyDescent="0.35">
      <c r="B395" s="62">
        <v>44329</v>
      </c>
      <c r="C395" s="44"/>
    </row>
    <row r="396" spans="1:3" x14ac:dyDescent="0.35">
      <c r="B396" s="62">
        <v>44330</v>
      </c>
      <c r="C396" s="44"/>
    </row>
    <row r="397" spans="1:3" x14ac:dyDescent="0.35">
      <c r="B397" s="62">
        <v>44331</v>
      </c>
      <c r="C397" s="44"/>
    </row>
    <row r="398" spans="1:3" x14ac:dyDescent="0.35">
      <c r="B398" s="62">
        <v>44332</v>
      </c>
      <c r="C398" s="44"/>
    </row>
    <row r="399" spans="1:3" x14ac:dyDescent="0.35">
      <c r="B399" s="62">
        <v>44333</v>
      </c>
      <c r="C399" s="44"/>
    </row>
    <row r="400" spans="1:3" x14ac:dyDescent="0.35">
      <c r="B400" s="62">
        <v>44334</v>
      </c>
      <c r="C400" s="44"/>
    </row>
    <row r="401" spans="1:3" x14ac:dyDescent="0.35">
      <c r="A401" s="62">
        <v>44335</v>
      </c>
      <c r="B401" s="62">
        <v>44335</v>
      </c>
      <c r="C401" s="44">
        <v>1104</v>
      </c>
    </row>
    <row r="402" spans="1:3" x14ac:dyDescent="0.35">
      <c r="B402" s="62">
        <v>44336</v>
      </c>
      <c r="C402" s="44"/>
    </row>
    <row r="403" spans="1:3" x14ac:dyDescent="0.35">
      <c r="B403" s="62">
        <v>44337</v>
      </c>
      <c r="C403" s="44"/>
    </row>
    <row r="404" spans="1:3" x14ac:dyDescent="0.35">
      <c r="B404" s="62">
        <v>44338</v>
      </c>
      <c r="C404" s="44"/>
    </row>
    <row r="405" spans="1:3" x14ac:dyDescent="0.35">
      <c r="B405" s="62">
        <v>44339</v>
      </c>
      <c r="C405" s="44"/>
    </row>
    <row r="406" spans="1:3" x14ac:dyDescent="0.35">
      <c r="B406" s="62">
        <v>44340</v>
      </c>
      <c r="C406" s="44"/>
    </row>
    <row r="407" spans="1:3" x14ac:dyDescent="0.35">
      <c r="B407" s="62">
        <v>44341</v>
      </c>
      <c r="C407" s="44"/>
    </row>
    <row r="408" spans="1:3" x14ac:dyDescent="0.35">
      <c r="A408" s="563">
        <v>44342</v>
      </c>
      <c r="B408" s="62">
        <v>44342</v>
      </c>
      <c r="C408" s="44">
        <v>1116</v>
      </c>
    </row>
    <row r="409" spans="1:3" x14ac:dyDescent="0.35">
      <c r="B409" s="62">
        <v>44343</v>
      </c>
      <c r="C409" s="44"/>
    </row>
    <row r="410" spans="1:3" x14ac:dyDescent="0.35">
      <c r="B410" s="62">
        <v>44344</v>
      </c>
      <c r="C410" s="44"/>
    </row>
    <row r="411" spans="1:3" x14ac:dyDescent="0.35">
      <c r="B411" s="62">
        <v>44345</v>
      </c>
      <c r="C411" s="44"/>
    </row>
    <row r="412" spans="1:3" x14ac:dyDescent="0.35">
      <c r="B412" s="62">
        <v>44346</v>
      </c>
      <c r="C412" s="44"/>
    </row>
    <row r="413" spans="1:3" x14ac:dyDescent="0.35">
      <c r="B413" s="62">
        <v>44347</v>
      </c>
      <c r="C413" s="44"/>
    </row>
    <row r="414" spans="1:3" x14ac:dyDescent="0.35">
      <c r="B414" s="62">
        <v>44348</v>
      </c>
      <c r="C414" s="44"/>
    </row>
    <row r="415" spans="1:3" x14ac:dyDescent="0.35">
      <c r="A415" s="62">
        <v>44349</v>
      </c>
      <c r="B415" s="62">
        <v>44349</v>
      </c>
      <c r="C415" s="44">
        <v>1129</v>
      </c>
    </row>
    <row r="416" spans="1:3" x14ac:dyDescent="0.35">
      <c r="B416" s="62">
        <v>44350</v>
      </c>
      <c r="C416" s="44"/>
    </row>
    <row r="417" spans="1:3" x14ac:dyDescent="0.35">
      <c r="B417" s="62">
        <v>44351</v>
      </c>
      <c r="C417" s="44"/>
    </row>
    <row r="418" spans="1:3" x14ac:dyDescent="0.35">
      <c r="B418" s="62">
        <v>44352</v>
      </c>
      <c r="C418" s="44"/>
    </row>
    <row r="419" spans="1:3" x14ac:dyDescent="0.35">
      <c r="B419" s="62">
        <v>44353</v>
      </c>
      <c r="C419" s="44"/>
    </row>
    <row r="420" spans="1:3" x14ac:dyDescent="0.35">
      <c r="B420" s="62">
        <v>44354</v>
      </c>
      <c r="C420" s="44"/>
    </row>
    <row r="421" spans="1:3" x14ac:dyDescent="0.35">
      <c r="B421" s="62">
        <v>44355</v>
      </c>
      <c r="C421" s="44"/>
    </row>
    <row r="422" spans="1:3" x14ac:dyDescent="0.35">
      <c r="A422" s="62">
        <v>44356</v>
      </c>
      <c r="B422" s="62">
        <v>44356</v>
      </c>
      <c r="C422" s="44">
        <v>1124</v>
      </c>
    </row>
    <row r="423" spans="1:3" x14ac:dyDescent="0.35">
      <c r="B423" s="62">
        <v>44357</v>
      </c>
      <c r="C423" s="44"/>
    </row>
    <row r="424" spans="1:3" x14ac:dyDescent="0.35">
      <c r="B424" s="62">
        <v>44358</v>
      </c>
      <c r="C424" s="44"/>
    </row>
    <row r="425" spans="1:3" x14ac:dyDescent="0.35">
      <c r="B425" s="62">
        <v>44359</v>
      </c>
      <c r="C425" s="44"/>
    </row>
    <row r="426" spans="1:3" x14ac:dyDescent="0.35">
      <c r="B426" s="62">
        <v>44360</v>
      </c>
      <c r="C426" s="44"/>
    </row>
    <row r="427" spans="1:3" x14ac:dyDescent="0.35">
      <c r="B427" s="62">
        <v>44361</v>
      </c>
      <c r="C427" s="44"/>
    </row>
    <row r="428" spans="1:3" x14ac:dyDescent="0.35">
      <c r="B428" s="62">
        <v>44362</v>
      </c>
      <c r="C428" s="44"/>
    </row>
    <row r="429" spans="1:3" x14ac:dyDescent="0.35">
      <c r="A429" s="62">
        <v>44363</v>
      </c>
      <c r="B429" s="62">
        <v>44363</v>
      </c>
      <c r="C429" s="44">
        <v>1142</v>
      </c>
    </row>
    <row r="430" spans="1:3" x14ac:dyDescent="0.35">
      <c r="B430" s="62">
        <v>44364</v>
      </c>
      <c r="C430" s="44"/>
    </row>
    <row r="431" spans="1:3" x14ac:dyDescent="0.35">
      <c r="B431" s="62">
        <v>44365</v>
      </c>
      <c r="C431" s="44"/>
    </row>
    <row r="432" spans="1:3" x14ac:dyDescent="0.35">
      <c r="B432" s="62">
        <v>44366</v>
      </c>
      <c r="C432" s="44"/>
    </row>
    <row r="433" spans="1:3" x14ac:dyDescent="0.35">
      <c r="B433" s="62">
        <v>44367</v>
      </c>
      <c r="C433" s="44"/>
    </row>
    <row r="434" spans="1:3" x14ac:dyDescent="0.35">
      <c r="B434" s="62">
        <v>44368</v>
      </c>
      <c r="C434" s="44"/>
    </row>
    <row r="435" spans="1:3" x14ac:dyDescent="0.35">
      <c r="B435" s="62">
        <v>44369</v>
      </c>
      <c r="C435" s="44"/>
    </row>
    <row r="436" spans="1:3" x14ac:dyDescent="0.35">
      <c r="A436" s="62">
        <v>44370</v>
      </c>
      <c r="B436" s="62">
        <v>44370</v>
      </c>
      <c r="C436" s="44">
        <v>1227</v>
      </c>
    </row>
    <row r="437" spans="1:3" x14ac:dyDescent="0.35">
      <c r="B437" s="62">
        <v>44371</v>
      </c>
      <c r="C437" s="44"/>
    </row>
    <row r="438" spans="1:3" x14ac:dyDescent="0.35">
      <c r="B438" s="62">
        <v>44372</v>
      </c>
      <c r="C438" s="44"/>
    </row>
    <row r="439" spans="1:3" x14ac:dyDescent="0.35">
      <c r="B439" s="62">
        <v>44373</v>
      </c>
      <c r="C439" s="44"/>
    </row>
    <row r="440" spans="1:3" x14ac:dyDescent="0.35">
      <c r="B440" s="62">
        <v>44374</v>
      </c>
      <c r="C440" s="44"/>
    </row>
    <row r="441" spans="1:3" x14ac:dyDescent="0.35">
      <c r="B441" s="62">
        <v>44375</v>
      </c>
      <c r="C441" s="44"/>
    </row>
    <row r="442" spans="1:3" x14ac:dyDescent="0.35">
      <c r="B442" s="62">
        <v>44376</v>
      </c>
      <c r="C442" s="44"/>
    </row>
    <row r="443" spans="1:3" x14ac:dyDescent="0.35">
      <c r="A443" s="62">
        <v>44377</v>
      </c>
      <c r="B443" s="62">
        <v>44377</v>
      </c>
      <c r="C443" s="44">
        <v>1247</v>
      </c>
    </row>
    <row r="444" spans="1:3" x14ac:dyDescent="0.35">
      <c r="B444" s="62">
        <v>44378</v>
      </c>
    </row>
    <row r="445" spans="1:3" x14ac:dyDescent="0.35">
      <c r="B445" s="62">
        <v>44379</v>
      </c>
    </row>
    <row r="446" spans="1:3" x14ac:dyDescent="0.35">
      <c r="B446" s="62">
        <v>44380</v>
      </c>
    </row>
    <row r="447" spans="1:3" x14ac:dyDescent="0.35">
      <c r="B447" s="62">
        <v>44381</v>
      </c>
    </row>
    <row r="448" spans="1:3" x14ac:dyDescent="0.35">
      <c r="B448" s="62">
        <v>44382</v>
      </c>
    </row>
    <row r="449" spans="1:3" x14ac:dyDescent="0.35">
      <c r="B449" s="62">
        <v>44383</v>
      </c>
    </row>
    <row r="450" spans="1:3" x14ac:dyDescent="0.35">
      <c r="A450" s="62">
        <v>44384</v>
      </c>
      <c r="B450" s="62">
        <v>44384</v>
      </c>
      <c r="C450" s="44">
        <v>1268</v>
      </c>
    </row>
    <row r="451" spans="1:3" x14ac:dyDescent="0.35">
      <c r="B451" s="62"/>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500"/>
  <sheetViews>
    <sheetView showGridLines="0" zoomScale="85" zoomScaleNormal="85" workbookViewId="0">
      <pane xSplit="1" ySplit="4" topLeftCell="B488"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8" width="15.453125" customWidth="1"/>
    <col min="9" max="9" width="13.54296875" customWidth="1"/>
    <col min="10" max="10" width="17.179687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70" t="s">
        <v>114</v>
      </c>
      <c r="L1" s="571"/>
      <c r="M1" s="571"/>
      <c r="N1" s="571"/>
      <c r="O1" s="571"/>
      <c r="P1" s="571"/>
      <c r="W1" s="22" t="s">
        <v>29</v>
      </c>
    </row>
    <row r="2" spans="1:27" x14ac:dyDescent="0.35">
      <c r="A2" s="2"/>
      <c r="I2" s="578" t="s">
        <v>187</v>
      </c>
      <c r="J2" s="579"/>
      <c r="Q2" s="382"/>
      <c r="R2" s="382"/>
    </row>
    <row r="3" spans="1:27" ht="48.75" customHeight="1" x14ac:dyDescent="0.35">
      <c r="A3" s="580" t="s">
        <v>30</v>
      </c>
      <c r="B3" s="582" t="s">
        <v>185</v>
      </c>
      <c r="C3" s="583"/>
      <c r="D3" s="583"/>
      <c r="E3" s="104" t="s">
        <v>184</v>
      </c>
      <c r="F3" s="574" t="s">
        <v>199</v>
      </c>
      <c r="G3" s="584" t="s">
        <v>186</v>
      </c>
      <c r="H3" s="584"/>
      <c r="I3" s="578"/>
      <c r="J3" s="579"/>
      <c r="K3" s="572" t="s">
        <v>188</v>
      </c>
      <c r="L3" s="575" t="s">
        <v>200</v>
      </c>
      <c r="M3" s="576" t="s">
        <v>201</v>
      </c>
      <c r="N3" s="577" t="s">
        <v>189</v>
      </c>
      <c r="O3" s="572" t="s">
        <v>183</v>
      </c>
      <c r="P3" s="573" t="s">
        <v>191</v>
      </c>
      <c r="Q3" s="576" t="s">
        <v>202</v>
      </c>
      <c r="R3" s="576" t="s">
        <v>203</v>
      </c>
      <c r="S3" s="577" t="s">
        <v>182</v>
      </c>
    </row>
    <row r="4" spans="1:27" ht="30.65" customHeight="1" x14ac:dyDescent="0.35">
      <c r="A4" s="581"/>
      <c r="B4" s="23" t="s">
        <v>18</v>
      </c>
      <c r="C4" s="24" t="s">
        <v>17</v>
      </c>
      <c r="D4" s="28" t="s">
        <v>3</v>
      </c>
      <c r="E4" s="99" t="s">
        <v>63</v>
      </c>
      <c r="F4" s="574"/>
      <c r="G4" s="98" t="s">
        <v>63</v>
      </c>
      <c r="H4" s="79" t="s">
        <v>64</v>
      </c>
      <c r="I4" s="80" t="s">
        <v>63</v>
      </c>
      <c r="J4" s="147" t="s">
        <v>64</v>
      </c>
      <c r="K4" s="572"/>
      <c r="L4" s="575"/>
      <c r="M4" s="576"/>
      <c r="N4" s="577"/>
      <c r="O4" s="572"/>
      <c r="P4" s="573"/>
      <c r="Q4" s="576"/>
      <c r="R4" s="576"/>
      <c r="S4" s="577"/>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7" customFormat="1" x14ac:dyDescent="0.35">
      <c r="A451" s="544">
        <v>44338</v>
      </c>
      <c r="B451" s="545">
        <v>1766886</v>
      </c>
      <c r="C451" s="545">
        <v>231652</v>
      </c>
      <c r="D451" s="546">
        <v>1998538</v>
      </c>
      <c r="E451" s="547">
        <v>370</v>
      </c>
      <c r="F451" s="375">
        <f t="shared" si="1329"/>
        <v>7.805907172995781E-2</v>
      </c>
      <c r="G451" s="545">
        <v>9447</v>
      </c>
      <c r="H451" s="546">
        <v>2863338</v>
      </c>
      <c r="I451" s="548">
        <v>12297</v>
      </c>
      <c r="J451" s="549">
        <v>3320938</v>
      </c>
      <c r="K451" s="550">
        <v>21744</v>
      </c>
      <c r="L451" s="551">
        <v>402</v>
      </c>
      <c r="M451" s="552">
        <f t="shared" ref="M451" si="1343">L451/K451</f>
        <v>1.84878587196468E-2</v>
      </c>
      <c r="N451" s="553">
        <f t="shared" ref="N451" si="1344">D451-D444</f>
        <v>31374</v>
      </c>
      <c r="O451" s="553">
        <f t="shared" ref="O451" si="1345">SUM(E445:E451)</f>
        <v>2331</v>
      </c>
      <c r="P451" s="554">
        <f t="shared" ref="P451" si="1346">SUM(K445:K451)</f>
        <v>145632</v>
      </c>
      <c r="Q451" s="554">
        <f t="shared" ref="Q451" si="1347">SUM(L445:L451)</f>
        <v>2534</v>
      </c>
      <c r="R451" s="555">
        <f t="shared" ref="R451" si="1348">Q451/P451</f>
        <v>1.7400021973192705E-2</v>
      </c>
      <c r="S451" s="556">
        <f t="shared" ref="S451" si="1349">P451/5463.3</f>
        <v>26.656416451595188</v>
      </c>
    </row>
    <row r="452" spans="1:21" s="413" customFormat="1" x14ac:dyDescent="0.35">
      <c r="A452" s="558">
        <v>44339</v>
      </c>
      <c r="B452" s="559">
        <v>1771311</v>
      </c>
      <c r="C452" s="559">
        <v>232030</v>
      </c>
      <c r="D452" s="112">
        <v>2003341</v>
      </c>
      <c r="E452" s="560">
        <v>378</v>
      </c>
      <c r="F452" s="561">
        <f t="shared" si="1329"/>
        <v>7.8700811992504685E-2</v>
      </c>
      <c r="G452" s="559">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59">
        <v>1774610</v>
      </c>
      <c r="C453" s="559">
        <v>232343</v>
      </c>
      <c r="D453" s="112">
        <v>2006953</v>
      </c>
      <c r="E453" s="560">
        <v>313</v>
      </c>
      <c r="F453" s="561">
        <f t="shared" si="1329"/>
        <v>8.6655592469545961E-2</v>
      </c>
      <c r="G453" s="559">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35">
      <c r="A454" s="558">
        <v>44341</v>
      </c>
      <c r="B454" s="559">
        <v>1778113</v>
      </c>
      <c r="C454" s="559">
        <v>232661</v>
      </c>
      <c r="D454" s="112">
        <v>2010774</v>
      </c>
      <c r="E454" s="560">
        <v>318</v>
      </c>
      <c r="F454" s="561">
        <f t="shared" ref="F454" si="1364">E454/(D454-D453)</f>
        <v>8.3224286835906824E-2</v>
      </c>
      <c r="G454" s="559">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35">
      <c r="A455" s="558">
        <v>44342</v>
      </c>
      <c r="B455" s="559">
        <v>1783688</v>
      </c>
      <c r="C455" s="559">
        <v>233207</v>
      </c>
      <c r="D455" s="112">
        <v>2016895</v>
      </c>
      <c r="E455" s="560">
        <v>546</v>
      </c>
      <c r="F455" s="561">
        <f t="shared" ref="F455:F468" si="1365">E455/(D455-D454)</f>
        <v>8.9201110929586672E-2</v>
      </c>
      <c r="G455" s="559">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8">
        <v>44343</v>
      </c>
      <c r="B456" s="559">
        <v>1788654</v>
      </c>
      <c r="C456" s="559">
        <v>233671</v>
      </c>
      <c r="D456" s="112">
        <v>2022325</v>
      </c>
      <c r="E456" s="560">
        <v>464</v>
      </c>
      <c r="F456" s="561">
        <f t="shared" si="1365"/>
        <v>8.5451197053406994E-2</v>
      </c>
      <c r="G456" s="559">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8">
        <v>44344</v>
      </c>
      <c r="B457" s="559">
        <v>1793591</v>
      </c>
      <c r="C457" s="559">
        <v>234312</v>
      </c>
      <c r="D457" s="112">
        <v>2027903</v>
      </c>
      <c r="E457" s="560">
        <v>641</v>
      </c>
      <c r="F457" s="561">
        <f t="shared" si="1365"/>
        <v>0.11491574040874866</v>
      </c>
      <c r="G457" s="559">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8">
        <v>44345</v>
      </c>
      <c r="B458" s="559">
        <v>1798086</v>
      </c>
      <c r="C458" s="559">
        <v>234895</v>
      </c>
      <c r="D458" s="112">
        <v>2032981</v>
      </c>
      <c r="E458" s="560">
        <v>583</v>
      </c>
      <c r="F458" s="561">
        <f t="shared" si="1365"/>
        <v>0.11480897991335172</v>
      </c>
      <c r="G458" s="559">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8">
        <v>44346</v>
      </c>
      <c r="B459" s="559">
        <v>1801935</v>
      </c>
      <c r="C459" s="559">
        <v>235421</v>
      </c>
      <c r="D459" s="112">
        <v>2037356</v>
      </c>
      <c r="E459" s="560">
        <v>526</v>
      </c>
      <c r="F459" s="561">
        <f t="shared" si="1365"/>
        <v>0.12022857142857143</v>
      </c>
      <c r="G459" s="559">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8">
        <v>44347</v>
      </c>
      <c r="B460" s="559">
        <v>1805043</v>
      </c>
      <c r="C460" s="559">
        <v>235911</v>
      </c>
      <c r="D460" s="112">
        <v>2040954</v>
      </c>
      <c r="E460" s="560">
        <v>490</v>
      </c>
      <c r="F460" s="561">
        <f t="shared" si="1365"/>
        <v>0.13618677042801555</v>
      </c>
      <c r="G460" s="559">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8">
        <v>44348</v>
      </c>
      <c r="B461" s="559">
        <v>1808430</v>
      </c>
      <c r="C461" s="559">
        <v>236389</v>
      </c>
      <c r="D461" s="112">
        <v>2044819</v>
      </c>
      <c r="E461" s="560">
        <v>478</v>
      </c>
      <c r="F461" s="561">
        <f t="shared" si="1365"/>
        <v>0.12367399741267787</v>
      </c>
      <c r="G461" s="559">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8">
        <v>44349</v>
      </c>
      <c r="B462" s="559">
        <v>1813514</v>
      </c>
      <c r="C462" s="559">
        <v>237066</v>
      </c>
      <c r="D462" s="112">
        <v>2050580</v>
      </c>
      <c r="E462" s="560">
        <v>677</v>
      </c>
      <c r="F462" s="561">
        <f t="shared" si="1365"/>
        <v>0.11751432043048082</v>
      </c>
      <c r="G462" s="559">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35">
      <c r="A463" s="558">
        <v>44350</v>
      </c>
      <c r="B463" s="559">
        <v>1819342</v>
      </c>
      <c r="C463" s="559">
        <v>237901</v>
      </c>
      <c r="D463" s="112">
        <v>2057243</v>
      </c>
      <c r="E463" s="560">
        <v>835</v>
      </c>
      <c r="F463" s="561">
        <f t="shared" si="1365"/>
        <v>0.12531892540897493</v>
      </c>
      <c r="G463" s="559">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35">
      <c r="A464" s="558">
        <v>44351</v>
      </c>
      <c r="B464" s="559">
        <v>1825060</v>
      </c>
      <c r="C464" s="559">
        <v>238893</v>
      </c>
      <c r="D464" s="112">
        <v>2063953</v>
      </c>
      <c r="E464" s="2">
        <v>992</v>
      </c>
      <c r="F464" s="561">
        <f t="shared" si="1365"/>
        <v>0.14783904619970195</v>
      </c>
      <c r="G464" s="559">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35">
      <c r="A465" s="558">
        <v>44352</v>
      </c>
      <c r="B465" s="559">
        <v>1830594</v>
      </c>
      <c r="C465" s="559">
        <v>239753</v>
      </c>
      <c r="D465" s="112">
        <v>2070347</v>
      </c>
      <c r="E465" s="2">
        <v>860</v>
      </c>
      <c r="F465" s="561">
        <f t="shared" si="1365"/>
        <v>0.13450109477635283</v>
      </c>
      <c r="G465" s="559">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35">
      <c r="A466" s="558">
        <v>44353</v>
      </c>
      <c r="B466" s="559">
        <v>1836218</v>
      </c>
      <c r="C466" s="559">
        <v>240528</v>
      </c>
      <c r="D466" s="112">
        <v>2076746</v>
      </c>
      <c r="E466" s="2">
        <v>775</v>
      </c>
      <c r="F466" s="561">
        <f t="shared" si="1365"/>
        <v>0.12111267385528988</v>
      </c>
      <c r="G466" s="559">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35">
      <c r="A467" s="558">
        <v>44354</v>
      </c>
      <c r="B467" s="559">
        <v>1840381</v>
      </c>
      <c r="C467" s="559">
        <v>241169</v>
      </c>
      <c r="D467" s="112">
        <v>2081550</v>
      </c>
      <c r="E467" s="2">
        <v>641</v>
      </c>
      <c r="F467" s="561">
        <f t="shared" si="1365"/>
        <v>0.13343047460449625</v>
      </c>
      <c r="G467" s="559">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35">
      <c r="A468" s="558">
        <v>44355</v>
      </c>
      <c r="B468" s="559">
        <v>1844372</v>
      </c>
      <c r="C468" s="559">
        <v>241864</v>
      </c>
      <c r="D468" s="112">
        <v>2086236</v>
      </c>
      <c r="E468" s="2">
        <v>695</v>
      </c>
      <c r="F468" s="561">
        <f t="shared" si="1365"/>
        <v>0.14831412718736661</v>
      </c>
      <c r="G468" s="559">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35">
      <c r="A469" s="558">
        <v>44356</v>
      </c>
      <c r="B469" s="559">
        <v>1840017</v>
      </c>
      <c r="C469" s="559">
        <v>242875</v>
      </c>
      <c r="D469" s="112">
        <v>2082892</v>
      </c>
      <c r="E469" s="44">
        <v>1011</v>
      </c>
      <c r="F469" s="561" t="s">
        <v>409</v>
      </c>
      <c r="G469" s="559">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35">
      <c r="A470" s="558">
        <v>44357</v>
      </c>
      <c r="B470" s="559">
        <v>1844736</v>
      </c>
      <c r="C470" s="559">
        <v>243610</v>
      </c>
      <c r="D470" s="112">
        <v>2088346</v>
      </c>
      <c r="E470" s="44">
        <v>735</v>
      </c>
      <c r="F470" s="561">
        <f t="shared" ref="F470:F476" si="1467">E470/(D470-D469)</f>
        <v>0.13476347634763478</v>
      </c>
      <c r="G470" s="559">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35">
      <c r="A471" s="558">
        <v>44358</v>
      </c>
      <c r="B471" s="559">
        <v>1850478</v>
      </c>
      <c r="C471" s="559">
        <v>244714</v>
      </c>
      <c r="D471" s="112">
        <v>2095192</v>
      </c>
      <c r="E471" s="44">
        <v>1104</v>
      </c>
      <c r="F471" s="561">
        <f t="shared" si="1467"/>
        <v>0.16126205083260298</v>
      </c>
      <c r="G471" s="559">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35">
      <c r="A472" s="558">
        <v>44359</v>
      </c>
      <c r="B472" s="559">
        <v>1855951</v>
      </c>
      <c r="C472" s="559">
        <v>245744</v>
      </c>
      <c r="D472" s="112">
        <v>2101695</v>
      </c>
      <c r="E472" s="44">
        <v>1030</v>
      </c>
      <c r="F472" s="561">
        <f t="shared" si="1467"/>
        <v>0.15838843610641243</v>
      </c>
      <c r="G472" s="559">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35">
      <c r="A473" s="558">
        <v>44360</v>
      </c>
      <c r="B473" s="559">
        <v>1861597</v>
      </c>
      <c r="C473" s="559">
        <v>246780</v>
      </c>
      <c r="D473" s="112">
        <v>2108377</v>
      </c>
      <c r="E473" s="44">
        <v>1036</v>
      </c>
      <c r="F473" s="561">
        <f t="shared" si="1467"/>
        <v>0.15504340017958695</v>
      </c>
      <c r="G473" s="559">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35">
      <c r="A474" s="558">
        <v>44361</v>
      </c>
      <c r="B474" s="559">
        <v>1865572</v>
      </c>
      <c r="C474" s="559">
        <v>247541</v>
      </c>
      <c r="D474" s="112">
        <v>2113113</v>
      </c>
      <c r="E474" s="44">
        <v>761</v>
      </c>
      <c r="F474" s="561">
        <f t="shared" si="1467"/>
        <v>0.16068412162162163</v>
      </c>
      <c r="G474" s="559">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35">
      <c r="A475" s="558">
        <v>44362</v>
      </c>
      <c r="B475" s="559">
        <v>1870306</v>
      </c>
      <c r="C475" s="559">
        <v>248515</v>
      </c>
      <c r="D475" s="112">
        <v>2118821</v>
      </c>
      <c r="E475" s="44">
        <v>974</v>
      </c>
      <c r="F475" s="561">
        <f t="shared" si="1467"/>
        <v>0.17063770147161877</v>
      </c>
      <c r="G475" s="559">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35">
      <c r="A476" s="558">
        <v>44363</v>
      </c>
      <c r="B476" s="559">
        <v>1877486</v>
      </c>
      <c r="C476" s="559">
        <v>249644</v>
      </c>
      <c r="D476" s="112">
        <v>2127130</v>
      </c>
      <c r="E476" s="44">
        <v>1129</v>
      </c>
      <c r="F476" s="561">
        <f t="shared" si="1467"/>
        <v>0.13587676013960764</v>
      </c>
      <c r="G476" s="559">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35">
      <c r="A477" s="558">
        <v>44364</v>
      </c>
      <c r="B477" s="559">
        <v>1884267</v>
      </c>
      <c r="C477" s="559">
        <v>250961</v>
      </c>
      <c r="D477" s="112">
        <v>2135228</v>
      </c>
      <c r="E477" s="44">
        <v>1317</v>
      </c>
      <c r="F477" s="561">
        <f>E477/(D477-D476)</f>
        <v>0.16263274882687084</v>
      </c>
      <c r="G477" s="559">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35">
      <c r="A478" s="558">
        <v>44365</v>
      </c>
      <c r="B478" s="559">
        <v>1889928</v>
      </c>
      <c r="C478" s="559">
        <v>251911</v>
      </c>
      <c r="D478" s="112">
        <v>2141839</v>
      </c>
      <c r="E478" s="44">
        <v>950</v>
      </c>
      <c r="F478" s="561">
        <f>E478/(D478-D477)</f>
        <v>0.1436998941158675</v>
      </c>
      <c r="G478" s="559">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35">
      <c r="A479" s="558">
        <v>44366</v>
      </c>
      <c r="B479" s="559">
        <v>1896738</v>
      </c>
      <c r="C479" s="559">
        <v>253120</v>
      </c>
      <c r="D479" s="112">
        <v>2149858</v>
      </c>
      <c r="E479" s="44">
        <v>1209</v>
      </c>
      <c r="F479" s="561">
        <f t="shared" ref="F479:F480" si="1506">E479/(D479-D478)</f>
        <v>0.15076692854470633</v>
      </c>
      <c r="G479" s="559">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35">
      <c r="A480" s="558">
        <v>44367</v>
      </c>
      <c r="B480" s="559">
        <v>1902093</v>
      </c>
      <c r="C480" s="559">
        <v>254325</v>
      </c>
      <c r="D480" s="112">
        <v>2156418</v>
      </c>
      <c r="E480" s="44">
        <v>1205</v>
      </c>
      <c r="F480" s="561">
        <f t="shared" si="1506"/>
        <v>0.1836890243902439</v>
      </c>
      <c r="G480" s="559">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35">
      <c r="A481" s="558">
        <v>44368</v>
      </c>
      <c r="B481" s="559">
        <v>1906735</v>
      </c>
      <c r="C481" s="559">
        <v>255575</v>
      </c>
      <c r="D481" s="112">
        <v>2162310</v>
      </c>
      <c r="E481" s="44">
        <v>1250</v>
      </c>
      <c r="F481" s="561">
        <f t="shared" ref="F481:F487" si="1514">E481/(D481-D480)</f>
        <v>0.2121520706042091</v>
      </c>
      <c r="G481" s="559">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35">
      <c r="A482" s="558">
        <v>44369</v>
      </c>
      <c r="B482" s="559">
        <v>1912801</v>
      </c>
      <c r="C482" s="559">
        <v>257742</v>
      </c>
      <c r="D482" s="112">
        <v>2170543</v>
      </c>
      <c r="E482" s="44">
        <v>2167</v>
      </c>
      <c r="F482" s="561">
        <f t="shared" si="1514"/>
        <v>0.26320903680310942</v>
      </c>
      <c r="G482" s="559">
        <v>10204</v>
      </c>
      <c r="H482" s="112">
        <v>3232731</v>
      </c>
      <c r="I482" s="75">
        <v>14834</v>
      </c>
      <c r="J482" s="73">
        <v>3689702</v>
      </c>
      <c r="K482" s="392">
        <v>25038</v>
      </c>
      <c r="L482" s="380">
        <v>2275</v>
      </c>
      <c r="M482" s="447">
        <f t="shared" ref="M482" si="1515">L482/K482</f>
        <v>9.0861889927310494E-2</v>
      </c>
      <c r="N482" s="90">
        <f t="shared" ref="N482" si="1516">D482-D475</f>
        <v>51722</v>
      </c>
      <c r="O482" s="90">
        <f t="shared" ref="O482" si="1517">SUM(E476:E482)</f>
        <v>9227</v>
      </c>
      <c r="P482" s="152">
        <f t="shared" ref="P482" si="1518">SUM(K476:K482)</f>
        <v>190407</v>
      </c>
      <c r="Q482" s="152">
        <f t="shared" ref="Q482" si="1519">SUM(L476:L482)</f>
        <v>9803</v>
      </c>
      <c r="R482" s="383">
        <f t="shared" ref="R482" si="1520">Q482/P482</f>
        <v>5.1484451727089868E-2</v>
      </c>
      <c r="S482" s="91">
        <f t="shared" ref="S482" si="1521">P482/5463.3</f>
        <v>34.85201251990555</v>
      </c>
    </row>
    <row r="483" spans="1:21" x14ac:dyDescent="0.35">
      <c r="A483" s="558">
        <v>44370</v>
      </c>
      <c r="B483" s="559">
        <v>1921196</v>
      </c>
      <c r="C483" s="559">
        <v>260711</v>
      </c>
      <c r="D483" s="112">
        <v>2181907</v>
      </c>
      <c r="E483" s="44">
        <v>2969</v>
      </c>
      <c r="F483" s="561">
        <f t="shared" si="1514"/>
        <v>0.26126363956353399</v>
      </c>
      <c r="G483" s="559">
        <v>20416</v>
      </c>
      <c r="H483" s="112">
        <v>3253147</v>
      </c>
      <c r="I483" s="75">
        <v>21894</v>
      </c>
      <c r="J483" s="73">
        <v>3711596</v>
      </c>
      <c r="K483" s="392">
        <v>42310</v>
      </c>
      <c r="L483" s="380">
        <v>3109</v>
      </c>
      <c r="M483" s="447">
        <f t="shared" ref="M483" si="1522">L483/K483</f>
        <v>7.3481446466556369E-2</v>
      </c>
      <c r="N483" s="90">
        <f t="shared" ref="N483" si="1523">D483-D476</f>
        <v>54777</v>
      </c>
      <c r="O483" s="90">
        <f t="shared" ref="O483" si="1524">SUM(E477:E483)</f>
        <v>11067</v>
      </c>
      <c r="P483" s="152">
        <f t="shared" ref="P483" si="1525">SUM(K477:K483)</f>
        <v>197079</v>
      </c>
      <c r="Q483" s="152">
        <f t="shared" ref="Q483" si="1526">SUM(L477:L483)</f>
        <v>11718</v>
      </c>
      <c r="R483" s="383">
        <f t="shared" ref="R483" si="1527">Q483/P483</f>
        <v>5.9458389782777468E-2</v>
      </c>
      <c r="S483" s="91">
        <f t="shared" ref="S483" si="1528">P483/5463.3</f>
        <v>36.073252429850086</v>
      </c>
    </row>
    <row r="484" spans="1:21" x14ac:dyDescent="0.35">
      <c r="A484" s="558">
        <v>44371</v>
      </c>
      <c r="B484" s="559">
        <v>1929605</v>
      </c>
      <c r="C484" s="559">
        <v>263710</v>
      </c>
      <c r="D484" s="112">
        <v>2193315</v>
      </c>
      <c r="E484" s="44">
        <v>2999</v>
      </c>
      <c r="F484" s="561">
        <f t="shared" si="1514"/>
        <v>0.26288569424964936</v>
      </c>
      <c r="G484" s="559">
        <v>19744</v>
      </c>
      <c r="H484" s="112">
        <v>3272891</v>
      </c>
      <c r="I484" s="75">
        <v>21208</v>
      </c>
      <c r="J484" s="73">
        <v>3732804</v>
      </c>
      <c r="K484" s="392">
        <v>40952</v>
      </c>
      <c r="L484" s="380">
        <v>3134</v>
      </c>
      <c r="M484" s="447">
        <f t="shared" ref="M484:M486" si="1529">L484/K484</f>
        <v>7.6528618870873213E-2</v>
      </c>
      <c r="N484" s="90">
        <f t="shared" ref="N484" si="1530">D484-D477</f>
        <v>58087</v>
      </c>
      <c r="O484" s="90">
        <f t="shared" ref="O484" si="1531">SUM(E478:E484)</f>
        <v>12749</v>
      </c>
      <c r="P484" s="152">
        <f t="shared" ref="P484" si="1532">SUM(K478:K484)</f>
        <v>207041</v>
      </c>
      <c r="Q484" s="152">
        <f t="shared" ref="Q484" si="1533">SUM(L478:L484)</f>
        <v>13440</v>
      </c>
      <c r="R484" s="383">
        <f t="shared" ref="R484" si="1534">Q484/P484</f>
        <v>6.4914678735129752E-2</v>
      </c>
      <c r="S484" s="91">
        <f t="shared" ref="S484" si="1535">P484/5463.3</f>
        <v>37.896692475243896</v>
      </c>
    </row>
    <row r="485" spans="1:21" x14ac:dyDescent="0.35">
      <c r="A485" s="558">
        <v>44372</v>
      </c>
      <c r="B485" s="559">
        <v>1934285</v>
      </c>
      <c r="C485" s="559">
        <v>265457</v>
      </c>
      <c r="D485" s="112">
        <v>2199742</v>
      </c>
      <c r="E485" s="44">
        <v>1747</v>
      </c>
      <c r="F485" s="561">
        <f t="shared" si="1514"/>
        <v>0.27182200093356151</v>
      </c>
      <c r="G485" s="559">
        <v>15055</v>
      </c>
      <c r="H485" s="112">
        <v>3287946</v>
      </c>
      <c r="I485" s="75">
        <v>11739</v>
      </c>
      <c r="J485" s="73">
        <v>3744543</v>
      </c>
      <c r="K485" s="392">
        <v>26794</v>
      </c>
      <c r="L485" s="380">
        <v>1862</v>
      </c>
      <c r="M485" s="447">
        <f t="shared" si="1529"/>
        <v>6.9493170112711805E-2</v>
      </c>
      <c r="N485" s="90">
        <f t="shared" ref="N485" si="1536">D485-D478</f>
        <v>57903</v>
      </c>
      <c r="O485" s="90">
        <f t="shared" ref="O485" si="1537">SUM(E479:E485)</f>
        <v>13546</v>
      </c>
      <c r="P485" s="152">
        <f t="shared" ref="P485" si="1538">SUM(K479:K485)</f>
        <v>204581</v>
      </c>
      <c r="Q485" s="152">
        <f t="shared" ref="Q485" si="1539">SUM(L479:L485)</f>
        <v>14290</v>
      </c>
      <c r="R485" s="383">
        <f t="shared" ref="R485" si="1540">Q485/P485</f>
        <v>6.9850083829876675E-2</v>
      </c>
      <c r="S485" s="91">
        <f t="shared" ref="S485" si="1541">P485/5463.3</f>
        <v>37.446415170318303</v>
      </c>
      <c r="U485" s="113" t="s">
        <v>422</v>
      </c>
    </row>
    <row r="486" spans="1:21" x14ac:dyDescent="0.35">
      <c r="A486" s="558">
        <v>44373</v>
      </c>
      <c r="B486" s="559">
        <v>1942639</v>
      </c>
      <c r="C486" s="559">
        <v>268293</v>
      </c>
      <c r="D486" s="112">
        <v>2210932</v>
      </c>
      <c r="E486" s="44">
        <v>2836</v>
      </c>
      <c r="F486" s="561">
        <f t="shared" si="1514"/>
        <v>0.25344057193923147</v>
      </c>
      <c r="G486" s="559">
        <v>12617</v>
      </c>
      <c r="H486" s="112">
        <v>3300563</v>
      </c>
      <c r="I486" s="75">
        <v>20952</v>
      </c>
      <c r="J486" s="73">
        <v>3765495</v>
      </c>
      <c r="K486" s="392">
        <v>33569</v>
      </c>
      <c r="L486" s="380">
        <v>2980</v>
      </c>
      <c r="M486" s="447">
        <f t="shared" si="1529"/>
        <v>8.8772379278500999E-2</v>
      </c>
      <c r="N486" s="90">
        <f t="shared" ref="N486" si="1542">D486-D479</f>
        <v>61074</v>
      </c>
      <c r="O486" s="90">
        <f t="shared" ref="O486" si="1543">SUM(E480:E486)</f>
        <v>15173</v>
      </c>
      <c r="P486" s="152">
        <f t="shared" ref="P486" si="1544">SUM(K480:K486)</f>
        <v>209341</v>
      </c>
      <c r="Q486" s="152">
        <f t="shared" ref="Q486" si="1545">SUM(L480:L486)</f>
        <v>15973</v>
      </c>
      <c r="R486" s="383">
        <f t="shared" ref="R486" si="1546">Q486/P486</f>
        <v>7.6301345651353533E-2</v>
      </c>
      <c r="S486" s="91">
        <f t="shared" ref="S486" si="1547">P486/5463.3</f>
        <v>38.317683451393847</v>
      </c>
      <c r="U486" s="113" t="s">
        <v>423</v>
      </c>
    </row>
    <row r="487" spans="1:21" x14ac:dyDescent="0.35">
      <c r="A487" s="558">
        <v>44374</v>
      </c>
      <c r="B487" s="559">
        <v>1949520</v>
      </c>
      <c r="C487" s="559">
        <v>270932</v>
      </c>
      <c r="D487" s="112">
        <v>2220452</v>
      </c>
      <c r="E487" s="44">
        <v>2639</v>
      </c>
      <c r="F487" s="561">
        <f t="shared" si="1514"/>
        <v>0.27720588235294119</v>
      </c>
      <c r="G487" s="559">
        <v>6304</v>
      </c>
      <c r="H487" s="112">
        <v>3306867</v>
      </c>
      <c r="I487" s="75">
        <v>25391</v>
      </c>
      <c r="J487" s="73">
        <v>3790886</v>
      </c>
      <c r="K487" s="392">
        <v>31695</v>
      </c>
      <c r="L487" s="380">
        <v>2809</v>
      </c>
      <c r="M487" s="447">
        <f t="shared" ref="M487:M488" si="1548">L487/K487</f>
        <v>8.8625966240731976E-2</v>
      </c>
      <c r="N487" s="90">
        <f t="shared" ref="N487" si="1549">D487-D480</f>
        <v>64034</v>
      </c>
      <c r="O487" s="90">
        <f t="shared" ref="O487" si="1550">SUM(E481:E487)</f>
        <v>16607</v>
      </c>
      <c r="P487" s="152">
        <f t="shared" ref="P487" si="1551">SUM(K481:K487)</f>
        <v>218938</v>
      </c>
      <c r="Q487" s="152">
        <f t="shared" ref="Q487" si="1552">SUM(L481:L487)</f>
        <v>17501</v>
      </c>
      <c r="R487" s="383">
        <f t="shared" ref="R487" si="1553">Q487/P487</f>
        <v>7.9935872256072502E-2</v>
      </c>
      <c r="S487" s="91">
        <f t="shared" ref="S487" si="1554">P487/5463.3</f>
        <v>40.074314059268204</v>
      </c>
      <c r="U487" s="113" t="s">
        <v>423</v>
      </c>
    </row>
    <row r="488" spans="1:21" x14ac:dyDescent="0.35">
      <c r="A488" s="558">
        <v>44375</v>
      </c>
      <c r="B488" s="559">
        <v>1956028</v>
      </c>
      <c r="C488" s="559">
        <v>274217</v>
      </c>
      <c r="D488" s="112">
        <v>2230245</v>
      </c>
      <c r="E488" s="44">
        <v>3285</v>
      </c>
      <c r="F488" s="561">
        <f t="shared" ref="F488:F490" si="1555">E488/(D488-D487)</f>
        <v>0.3354436842642704</v>
      </c>
      <c r="G488" s="559">
        <v>5221</v>
      </c>
      <c r="H488" s="112">
        <v>3312088</v>
      </c>
      <c r="I488" s="75">
        <v>22005</v>
      </c>
      <c r="J488" s="73">
        <v>3812891</v>
      </c>
      <c r="K488" s="392">
        <v>27226</v>
      </c>
      <c r="L488" s="380">
        <v>3439</v>
      </c>
      <c r="M488" s="447">
        <f t="shared" si="1548"/>
        <v>0.12631308308234776</v>
      </c>
      <c r="N488" s="90">
        <f t="shared" ref="N488" si="1556">D488-D481</f>
        <v>67935</v>
      </c>
      <c r="O488" s="90">
        <f t="shared" ref="O488" si="1557">SUM(E482:E488)</f>
        <v>18642</v>
      </c>
      <c r="P488" s="152">
        <f t="shared" ref="P488" si="1558">SUM(K482:K488)</f>
        <v>227584</v>
      </c>
      <c r="Q488" s="152">
        <f t="shared" ref="Q488" si="1559">SUM(L482:L488)</f>
        <v>19608</v>
      </c>
      <c r="R488" s="383">
        <f t="shared" ref="R488" si="1560">Q488/P488</f>
        <v>8.6157199100112491E-2</v>
      </c>
      <c r="S488" s="91">
        <f t="shared" ref="S488:S493" si="1561">P488/5466</f>
        <v>41.636297109403586</v>
      </c>
      <c r="U488" s="113" t="s">
        <v>423</v>
      </c>
    </row>
    <row r="489" spans="1:21" x14ac:dyDescent="0.35">
      <c r="A489" s="558">
        <v>44376</v>
      </c>
      <c r="B489" s="559">
        <v>1961441</v>
      </c>
      <c r="C489" s="559">
        <v>277335</v>
      </c>
      <c r="D489" s="112">
        <v>2238776</v>
      </c>
      <c r="E489" s="44">
        <v>3118</v>
      </c>
      <c r="F489" s="561">
        <f t="shared" si="1555"/>
        <v>0.36549056382604617</v>
      </c>
      <c r="G489" s="559">
        <v>11123</v>
      </c>
      <c r="H489" s="112">
        <v>3323211</v>
      </c>
      <c r="I489" s="75">
        <v>16752</v>
      </c>
      <c r="J489" s="73">
        <v>3829643</v>
      </c>
      <c r="K489" s="392">
        <v>27875</v>
      </c>
      <c r="L489" s="380">
        <v>3242</v>
      </c>
      <c r="M489" s="447">
        <f t="shared" ref="M489" si="1562">L489/K489</f>
        <v>0.11630493273542601</v>
      </c>
      <c r="N489" s="90">
        <f t="shared" ref="N489" si="1563">D489-D482</f>
        <v>68233</v>
      </c>
      <c r="O489" s="90">
        <f t="shared" ref="O489" si="1564">SUM(E483:E489)</f>
        <v>19593</v>
      </c>
      <c r="P489" s="152">
        <f t="shared" ref="P489" si="1565">SUM(K483:K489)</f>
        <v>230421</v>
      </c>
      <c r="Q489" s="152">
        <f t="shared" ref="Q489" si="1566">SUM(L483:L489)</f>
        <v>20575</v>
      </c>
      <c r="R489" s="383">
        <f t="shared" ref="R489" si="1567">Q489/P489</f>
        <v>8.9293076585901465E-2</v>
      </c>
      <c r="S489" s="91">
        <f t="shared" si="1561"/>
        <v>42.155323819978044</v>
      </c>
      <c r="U489" s="113" t="s">
        <v>424</v>
      </c>
    </row>
    <row r="490" spans="1:21" x14ac:dyDescent="0.35">
      <c r="A490" s="558">
        <v>44377</v>
      </c>
      <c r="B490" s="559">
        <v>1969236</v>
      </c>
      <c r="C490" s="559">
        <v>281222</v>
      </c>
      <c r="D490" s="112">
        <v>2250458</v>
      </c>
      <c r="E490" s="44">
        <v>3887</v>
      </c>
      <c r="F490" s="561">
        <f t="shared" si="1555"/>
        <v>0.3327341208697141</v>
      </c>
      <c r="G490" s="559">
        <v>18154</v>
      </c>
      <c r="H490" s="112">
        <v>3341365</v>
      </c>
      <c r="I490" s="75">
        <v>23556</v>
      </c>
      <c r="J490" s="73">
        <v>3853199</v>
      </c>
      <c r="K490" s="392">
        <v>41710</v>
      </c>
      <c r="L490" s="380">
        <v>4095</v>
      </c>
      <c r="M490" s="447">
        <f t="shared" ref="M490:M492" si="1568">L490/K490</f>
        <v>9.8177894989211215E-2</v>
      </c>
      <c r="N490" s="90">
        <f t="shared" ref="N490" si="1569">D490-D483</f>
        <v>68551</v>
      </c>
      <c r="O490" s="90">
        <f t="shared" ref="O490" si="1570">SUM(E484:E490)</f>
        <v>20511</v>
      </c>
      <c r="P490" s="152">
        <f t="shared" ref="P490" si="1571">SUM(K484:K490)</f>
        <v>229821</v>
      </c>
      <c r="Q490" s="152">
        <f t="shared" ref="Q490" si="1572">SUM(L484:L490)</f>
        <v>21561</v>
      </c>
      <c r="R490" s="383">
        <f t="shared" ref="R490" si="1573">Q490/P490</f>
        <v>9.3816491965486179E-2</v>
      </c>
      <c r="S490" s="91">
        <f t="shared" si="1561"/>
        <v>42.045554335894622</v>
      </c>
    </row>
    <row r="491" spans="1:21" x14ac:dyDescent="0.35">
      <c r="A491" s="558">
        <v>44378</v>
      </c>
      <c r="B491" s="559">
        <v>1976755</v>
      </c>
      <c r="C491" s="559">
        <v>285456</v>
      </c>
      <c r="D491" s="112">
        <v>2262211</v>
      </c>
      <c r="E491" s="44">
        <v>4234</v>
      </c>
      <c r="F491" s="561">
        <f t="shared" ref="F491:F497" si="1574">E491/(D491-D490)</f>
        <v>0.36024844720496896</v>
      </c>
      <c r="G491" s="559">
        <v>19768</v>
      </c>
      <c r="H491" s="112">
        <v>3361133</v>
      </c>
      <c r="I491" s="75">
        <v>23075</v>
      </c>
      <c r="J491" s="73">
        <v>3876274</v>
      </c>
      <c r="K491" s="392">
        <v>42843</v>
      </c>
      <c r="L491" s="380">
        <v>4484</v>
      </c>
      <c r="M491" s="447">
        <f t="shared" si="1568"/>
        <v>0.10466120486427187</v>
      </c>
      <c r="N491" s="90">
        <f t="shared" ref="N491:N496" si="1575">D491-D484</f>
        <v>68896</v>
      </c>
      <c r="O491" s="90">
        <f t="shared" ref="O491" si="1576">SUM(E485:E491)</f>
        <v>21746</v>
      </c>
      <c r="P491" s="152">
        <f t="shared" ref="P491" si="1577">SUM(K485:K491)</f>
        <v>231712</v>
      </c>
      <c r="Q491" s="152">
        <f t="shared" ref="Q491" si="1578">SUM(L485:L491)</f>
        <v>22911</v>
      </c>
      <c r="R491" s="383">
        <f t="shared" ref="R491" si="1579">Q491/P491</f>
        <v>9.8877054274271514E-2</v>
      </c>
      <c r="S491" s="91">
        <f t="shared" si="1561"/>
        <v>42.391511159897547</v>
      </c>
    </row>
    <row r="492" spans="1:21" x14ac:dyDescent="0.35">
      <c r="A492" s="558">
        <v>44379</v>
      </c>
      <c r="B492" s="559">
        <v>1983809</v>
      </c>
      <c r="C492" s="559">
        <v>289279</v>
      </c>
      <c r="D492" s="112">
        <v>2273088</v>
      </c>
      <c r="E492" s="44">
        <v>3823</v>
      </c>
      <c r="F492" s="561">
        <f t="shared" si="1574"/>
        <v>0.35147559069596396</v>
      </c>
      <c r="G492" s="559">
        <v>15876</v>
      </c>
      <c r="H492" s="112">
        <v>3377009</v>
      </c>
      <c r="I492" s="75">
        <v>21813</v>
      </c>
      <c r="J492" s="73">
        <v>3898087</v>
      </c>
      <c r="K492" s="392">
        <v>37689</v>
      </c>
      <c r="L492" s="380">
        <v>4058</v>
      </c>
      <c r="M492" s="447">
        <f t="shared" si="1568"/>
        <v>0.10767067314070418</v>
      </c>
      <c r="N492" s="90">
        <f t="shared" si="1575"/>
        <v>73346</v>
      </c>
      <c r="O492" s="90">
        <f t="shared" ref="O492" si="1580">SUM(E486:E492)</f>
        <v>23822</v>
      </c>
      <c r="P492" s="152">
        <f t="shared" ref="P492" si="1581">SUM(K486:K492)</f>
        <v>242607</v>
      </c>
      <c r="Q492" s="152">
        <f t="shared" ref="Q492" si="1582">SUM(L486:L492)</f>
        <v>25107</v>
      </c>
      <c r="R492" s="383">
        <f t="shared" ref="R492" si="1583">Q492/P492</f>
        <v>0.10348835771432811</v>
      </c>
      <c r="S492" s="91">
        <f t="shared" si="1561"/>
        <v>44.384742041712407</v>
      </c>
    </row>
    <row r="493" spans="1:21" x14ac:dyDescent="0.35">
      <c r="A493" s="558">
        <v>44380</v>
      </c>
      <c r="B493" s="559">
        <v>1990200</v>
      </c>
      <c r="C493" s="559">
        <v>292387</v>
      </c>
      <c r="D493" s="112">
        <v>2282587</v>
      </c>
      <c r="E493" s="44">
        <v>3108</v>
      </c>
      <c r="F493" s="561">
        <f t="shared" si="1574"/>
        <v>0.32719233603537212</v>
      </c>
      <c r="G493" s="559">
        <v>12752</v>
      </c>
      <c r="H493" s="112">
        <v>3389761</v>
      </c>
      <c r="I493" s="75">
        <v>21815</v>
      </c>
      <c r="J493" s="73">
        <v>3919902</v>
      </c>
      <c r="K493" s="392">
        <v>34567</v>
      </c>
      <c r="L493" s="380">
        <v>3308</v>
      </c>
      <c r="M493" s="447">
        <f t="shared" ref="M493:M494" si="1584">L493/K493</f>
        <v>9.5698209274741805E-2</v>
      </c>
      <c r="N493" s="90">
        <f t="shared" si="1575"/>
        <v>71655</v>
      </c>
      <c r="O493" s="90">
        <f t="shared" ref="O493" si="1585">SUM(E487:E493)</f>
        <v>24094</v>
      </c>
      <c r="P493" s="152">
        <f t="shared" ref="P493" si="1586">SUM(K487:K493)</f>
        <v>243605</v>
      </c>
      <c r="Q493" s="152">
        <f t="shared" ref="Q493" si="1587">SUM(L487:L493)</f>
        <v>25435</v>
      </c>
      <c r="R493" s="383">
        <f t="shared" ref="R493" si="1588">Q493/P493</f>
        <v>0.10441082900597279</v>
      </c>
      <c r="S493" s="91">
        <f t="shared" si="1561"/>
        <v>44.567325283571165</v>
      </c>
    </row>
    <row r="494" spans="1:21" x14ac:dyDescent="0.35">
      <c r="A494" s="558">
        <v>44381</v>
      </c>
      <c r="B494" s="559">
        <v>1995214</v>
      </c>
      <c r="C494" s="559">
        <v>295113</v>
      </c>
      <c r="D494" s="112">
        <v>2290327</v>
      </c>
      <c r="E494" s="44">
        <v>2726</v>
      </c>
      <c r="F494" s="561">
        <f t="shared" si="1574"/>
        <v>0.35219638242894058</v>
      </c>
      <c r="G494" s="559">
        <v>6523</v>
      </c>
      <c r="H494" s="112">
        <v>3396284</v>
      </c>
      <c r="I494" s="75">
        <v>19125</v>
      </c>
      <c r="J494" s="73">
        <v>3939027</v>
      </c>
      <c r="K494" s="392">
        <v>25648</v>
      </c>
      <c r="L494" s="380">
        <v>2933</v>
      </c>
      <c r="M494" s="447">
        <f t="shared" si="1584"/>
        <v>0.11435589519650655</v>
      </c>
      <c r="N494" s="90">
        <f t="shared" si="1575"/>
        <v>69875</v>
      </c>
      <c r="O494" s="90">
        <f t="shared" ref="O494:O495" si="1589">SUM(E488:E494)</f>
        <v>24181</v>
      </c>
      <c r="P494" s="152">
        <f t="shared" ref="P494:P495" si="1590">SUM(K488:K494)</f>
        <v>237558</v>
      </c>
      <c r="Q494" s="152">
        <f t="shared" ref="Q494:Q495" si="1591">SUM(L488:L494)</f>
        <v>25559</v>
      </c>
      <c r="R494" s="383">
        <f t="shared" ref="R494:R495" si="1592">Q494/P494</f>
        <v>0.10759056735618248</v>
      </c>
      <c r="S494" s="91">
        <f t="shared" ref="S494:S495" si="1593">P494/5466</f>
        <v>43.461031833150386</v>
      </c>
    </row>
    <row r="495" spans="1:21" x14ac:dyDescent="0.35">
      <c r="A495" s="558">
        <v>44382</v>
      </c>
      <c r="B495" s="559">
        <v>1999426</v>
      </c>
      <c r="C495" s="559">
        <v>297485</v>
      </c>
      <c r="D495" s="112">
        <v>2296911</v>
      </c>
      <c r="E495" s="44">
        <v>2372</v>
      </c>
      <c r="F495" s="561">
        <f t="shared" si="1574"/>
        <v>0.36026731470230861</v>
      </c>
      <c r="G495" s="559">
        <v>5191</v>
      </c>
      <c r="H495" s="112">
        <v>3401475</v>
      </c>
      <c r="I495" s="75">
        <v>15031</v>
      </c>
      <c r="J495" s="73">
        <v>3954058</v>
      </c>
      <c r="K495" s="392">
        <v>20222</v>
      </c>
      <c r="L495" s="380">
        <v>2538</v>
      </c>
      <c r="M495" s="447">
        <f t="shared" ref="M495:M496" si="1594">L495/K495</f>
        <v>0.1255068737019088</v>
      </c>
      <c r="N495" s="90">
        <f t="shared" si="1575"/>
        <v>66666</v>
      </c>
      <c r="O495" s="90">
        <f t="shared" si="1589"/>
        <v>23268</v>
      </c>
      <c r="P495" s="152">
        <f t="shared" si="1590"/>
        <v>230554</v>
      </c>
      <c r="Q495" s="152">
        <f t="shared" si="1591"/>
        <v>24658</v>
      </c>
      <c r="R495" s="383">
        <f t="shared" si="1592"/>
        <v>0.10695108304345186</v>
      </c>
      <c r="S495" s="91">
        <f t="shared" si="1593"/>
        <v>42.17965605561654</v>
      </c>
    </row>
    <row r="496" spans="1:21" x14ac:dyDescent="0.35">
      <c r="A496" s="558">
        <v>44383</v>
      </c>
      <c r="B496" s="559">
        <v>2003748</v>
      </c>
      <c r="C496" s="559">
        <v>299848</v>
      </c>
      <c r="D496" s="112">
        <v>2303596</v>
      </c>
      <c r="E496" s="44">
        <v>2363</v>
      </c>
      <c r="F496" s="561">
        <f t="shared" si="1574"/>
        <v>0.35347793567688857</v>
      </c>
      <c r="G496" s="559">
        <v>11935</v>
      </c>
      <c r="H496" s="112">
        <v>3413410</v>
      </c>
      <c r="I496" s="75">
        <v>13188</v>
      </c>
      <c r="J496" s="73">
        <v>3967246</v>
      </c>
      <c r="K496" s="392">
        <v>25123</v>
      </c>
      <c r="L496" s="379">
        <v>2551</v>
      </c>
      <c r="M496" s="447">
        <f t="shared" si="1594"/>
        <v>0.10154042112804999</v>
      </c>
      <c r="N496" s="90">
        <f t="shared" si="1575"/>
        <v>64820</v>
      </c>
      <c r="O496" s="90">
        <f t="shared" ref="O496" si="1595">SUM(E490:E496)</f>
        <v>22513</v>
      </c>
      <c r="P496" s="152">
        <f t="shared" ref="P496" si="1596">SUM(K490:K496)</f>
        <v>227802</v>
      </c>
      <c r="Q496" s="152">
        <f t="shared" ref="Q496" si="1597">SUM(L490:L496)</f>
        <v>23967</v>
      </c>
      <c r="R496" s="383">
        <f t="shared" ref="R496" si="1598">Q496/P496</f>
        <v>0.10520978744699344</v>
      </c>
      <c r="S496" s="91">
        <f t="shared" ref="S496" si="1599">P496/5466</f>
        <v>41.676180021953897</v>
      </c>
    </row>
    <row r="497" spans="1:19" x14ac:dyDescent="0.35">
      <c r="A497" s="558">
        <v>44384</v>
      </c>
      <c r="B497" s="559">
        <v>2010955</v>
      </c>
      <c r="C497" s="559">
        <v>303647</v>
      </c>
      <c r="D497" s="112">
        <v>2314602</v>
      </c>
      <c r="E497" s="44">
        <v>3799</v>
      </c>
      <c r="F497" s="561">
        <f t="shared" si="1574"/>
        <v>0.34517535889514811</v>
      </c>
      <c r="G497" s="559">
        <v>17308</v>
      </c>
      <c r="H497" s="112">
        <v>3430718</v>
      </c>
      <c r="I497" s="75">
        <v>23534</v>
      </c>
      <c r="J497" s="73">
        <v>3990780</v>
      </c>
      <c r="K497" s="392">
        <v>40842</v>
      </c>
      <c r="L497" s="379">
        <v>4092</v>
      </c>
      <c r="M497" s="447">
        <f t="shared" ref="M497" si="1600">L497/K497</f>
        <v>0.10019097987365946</v>
      </c>
      <c r="N497" s="90">
        <f t="shared" ref="N497" si="1601">D497-D490</f>
        <v>64144</v>
      </c>
      <c r="O497" s="90">
        <f t="shared" ref="O497" si="1602">SUM(E491:E497)</f>
        <v>22425</v>
      </c>
      <c r="P497" s="152">
        <f t="shared" ref="P497" si="1603">SUM(K491:K497)</f>
        <v>226934</v>
      </c>
      <c r="Q497" s="152">
        <f t="shared" ref="Q497" si="1604">SUM(L491:L497)</f>
        <v>23964</v>
      </c>
      <c r="R497" s="383">
        <f t="shared" ref="R497" si="1605">Q497/P497</f>
        <v>0.10559898472683688</v>
      </c>
      <c r="S497" s="91">
        <f t="shared" ref="S497" si="1606">P497/5466</f>
        <v>41.51738016831321</v>
      </c>
    </row>
    <row r="498" spans="1:19" x14ac:dyDescent="0.35">
      <c r="A498" s="558">
        <v>44385</v>
      </c>
      <c r="B498" s="559">
        <v>2016901</v>
      </c>
      <c r="C498" s="559">
        <v>306449</v>
      </c>
      <c r="D498" s="112">
        <v>2323350</v>
      </c>
      <c r="E498" s="44">
        <v>2802</v>
      </c>
      <c r="F498" s="561">
        <f t="shared" ref="F498" si="1607">E498/(D498-D497)</f>
        <v>0.32030178326474623</v>
      </c>
      <c r="G498" s="559">
        <v>20730</v>
      </c>
      <c r="H498" s="112">
        <v>3451448</v>
      </c>
      <c r="I498" s="75">
        <v>17603</v>
      </c>
      <c r="J498" s="73">
        <v>4008383</v>
      </c>
      <c r="K498" s="392">
        <v>38333</v>
      </c>
      <c r="L498" s="379">
        <v>3072</v>
      </c>
      <c r="M498" s="447">
        <f t="shared" ref="M498" si="1608">L498/K498</f>
        <v>8.0139827302846106E-2</v>
      </c>
      <c r="N498" s="90">
        <f t="shared" ref="N498" si="1609">D498-D491</f>
        <v>61139</v>
      </c>
      <c r="O498" s="90">
        <f t="shared" ref="O498" si="1610">SUM(E492:E498)</f>
        <v>20993</v>
      </c>
      <c r="P498" s="152">
        <f t="shared" ref="P498" si="1611">SUM(K492:K498)</f>
        <v>222424</v>
      </c>
      <c r="Q498" s="152">
        <f t="shared" ref="Q498" si="1612">SUM(L492:L498)</f>
        <v>22552</v>
      </c>
      <c r="R498" s="383">
        <f t="shared" ref="R498" si="1613">Q498/P498</f>
        <v>0.10139193612200122</v>
      </c>
      <c r="S498" s="91">
        <f t="shared" ref="S498" si="1614">P498/5466</f>
        <v>40.69227954628613</v>
      </c>
    </row>
    <row r="500" spans="1:19" x14ac:dyDescent="0.35">
      <c r="F500" s="569"/>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2021-07-08T11:14:38Z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vA49713934</value>
    </field>
    <field name="Objective-Version">
      <value order="0">152.421</value>
    </field>
    <field name="Objective-VersionNumber">
      <value order="0">1636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2021-07-08T11:14:23Z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2021-07-08T11:14:38Z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vA49713934</vt:lpwstr>
  </property>
  <property fmtid="{D5CDD505-2E9C-101B-9397-08002B2CF9AE}" pid="16" name="Objective-Version">
    <vt:lpwstr>152.421</vt:lpwstr>
  </property>
  <property fmtid="{D5CDD505-2E9C-101B-9397-08002B2CF9AE}" pid="17" name="Objective-VersionNumber">
    <vt:r8>1636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