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1\FS5_Home\U448040\"/>
    </mc:Choice>
  </mc:AlternateContent>
  <bookViews>
    <workbookView xWindow="0" yWindow="0" windowWidth="27870" windowHeight="13040" tabRatio="749" activeTab="7"/>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85" i="9" l="1"/>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R475" i="9" s="1"/>
  <c r="O476" i="9"/>
  <c r="O475" i="9"/>
  <c r="N476" i="9"/>
  <c r="N475" i="9"/>
  <c r="R476" i="9" l="1"/>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c r="Q446" i="9"/>
  <c r="M446" i="9"/>
  <c r="F446" i="9"/>
  <c r="N445" i="9"/>
  <c r="O445" i="9"/>
  <c r="P445" i="9"/>
  <c r="S445" i="9" s="1"/>
  <c r="Q445" i="9"/>
  <c r="R445" i="9" s="1"/>
  <c r="M445" i="9"/>
  <c r="F445" i="9"/>
  <c r="N444" i="9"/>
  <c r="O444" i="9"/>
  <c r="P444" i="9"/>
  <c r="S444" i="9"/>
  <c r="Q444" i="9"/>
  <c r="R444" i="9"/>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R439" i="9" s="1"/>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R433" i="9" s="1"/>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R428" i="9" s="1"/>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R424" i="9" s="1"/>
  <c r="F424" i="9"/>
  <c r="N423" i="9"/>
  <c r="O423" i="9"/>
  <c r="P423" i="9"/>
  <c r="S423" i="9" s="1"/>
  <c r="Q423" i="9"/>
  <c r="R423" i="9" s="1"/>
  <c r="M423" i="9"/>
  <c r="F423" i="9"/>
  <c r="Q422" i="9"/>
  <c r="P421" i="9"/>
  <c r="S421" i="9" s="1"/>
  <c r="P420" i="9"/>
  <c r="S420" i="9" s="1"/>
  <c r="P422" i="9"/>
  <c r="S422" i="9" s="1"/>
  <c r="O422" i="9"/>
  <c r="N422" i="9"/>
  <c r="F422" i="9"/>
  <c r="M422" i="9"/>
  <c r="R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P384" i="9" s="1"/>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F338" i="9"/>
  <c r="M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N333" i="9"/>
  <c r="O333" i="9"/>
  <c r="M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F319" i="9"/>
  <c r="M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F269" i="9"/>
  <c r="M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N264" i="9"/>
  <c r="O264" i="9"/>
  <c r="Q264" i="9"/>
  <c r="M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P264" i="9" s="1"/>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P259" i="9" s="1"/>
  <c r="F253" i="9"/>
  <c r="M253" i="9"/>
  <c r="F252" i="9"/>
  <c r="K252" i="9"/>
  <c r="N252" i="9"/>
  <c r="O252" i="9"/>
  <c r="Q252" i="9"/>
  <c r="N251" i="9"/>
  <c r="O251" i="9"/>
  <c r="Q251" i="9"/>
  <c r="K251" i="9"/>
  <c r="F251" i="9"/>
  <c r="F250" i="9"/>
  <c r="K250" i="9"/>
  <c r="M250" i="9" s="1"/>
  <c r="N250" i="9"/>
  <c r="O250" i="9"/>
  <c r="Q250" i="9"/>
  <c r="F249" i="9"/>
  <c r="K249" i="9"/>
  <c r="N249" i="9"/>
  <c r="O249" i="9"/>
  <c r="Q249" i="9"/>
  <c r="M249" i="9"/>
  <c r="F248" i="9"/>
  <c r="N248" i="9"/>
  <c r="O248" i="9"/>
  <c r="Q248" i="9"/>
  <c r="K248" i="9"/>
  <c r="M248" i="9" s="1"/>
  <c r="F247" i="9"/>
  <c r="Q247" i="9"/>
  <c r="O247" i="9"/>
  <c r="N247" i="9"/>
  <c r="K247" i="9"/>
  <c r="K246" i="9"/>
  <c r="M246" i="9" s="1"/>
  <c r="F246" i="9"/>
  <c r="N246" i="9"/>
  <c r="O246" i="9"/>
  <c r="N245" i="9"/>
  <c r="O245" i="9"/>
  <c r="K245" i="9"/>
  <c r="F245" i="9"/>
  <c r="M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N232" i="9"/>
  <c r="O232" i="9"/>
  <c r="K231" i="9"/>
  <c r="N231" i="9"/>
  <c r="O231" i="9"/>
  <c r="K230" i="9"/>
  <c r="M230" i="9" s="1"/>
  <c r="N230" i="9"/>
  <c r="O230" i="9"/>
  <c r="K229" i="9"/>
  <c r="N229" i="9"/>
  <c r="O229" i="9"/>
  <c r="O228" i="9"/>
  <c r="N228" i="9"/>
  <c r="K228" i="9"/>
  <c r="M228" i="9"/>
  <c r="N227" i="9"/>
  <c r="O227" i="9"/>
  <c r="K227" i="9"/>
  <c r="O226" i="9"/>
  <c r="N226" i="9"/>
  <c r="K226" i="9"/>
  <c r="M226" i="9" s="1"/>
  <c r="K225" i="9"/>
  <c r="N225" i="9"/>
  <c r="O225" i="9"/>
  <c r="K224" i="9"/>
  <c r="M224" i="9"/>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N214" i="9"/>
  <c r="O214" i="9"/>
  <c r="N213" i="9"/>
  <c r="K213" i="9"/>
  <c r="M213" i="9" s="1"/>
  <c r="O212" i="9"/>
  <c r="N212" i="9"/>
  <c r="K212" i="9"/>
  <c r="P213" i="9" s="1"/>
  <c r="S213" i="9" s="1"/>
  <c r="K211" i="9"/>
  <c r="M211" i="9" s="1"/>
  <c r="N211" i="9"/>
  <c r="O211" i="9"/>
  <c r="K210" i="9"/>
  <c r="M210" i="9" s="1"/>
  <c r="N210" i="9"/>
  <c r="O210" i="9"/>
  <c r="K209" i="9"/>
  <c r="N209" i="9"/>
  <c r="O209" i="9"/>
  <c r="K208" i="9"/>
  <c r="N208" i="9"/>
  <c r="O208" i="9"/>
  <c r="K207" i="9"/>
  <c r="N207" i="9"/>
  <c r="O207" i="9"/>
  <c r="K205" i="9"/>
  <c r="M205" i="9" s="1"/>
  <c r="K206" i="9"/>
  <c r="N206" i="9"/>
  <c r="O205" i="9"/>
  <c r="O206" i="9"/>
  <c r="N205" i="9"/>
  <c r="K204" i="9"/>
  <c r="M204" i="9"/>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c r="K184" i="9"/>
  <c r="M184" i="9" s="1"/>
  <c r="K185" i="9"/>
  <c r="M185" i="9"/>
  <c r="K186" i="9"/>
  <c r="M186" i="9" s="1"/>
  <c r="K187" i="9"/>
  <c r="M187" i="9"/>
  <c r="K188" i="9"/>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P167" i="9" s="1"/>
  <c r="S167" i="9" s="1"/>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P77" i="9" s="1"/>
  <c r="S77" i="9" s="1"/>
  <c r="K78" i="9"/>
  <c r="K79" i="9"/>
  <c r="K80" i="9"/>
  <c r="K81" i="9"/>
  <c r="K82" i="9"/>
  <c r="K83" i="9"/>
  <c r="K84" i="9"/>
  <c r="K85" i="9"/>
  <c r="P90" i="9" s="1"/>
  <c r="S90" i="9" s="1"/>
  <c r="K86" i="9"/>
  <c r="K87" i="9"/>
  <c r="K88" i="9"/>
  <c r="K89" i="9"/>
  <c r="K90" i="9"/>
  <c r="K91" i="9"/>
  <c r="K92" i="9"/>
  <c r="K93" i="9"/>
  <c r="P93" i="9" s="1"/>
  <c r="S93" i="9" s="1"/>
  <c r="K94" i="9"/>
  <c r="K95" i="9"/>
  <c r="K96" i="9"/>
  <c r="K97" i="9"/>
  <c r="K98" i="9"/>
  <c r="K99" i="9"/>
  <c r="K100" i="9"/>
  <c r="K101" i="9"/>
  <c r="P107" i="9" s="1"/>
  <c r="S107" i="9" s="1"/>
  <c r="K102" i="9"/>
  <c r="K103" i="9"/>
  <c r="K104" i="9"/>
  <c r="K105" i="9"/>
  <c r="K106" i="9"/>
  <c r="K107" i="9"/>
  <c r="K108" i="9"/>
  <c r="K109" i="9"/>
  <c r="K110" i="9"/>
  <c r="K111" i="9"/>
  <c r="P117" i="9" s="1"/>
  <c r="S117" i="9" s="1"/>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P143" i="9" s="1"/>
  <c r="S143" i="9" s="1"/>
  <c r="N137" i="9"/>
  <c r="K137" i="9"/>
  <c r="P142" i="9" s="1"/>
  <c r="S142" i="9" s="1"/>
  <c r="N136" i="9"/>
  <c r="K136" i="9"/>
  <c r="N135" i="9"/>
  <c r="K135" i="9"/>
  <c r="N134" i="9"/>
  <c r="K134" i="9"/>
  <c r="P139" i="9" s="1"/>
  <c r="S139" i="9" s="1"/>
  <c r="N133" i="9"/>
  <c r="K133" i="9"/>
  <c r="P137" i="9" s="1"/>
  <c r="S137" i="9" s="1"/>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6" i="9"/>
  <c r="S146" i="9" s="1"/>
  <c r="P145" i="9"/>
  <c r="S145" i="9" s="1"/>
  <c r="M229" i="9"/>
  <c r="P189" i="9"/>
  <c r="S189" i="9" s="1"/>
  <c r="M203" i="9"/>
  <c r="M227" i="9"/>
  <c r="M180" i="9"/>
  <c r="M188" i="9"/>
  <c r="M196" i="9"/>
  <c r="M236" i="9"/>
  <c r="M214" i="9"/>
  <c r="P185" i="9"/>
  <c r="S185" i="9" s="1"/>
  <c r="P209" i="9"/>
  <c r="R209" i="9" s="1"/>
  <c r="M191" i="9"/>
  <c r="M207" i="9"/>
  <c r="M223" i="9"/>
  <c r="M176" i="9"/>
  <c r="M216" i="9"/>
  <c r="M232" i="9"/>
  <c r="M209" i="9"/>
  <c r="M225" i="9"/>
  <c r="M234" i="9"/>
  <c r="R187" i="9" l="1"/>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R452" i="9"/>
  <c r="P186" i="9"/>
  <c r="P180" i="9"/>
  <c r="P129" i="9"/>
  <c r="S129" i="9" s="1"/>
  <c r="P158" i="9"/>
  <c r="S158" i="9" s="1"/>
  <c r="P261" i="9"/>
  <c r="S261" i="9" s="1"/>
  <c r="P262" i="9"/>
  <c r="P337" i="9"/>
  <c r="S337" i="9" s="1"/>
  <c r="S435" i="9"/>
  <c r="R213"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P310" i="9"/>
  <c r="R310" i="9" s="1"/>
  <c r="M304" i="9"/>
  <c r="P320" i="9"/>
  <c r="S320" i="9" s="1"/>
  <c r="P319" i="9"/>
  <c r="P322" i="9"/>
  <c r="M316" i="9"/>
  <c r="R420" i="9"/>
  <c r="P243" i="9"/>
  <c r="M237" i="9"/>
  <c r="P242" i="9"/>
  <c r="S242" i="9" s="1"/>
  <c r="P372" i="9"/>
  <c r="M366" i="9"/>
  <c r="P382" i="9"/>
  <c r="M376" i="9"/>
  <c r="P215" i="9"/>
  <c r="S215" i="9" s="1"/>
  <c r="M231" i="9"/>
  <c r="P217" i="9"/>
  <c r="S217" i="9" s="1"/>
  <c r="R241" i="9"/>
  <c r="P257" i="9"/>
  <c r="M251" i="9"/>
  <c r="R317" i="9"/>
  <c r="P324" i="9"/>
  <c r="S324" i="9" s="1"/>
  <c r="M318" i="9"/>
  <c r="P381" i="9"/>
  <c r="P390" i="9"/>
  <c r="S390" i="9" s="1"/>
  <c r="M389" i="9"/>
  <c r="R390" i="9"/>
  <c r="R430" i="9"/>
  <c r="S430" i="9"/>
  <c r="P218" i="9"/>
  <c r="M212" i="9"/>
  <c r="M217" i="9"/>
  <c r="P223" i="9"/>
  <c r="P221" i="9"/>
  <c r="S221" i="9" s="1"/>
  <c r="P219" i="9"/>
  <c r="S219" i="9" s="1"/>
  <c r="P222" i="9"/>
  <c r="M222" i="9"/>
  <c r="P226" i="9"/>
  <c r="S226" i="9" s="1"/>
  <c r="P227" i="9"/>
  <c r="R225" i="9"/>
  <c r="R384" i="9"/>
  <c r="S384"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R407" i="9"/>
  <c r="Q244" i="9"/>
  <c r="P297" i="9"/>
  <c r="S297" i="9" s="1"/>
  <c r="P314" i="9"/>
  <c r="P321" i="9"/>
  <c r="R323"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R302" i="9"/>
  <c r="S427" i="9"/>
  <c r="R427" i="9"/>
  <c r="S448" i="9"/>
  <c r="R448" i="9"/>
  <c r="S453" i="9"/>
  <c r="R453" i="9"/>
  <c r="S455" i="9"/>
  <c r="R455" i="9"/>
  <c r="R239" i="9"/>
  <c r="R233"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R251" i="9"/>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212"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S319" i="9"/>
  <c r="R319" i="9"/>
  <c r="R321" i="9"/>
  <c r="S321" i="9"/>
  <c r="R328" i="9"/>
  <c r="P338" i="9"/>
  <c r="M332" i="9"/>
  <c r="S356" i="9"/>
  <c r="R358" i="9"/>
  <c r="S358" i="9"/>
  <c r="P365" i="9"/>
  <c r="P364" i="9"/>
  <c r="M359" i="9"/>
  <c r="P362" i="9"/>
  <c r="S362" i="9" s="1"/>
  <c r="S366" i="9"/>
  <c r="R366" i="9"/>
  <c r="P374" i="9"/>
  <c r="S374" i="9" s="1"/>
  <c r="M368" i="9"/>
  <c r="S381" i="9"/>
  <c r="R381" i="9"/>
  <c r="S401" i="9"/>
  <c r="R401" i="9"/>
  <c r="R418" i="9"/>
  <c r="R299" i="9"/>
  <c r="P304" i="9"/>
  <c r="M307" i="9"/>
  <c r="P312" i="9"/>
  <c r="S312" i="9" s="1"/>
  <c r="P313" i="9"/>
  <c r="P309" i="9"/>
  <c r="S309" i="9" s="1"/>
  <c r="R315" i="9"/>
  <c r="S329" i="9"/>
  <c r="R329" i="9"/>
  <c r="R327" i="9"/>
  <c r="P333" i="9"/>
  <c r="P332" i="9"/>
  <c r="S332" i="9" s="1"/>
  <c r="M327" i="9"/>
  <c r="R33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5" i="9"/>
  <c r="R388" i="9"/>
  <c r="P391" i="9"/>
  <c r="S391" i="9" s="1"/>
  <c r="P389" i="9"/>
  <c r="S389" i="9" s="1"/>
  <c r="P394" i="9"/>
  <c r="P402" i="9"/>
  <c r="M396" i="9"/>
  <c r="R406" i="9"/>
  <c r="S415"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61" i="9" l="1"/>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<sst xmlns="http://schemas.openxmlformats.org/spreadsheetml/2006/main" count="848" uniqueCount="423">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</sst>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0" fontId="0" fillId="0" borderId="6" xfId="0"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20-21'!$A$4:$A$167</c:f>
              <c:strCache>
                <c:ptCount val="164"/>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strCache>
            </c:strRef>
          </c:cat>
          <c:val>
            <c:numRef>
              <c:f>'Table 9a - School absence 20-21'!$E$4:$E$167</c:f>
              <c:numCache>
                <c:formatCode>0.0%</c:formatCode>
                <c:ptCount val="164"/>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3.5528324399999998E-2</c:v>
                </c:pt>
                <c:pt idx="160">
                  <c:v>3.7579162100000001E-2</c:v>
                </c:pt>
                <c:pt idx="161">
                  <c:v>4.0934902500000009E-2</c:v>
                </c:pt>
                <c:pt idx="162">
                  <c:v>4.8208049799999993E-2</c:v>
                </c:pt>
                <c:pt idx="163">
                  <c:v>5.8233243499999997E-2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20-21'!$A$4:$A$167</c:f>
              <c:strCache>
                <c:ptCount val="164"/>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strCache>
            </c:strRef>
          </c:cat>
          <c:val>
            <c:numRef>
              <c:f>'Table 9a - School absence 20-21'!$D$4:$D$167</c:f>
              <c:numCache>
                <c:formatCode>0.0%</c:formatCode>
                <c:ptCount val="164"/>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9.1871222500000002E-2</c:v>
                </c:pt>
                <c:pt idx="160">
                  <c:v>0.1128192548</c:v>
                </c:pt>
                <c:pt idx="161">
                  <c:v>0.12186277229999999</c:v>
                </c:pt>
                <c:pt idx="162">
                  <c:v>0.1258934283</c:v>
                </c:pt>
                <c:pt idx="163">
                  <c:v>0.15815818069999998</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Discharges'!$A$4:$A$436</c:f>
              <c:strCache>
                <c:ptCount val="43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strCache>
            </c:strRef>
          </c:cat>
          <c:val>
            <c:numRef>
              <c:f>'Table 4 - Delayed Discharges'!$C$4:$C$436</c:f>
              <c:numCache>
                <c:formatCode>_(* #,##0_);_(* \(#,##0\);_(* "-"??_);_(@_)</c:formatCode>
                <c:ptCount val="43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pt idx="418" formatCode="General">
                  <c:v>1124</c:v>
                </c:pt>
                <c:pt idx="425" formatCode="General">
                  <c:v>1142</c:v>
                </c:pt>
                <c:pt idx="432" formatCode="General">
                  <c:v>1227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3214746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Workforce'!$B$117:$B$180</c:f>
              <c:numCache>
                <c:formatCode>#,##0</c:formatCode>
                <c:ptCount val="6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Workforce'!$C$117:$C$180</c:f>
              <c:numCache>
                <c:formatCode>#,##0</c:formatCode>
                <c:ptCount val="6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Workforce'!$D$117:$D$180</c:f>
              <c:numCache>
                <c:formatCode>#,##0</c:formatCode>
                <c:ptCount val="6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37</xdr:row>
      <xdr:rowOff>39689</xdr:rowOff>
    </xdr:from>
    <xdr:to>
      <xdr:col>15</xdr:col>
      <xdr:colOff>96837</xdr:colOff>
      <xdr:row>65</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to from 14,929 to 15,055 following identification of the error. No other numbers and no charts were impacted.</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workbookViewId="0">
      <selection activeCell="B1" sqref="B1"/>
    </sheetView>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80"/>
  <sheetViews>
    <sheetView showGridLines="0" zoomScale="90" zoomScaleNormal="90" workbookViewId="0">
      <pane xSplit="1" ySplit="2" topLeftCell="B162"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row r="179" spans="1:5" x14ac:dyDescent="0.35">
      <c r="A179" s="113" t="s">
        <v>416</v>
      </c>
      <c r="B179" s="537">
        <v>799.14285714285711</v>
      </c>
      <c r="C179" s="537">
        <v>34.714285714285715</v>
      </c>
      <c r="D179" s="537">
        <v>658.85714285714289</v>
      </c>
      <c r="E179" s="44">
        <v>1492.7142857142858</v>
      </c>
    </row>
    <row r="180" spans="1:5" x14ac:dyDescent="0.35">
      <c r="A180" s="113" t="s">
        <v>420</v>
      </c>
      <c r="B180" s="537">
        <v>921</v>
      </c>
      <c r="C180" s="537">
        <v>33</v>
      </c>
      <c r="D180" s="537">
        <v>757</v>
      </c>
      <c r="E180" s="9">
        <v>1711</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0"/>
  <sheetViews>
    <sheetView showGridLines="0" zoomScale="89" zoomScaleNormal="90" workbookViewId="0">
      <pane ySplit="3" topLeftCell="A50"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3"/>
    </row>
    <row r="65" spans="1:3" x14ac:dyDescent="0.35">
      <c r="A65" s="217">
        <v>19</v>
      </c>
      <c r="B65" s="222" t="s">
        <v>399</v>
      </c>
      <c r="C65" s="207">
        <v>3</v>
      </c>
    </row>
    <row r="66" spans="1:3" x14ac:dyDescent="0.35">
      <c r="A66" s="217">
        <v>20</v>
      </c>
      <c r="B66" s="222" t="s">
        <v>403</v>
      </c>
      <c r="C66" s="207">
        <v>4</v>
      </c>
    </row>
    <row r="67" spans="1:3" x14ac:dyDescent="0.35">
      <c r="A67" s="217">
        <v>21</v>
      </c>
      <c r="B67" s="222" t="s">
        <v>408</v>
      </c>
      <c r="C67" s="207">
        <v>5</v>
      </c>
    </row>
    <row r="68" spans="1:3" x14ac:dyDescent="0.35">
      <c r="A68" s="217">
        <v>22</v>
      </c>
      <c r="B68" s="222" t="s">
        <v>412</v>
      </c>
      <c r="C68" s="207">
        <v>4</v>
      </c>
    </row>
    <row r="69" spans="1:3" x14ac:dyDescent="0.35">
      <c r="A69" s="217">
        <v>23</v>
      </c>
      <c r="B69" s="2" t="s">
        <v>417</v>
      </c>
      <c r="C69" s="207">
        <v>4</v>
      </c>
    </row>
    <row r="70" spans="1:3" x14ac:dyDescent="0.35">
      <c r="A70" s="217">
        <v>24</v>
      </c>
      <c r="B70" s="2" t="s">
        <v>421</v>
      </c>
      <c r="C70" s="207">
        <v>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3"/>
  <sheetViews>
    <sheetView showGridLines="0" zoomScale="90" zoomScaleNormal="90" workbookViewId="0">
      <pane xSplit="1" ySplit="2" topLeftCell="B58"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row r="63" spans="1:7" x14ac:dyDescent="0.35">
      <c r="A63" s="11">
        <v>44369</v>
      </c>
      <c r="B63" s="385">
        <v>427</v>
      </c>
      <c r="C63" s="385">
        <v>738</v>
      </c>
      <c r="D63" s="256">
        <v>0.69</v>
      </c>
      <c r="E63" s="112">
        <v>39187</v>
      </c>
      <c r="F63" s="83">
        <v>1.0999999999999999E-2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5"/>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row r="55" spans="1:4" x14ac:dyDescent="0.35">
      <c r="A55" s="397">
        <v>25</v>
      </c>
      <c r="B55" s="225">
        <v>44370</v>
      </c>
      <c r="C55" s="2">
        <v>30</v>
      </c>
      <c r="D55"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72"/>
  <sheetViews>
    <sheetView workbookViewId="0">
      <pane xSplit="1" ySplit="3" topLeftCell="B457" activePane="bottomRight" state="frozen"/>
      <selection pane="topRight" activeCell="B1" sqref="B1"/>
      <selection pane="bottomLeft" activeCell="A4" sqref="A4"/>
      <selection pane="bottomRight" activeCell="A472" sqref="A472"/>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row r="469" spans="1:2" x14ac:dyDescent="0.35">
      <c r="A469" s="291">
        <v>44369</v>
      </c>
      <c r="B469" s="127">
        <v>7696</v>
      </c>
    </row>
    <row r="470" spans="1:2" x14ac:dyDescent="0.35">
      <c r="A470" s="291">
        <v>44370</v>
      </c>
      <c r="B470" s="127">
        <v>7701</v>
      </c>
    </row>
    <row r="471" spans="1:2" x14ac:dyDescent="0.35">
      <c r="A471" s="291">
        <v>44371</v>
      </c>
      <c r="B471" s="127">
        <v>7706</v>
      </c>
    </row>
    <row r="472" spans="1:2" x14ac:dyDescent="0.35">
      <c r="A472" s="291">
        <v>44372</v>
      </c>
      <c r="B472" s="127">
        <v>7708</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1"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81" t="s">
        <v>345</v>
      </c>
      <c r="B1" s="581"/>
      <c r="C1" s="581"/>
      <c r="D1" s="581"/>
      <c r="E1" s="581"/>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3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3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3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3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3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35">
      <c r="A163" s="62">
        <v>44364</v>
      </c>
      <c r="B163" s="8">
        <v>24938</v>
      </c>
      <c r="C163" s="493">
        <v>0.87090290879999999</v>
      </c>
      <c r="D163" s="493">
        <v>9.1871222500000002E-2</v>
      </c>
      <c r="E163" s="493">
        <v>3.5528324399999998E-2</v>
      </c>
    </row>
    <row r="164" spans="1:19" x14ac:dyDescent="0.35">
      <c r="A164" s="62">
        <v>44365</v>
      </c>
      <c r="B164" s="8">
        <v>26546</v>
      </c>
      <c r="C164" s="493">
        <v>0.84771191330000006</v>
      </c>
      <c r="D164" s="493">
        <v>0.1128192548</v>
      </c>
      <c r="E164" s="493">
        <v>3.7579162100000001E-2</v>
      </c>
    </row>
    <row r="165" spans="1:19" x14ac:dyDescent="0.35">
      <c r="A165" s="62">
        <v>44368</v>
      </c>
      <c r="B165" s="8">
        <v>28035</v>
      </c>
      <c r="C165" s="493">
        <v>0.83546135369999996</v>
      </c>
      <c r="D165" s="493">
        <v>0.12186277229999999</v>
      </c>
      <c r="E165" s="493">
        <v>4.0934902500000009E-2</v>
      </c>
    </row>
    <row r="166" spans="1:19" x14ac:dyDescent="0.35">
      <c r="A166" s="62">
        <v>44369</v>
      </c>
      <c r="B166" s="8">
        <v>32625</v>
      </c>
      <c r="C166" s="493">
        <v>0.82421091420000003</v>
      </c>
      <c r="D166" s="493">
        <v>0.1258934283</v>
      </c>
      <c r="E166" s="493">
        <v>4.8208049799999993E-2</v>
      </c>
    </row>
    <row r="167" spans="1:19" x14ac:dyDescent="0.35">
      <c r="A167" s="62">
        <v>44370</v>
      </c>
      <c r="B167" s="8">
        <v>39294</v>
      </c>
      <c r="C167" s="493">
        <v>0.78358532969999994</v>
      </c>
      <c r="D167" s="493">
        <v>0.15815818069999998</v>
      </c>
      <c r="E167" s="493">
        <v>5.8233243499999997E-2</v>
      </c>
    </row>
    <row r="168" spans="1:19" x14ac:dyDescent="0.35">
      <c r="A168" s="62"/>
      <c r="B168" s="8"/>
      <c r="C168" s="493"/>
      <c r="D168" s="493"/>
      <c r="E168" s="493"/>
    </row>
    <row r="169" spans="1:19" x14ac:dyDescent="0.35">
      <c r="A169" s="62"/>
      <c r="C169" s="493"/>
      <c r="D169" s="493"/>
      <c r="E169" s="493"/>
    </row>
    <row r="170" spans="1:19" x14ac:dyDescent="0.35">
      <c r="A170" s="62"/>
      <c r="C170" s="493"/>
      <c r="D170" s="493"/>
      <c r="E170" s="493"/>
    </row>
    <row r="171" spans="1:19" x14ac:dyDescent="0.35">
      <c r="A171" s="62"/>
      <c r="C171" s="493"/>
      <c r="D171" s="493"/>
      <c r="E171" s="493"/>
    </row>
    <row r="172" spans="1:19" x14ac:dyDescent="0.35">
      <c r="A172" s="62"/>
      <c r="C172" s="493"/>
      <c r="D172" s="493"/>
      <c r="E172" s="493"/>
    </row>
    <row r="173" spans="1:19" x14ac:dyDescent="0.35">
      <c r="A173" s="62"/>
      <c r="C173" s="493"/>
      <c r="D173" s="493"/>
      <c r="E173" s="493"/>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69"/>
  <sheetViews>
    <sheetView workbookViewId="0">
      <pane xSplit="1" ySplit="3" topLeftCell="B152" activePane="bottomRight" state="frozen"/>
      <selection pane="topRight" activeCell="B1" sqref="B1"/>
      <selection pane="bottomLeft" activeCell="A4" sqref="A4"/>
      <selection pane="bottomRight" activeCell="A169" sqref="A169"/>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415</v>
      </c>
    </row>
    <row r="160" spans="1:5" x14ac:dyDescent="0.35">
      <c r="A160" s="25">
        <v>44363</v>
      </c>
      <c r="B160" s="60">
        <v>3551739</v>
      </c>
      <c r="C160" s="60">
        <v>2493358</v>
      </c>
      <c r="E160" s="473" t="s">
        <v>418</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row r="169" spans="1:3" x14ac:dyDescent="0.35">
      <c r="A169" s="25">
        <v>44372</v>
      </c>
      <c r="B169" s="60">
        <v>3709801</v>
      </c>
      <c r="C169" s="60">
        <v>2647397</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2"/>
  <sheetViews>
    <sheetView workbookViewId="0">
      <pane xSplit="1" ySplit="3" topLeftCell="B7"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8"/>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2" t="s">
        <v>286</v>
      </c>
      <c r="B15" s="582"/>
      <c r="C15" s="582"/>
      <c r="D15" s="583"/>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2" t="s">
        <v>384</v>
      </c>
      <c r="B27" s="582"/>
      <c r="C27" s="582"/>
      <c r="D27" s="583"/>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420">
        <v>44358</v>
      </c>
      <c r="B35" s="432">
        <v>5245</v>
      </c>
      <c r="C35" s="432">
        <v>45</v>
      </c>
      <c r="D35" s="432">
        <v>7</v>
      </c>
    </row>
    <row r="36" spans="1:4" x14ac:dyDescent="0.35">
      <c r="A36" s="430">
        <v>44365</v>
      </c>
      <c r="B36" s="433">
        <v>5310</v>
      </c>
      <c r="C36" s="433">
        <v>70</v>
      </c>
      <c r="D36" s="433">
        <v>8</v>
      </c>
    </row>
    <row r="37" spans="1:4" x14ac:dyDescent="0.35">
      <c r="D37" s="565"/>
    </row>
    <row r="38" spans="1:4" x14ac:dyDescent="0.35">
      <c r="A38" s="423" t="s">
        <v>291</v>
      </c>
      <c r="B38" s="31"/>
      <c r="C38" s="31"/>
      <c r="D38" s="424"/>
    </row>
    <row r="39" spans="1:4" ht="58" x14ac:dyDescent="0.35">
      <c r="A39" s="415" t="s">
        <v>0</v>
      </c>
      <c r="B39" s="425" t="s">
        <v>287</v>
      </c>
      <c r="C39" s="415" t="s">
        <v>288</v>
      </c>
      <c r="D39" s="425" t="s">
        <v>285</v>
      </c>
    </row>
    <row r="40" spans="1:4" x14ac:dyDescent="0.35">
      <c r="A40" s="418">
        <v>44134</v>
      </c>
      <c r="B40" s="434">
        <v>230</v>
      </c>
      <c r="C40" s="432">
        <v>65</v>
      </c>
      <c r="D40" s="431">
        <v>9</v>
      </c>
    </row>
    <row r="41" spans="1:4" x14ac:dyDescent="0.35">
      <c r="A41" s="418">
        <v>44141</v>
      </c>
      <c r="B41" s="432">
        <v>305</v>
      </c>
      <c r="C41" s="432">
        <v>75</v>
      </c>
      <c r="D41" s="431">
        <v>11</v>
      </c>
    </row>
    <row r="42" spans="1:4" x14ac:dyDescent="0.35">
      <c r="A42" s="418">
        <v>44148</v>
      </c>
      <c r="B42" s="432">
        <v>375</v>
      </c>
      <c r="C42" s="432">
        <v>55</v>
      </c>
      <c r="D42" s="431">
        <v>8</v>
      </c>
    </row>
    <row r="43" spans="1:4" x14ac:dyDescent="0.35">
      <c r="A43" s="418">
        <v>44155</v>
      </c>
      <c r="B43" s="432">
        <v>435</v>
      </c>
      <c r="C43" s="432">
        <v>65</v>
      </c>
      <c r="D43" s="431">
        <v>9</v>
      </c>
    </row>
    <row r="44" spans="1:4" x14ac:dyDescent="0.35">
      <c r="A44" s="418">
        <v>44162</v>
      </c>
      <c r="B44" s="432">
        <v>470</v>
      </c>
      <c r="C44" s="432">
        <v>40</v>
      </c>
      <c r="D44" s="431">
        <v>6</v>
      </c>
    </row>
    <row r="45" spans="1:4" x14ac:dyDescent="0.35">
      <c r="A45" s="418">
        <v>44169</v>
      </c>
      <c r="B45" s="432">
        <v>530</v>
      </c>
      <c r="C45" s="432">
        <v>50</v>
      </c>
      <c r="D45" s="431">
        <v>7</v>
      </c>
    </row>
    <row r="46" spans="1:4" x14ac:dyDescent="0.35">
      <c r="A46" s="418">
        <v>44176</v>
      </c>
      <c r="B46" s="426">
        <v>560</v>
      </c>
      <c r="C46" s="426">
        <v>25</v>
      </c>
      <c r="D46" s="421">
        <v>4</v>
      </c>
    </row>
    <row r="47" spans="1:4" ht="75" customHeight="1" x14ac:dyDescent="0.35">
      <c r="A47" s="584" t="s">
        <v>289</v>
      </c>
      <c r="B47" s="582"/>
      <c r="C47" s="582"/>
      <c r="D47" s="583"/>
    </row>
    <row r="48" spans="1:4" x14ac:dyDescent="0.35">
      <c r="A48" s="418">
        <v>44211</v>
      </c>
      <c r="B48" s="432">
        <v>645</v>
      </c>
      <c r="C48" s="427" t="s">
        <v>48</v>
      </c>
      <c r="D48" s="422" t="s">
        <v>48</v>
      </c>
    </row>
    <row r="49" spans="1:5" x14ac:dyDescent="0.35">
      <c r="A49" s="418">
        <v>44218</v>
      </c>
      <c r="B49" s="432">
        <v>670</v>
      </c>
      <c r="C49" s="432">
        <v>50</v>
      </c>
      <c r="D49" s="432">
        <v>7</v>
      </c>
    </row>
    <row r="50" spans="1:5" x14ac:dyDescent="0.35">
      <c r="A50" s="418">
        <v>44225</v>
      </c>
      <c r="B50" s="432">
        <v>705</v>
      </c>
      <c r="C50" s="432">
        <v>25</v>
      </c>
      <c r="D50" s="432">
        <v>4</v>
      </c>
    </row>
    <row r="51" spans="1:5" x14ac:dyDescent="0.35">
      <c r="A51" s="418">
        <v>44232</v>
      </c>
      <c r="B51" s="432">
        <v>740</v>
      </c>
      <c r="C51" s="432">
        <v>20</v>
      </c>
      <c r="D51" s="432">
        <v>3</v>
      </c>
    </row>
    <row r="52" spans="1:5" x14ac:dyDescent="0.35">
      <c r="A52" s="420">
        <v>44239</v>
      </c>
      <c r="B52" s="419">
        <v>750</v>
      </c>
      <c r="C52" s="432">
        <v>15</v>
      </c>
      <c r="D52" s="432">
        <v>2</v>
      </c>
      <c r="E52" s="78"/>
    </row>
    <row r="53" spans="1:5" x14ac:dyDescent="0.35">
      <c r="A53" s="429">
        <v>44246</v>
      </c>
      <c r="B53" s="432">
        <v>760</v>
      </c>
      <c r="C53" s="432">
        <v>20</v>
      </c>
      <c r="D53" s="432">
        <v>3</v>
      </c>
    </row>
    <row r="54" spans="1:5" x14ac:dyDescent="0.35">
      <c r="A54" s="440">
        <v>44253</v>
      </c>
      <c r="B54" s="432">
        <v>780</v>
      </c>
      <c r="C54" s="432">
        <v>15</v>
      </c>
      <c r="D54" s="432">
        <v>2</v>
      </c>
    </row>
    <row r="55" spans="1:5" x14ac:dyDescent="0.35">
      <c r="A55" s="440">
        <v>44260</v>
      </c>
      <c r="B55" s="432">
        <v>800</v>
      </c>
      <c r="C55" s="432">
        <v>10</v>
      </c>
      <c r="D55" s="432">
        <v>1</v>
      </c>
    </row>
    <row r="56" spans="1:5" x14ac:dyDescent="0.35">
      <c r="A56" s="440">
        <v>44267</v>
      </c>
      <c r="B56" s="432">
        <v>810</v>
      </c>
      <c r="C56" s="431">
        <v>15</v>
      </c>
      <c r="D56" s="431">
        <v>2</v>
      </c>
    </row>
    <row r="57" spans="1:5" x14ac:dyDescent="0.35">
      <c r="A57" s="440">
        <v>44274</v>
      </c>
      <c r="B57" s="432">
        <v>825</v>
      </c>
      <c r="C57" s="431">
        <v>15</v>
      </c>
      <c r="D57" s="431">
        <v>2</v>
      </c>
    </row>
    <row r="58" spans="1:5" x14ac:dyDescent="0.35">
      <c r="A58" s="436">
        <v>44281</v>
      </c>
      <c r="B58" s="433">
        <v>840</v>
      </c>
      <c r="C58" s="439">
        <v>15</v>
      </c>
      <c r="D58" s="439">
        <v>2</v>
      </c>
    </row>
    <row r="59" spans="1:5" ht="69" customHeight="1" x14ac:dyDescent="0.35">
      <c r="A59" s="582" t="s">
        <v>384</v>
      </c>
      <c r="B59" s="582"/>
      <c r="C59" s="582"/>
      <c r="D59" s="583"/>
    </row>
    <row r="60" spans="1:5" x14ac:dyDescent="0.35">
      <c r="A60" s="440">
        <v>44310</v>
      </c>
      <c r="B60" s="434">
        <v>885</v>
      </c>
      <c r="C60" s="539" t="s">
        <v>48</v>
      </c>
      <c r="D60" s="442" t="s">
        <v>48</v>
      </c>
    </row>
    <row r="61" spans="1:5" x14ac:dyDescent="0.35">
      <c r="A61" s="440">
        <v>44316</v>
      </c>
      <c r="B61" s="432">
        <v>890</v>
      </c>
      <c r="C61" s="540">
        <v>5</v>
      </c>
      <c r="D61" s="541">
        <v>1</v>
      </c>
    </row>
    <row r="62" spans="1:5" x14ac:dyDescent="0.35">
      <c r="A62" s="440">
        <v>44323</v>
      </c>
      <c r="B62" s="432">
        <v>900</v>
      </c>
      <c r="C62" s="541">
        <v>10</v>
      </c>
      <c r="D62" s="540">
        <v>1</v>
      </c>
      <c r="E62" s="78"/>
    </row>
    <row r="63" spans="1:5" x14ac:dyDescent="0.35">
      <c r="A63" s="440">
        <v>44330</v>
      </c>
      <c r="B63" s="432">
        <v>910</v>
      </c>
      <c r="C63" s="540">
        <v>15</v>
      </c>
      <c r="D63" s="540">
        <v>2</v>
      </c>
    </row>
    <row r="64" spans="1:5" x14ac:dyDescent="0.35">
      <c r="A64" s="420">
        <v>44337</v>
      </c>
      <c r="B64" s="432">
        <v>930</v>
      </c>
      <c r="C64" s="432">
        <v>15</v>
      </c>
      <c r="D64" s="432">
        <v>2</v>
      </c>
    </row>
    <row r="65" spans="1:4" x14ac:dyDescent="0.35">
      <c r="A65" s="420">
        <v>44344</v>
      </c>
      <c r="B65" s="432">
        <v>955</v>
      </c>
      <c r="C65" s="432">
        <v>25</v>
      </c>
      <c r="D65" s="432">
        <v>3</v>
      </c>
    </row>
    <row r="66" spans="1:4" x14ac:dyDescent="0.35">
      <c r="A66" s="420">
        <v>44351</v>
      </c>
      <c r="B66" s="432">
        <v>970</v>
      </c>
      <c r="C66" s="432">
        <v>25</v>
      </c>
      <c r="D66" s="432">
        <v>3</v>
      </c>
    </row>
    <row r="67" spans="1:4" x14ac:dyDescent="0.35">
      <c r="A67" s="420">
        <v>44358</v>
      </c>
      <c r="B67" s="432">
        <v>1020</v>
      </c>
      <c r="C67" s="432">
        <v>50</v>
      </c>
      <c r="D67" s="432">
        <v>7</v>
      </c>
    </row>
    <row r="68" spans="1:4" x14ac:dyDescent="0.35">
      <c r="A68" s="542">
        <v>44365</v>
      </c>
      <c r="B68" s="433">
        <v>1060</v>
      </c>
      <c r="C68" s="433">
        <v>40</v>
      </c>
      <c r="D68" s="433">
        <v>6</v>
      </c>
    </row>
  </sheetData>
  <mergeCells count="4">
    <mergeCell ref="A15:D15"/>
    <mergeCell ref="A47:D47"/>
    <mergeCell ref="A27:D27"/>
    <mergeCell ref="A59:D59"/>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89" t="s">
        <v>0</v>
      </c>
      <c r="B3" s="585" t="s">
        <v>4</v>
      </c>
      <c r="C3" s="586"/>
      <c r="D3" s="587"/>
      <c r="E3" s="588" t="s">
        <v>7</v>
      </c>
      <c r="F3" s="588"/>
      <c r="G3" s="588"/>
    </row>
    <row r="4" spans="1:19" x14ac:dyDescent="0.35">
      <c r="A4" s="590"/>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1" t="s">
        <v>172</v>
      </c>
      <c r="F33" s="591"/>
      <c r="G33" s="591"/>
      <c r="H33" s="591"/>
      <c r="I33" s="591"/>
      <c r="J33" s="591"/>
      <c r="K33" s="591"/>
      <c r="L33" s="591"/>
      <c r="M33" s="591"/>
      <c r="N33" s="591"/>
      <c r="O33" s="591"/>
      <c r="P33" s="591"/>
      <c r="Q33" s="591"/>
      <c r="R33" s="591"/>
      <c r="S33" s="591"/>
      <c r="T33" s="591"/>
      <c r="U33" s="591"/>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2" t="s">
        <v>5</v>
      </c>
      <c r="E31" s="592"/>
      <c r="F31" s="592"/>
      <c r="G31" s="592"/>
      <c r="H31" s="592"/>
      <c r="I31" s="592"/>
      <c r="J31" s="592"/>
      <c r="K31" s="592"/>
      <c r="L31" s="592"/>
      <c r="M31" s="592"/>
      <c r="N31" s="592"/>
    </row>
    <row r="32" spans="1:14" x14ac:dyDescent="0.35">
      <c r="A32" s="361">
        <v>43938</v>
      </c>
      <c r="B32" s="298">
        <v>184</v>
      </c>
      <c r="D32" s="592"/>
      <c r="E32" s="592"/>
      <c r="F32" s="592"/>
      <c r="G32" s="592"/>
      <c r="H32" s="592"/>
      <c r="I32" s="592"/>
      <c r="J32" s="592"/>
      <c r="K32" s="592"/>
      <c r="L32" s="592"/>
      <c r="M32" s="592"/>
      <c r="N32" s="592"/>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2" t="s">
        <v>82</v>
      </c>
      <c r="E34" s="592"/>
      <c r="F34" s="592"/>
      <c r="G34" s="592"/>
      <c r="H34" s="592"/>
      <c r="I34" s="592"/>
      <c r="J34" s="592"/>
      <c r="K34" s="592"/>
      <c r="L34" s="592"/>
      <c r="M34" s="592"/>
      <c r="N34" s="592"/>
    </row>
    <row r="35" spans="1:14" x14ac:dyDescent="0.35">
      <c r="A35" s="361">
        <v>43941</v>
      </c>
      <c r="B35" s="298">
        <v>167</v>
      </c>
      <c r="D35" s="592"/>
      <c r="E35" s="592"/>
      <c r="F35" s="592"/>
      <c r="G35" s="592"/>
      <c r="H35" s="592"/>
      <c r="I35" s="592"/>
      <c r="J35" s="592"/>
      <c r="K35" s="592"/>
      <c r="L35" s="592"/>
      <c r="M35" s="592"/>
      <c r="N35" s="592"/>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3" t="s">
        <v>115</v>
      </c>
      <c r="E37" s="593"/>
      <c r="F37" s="593"/>
      <c r="G37" s="593"/>
      <c r="H37" s="593"/>
      <c r="I37" s="593"/>
      <c r="J37" s="593"/>
      <c r="K37" s="593"/>
      <c r="L37" s="593"/>
      <c r="M37" s="593"/>
      <c r="N37" s="593"/>
    </row>
    <row r="38" spans="1:14" x14ac:dyDescent="0.35">
      <c r="A38" s="361">
        <v>43944</v>
      </c>
      <c r="B38" s="298">
        <v>136</v>
      </c>
      <c r="D38" s="593"/>
      <c r="E38" s="593"/>
      <c r="F38" s="593"/>
      <c r="G38" s="593"/>
      <c r="H38" s="593"/>
      <c r="I38" s="593"/>
      <c r="J38" s="593"/>
      <c r="K38" s="593"/>
      <c r="L38" s="593"/>
      <c r="M38" s="593"/>
      <c r="N38" s="593"/>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91"/>
  <sheetViews>
    <sheetView zoomScaleNormal="100" workbookViewId="0">
      <pane xSplit="1" ySplit="3" topLeftCell="B279" activePane="bottomRight" state="frozen"/>
      <selection pane="topRight" activeCell="B1" sqref="B1"/>
      <selection pane="bottomLeft" activeCell="A4" sqref="A4"/>
      <selection pane="bottomRight" activeCell="A291" sqref="A29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13</v>
      </c>
      <c r="C286" s="437">
        <v>150</v>
      </c>
      <c r="D286" s="437">
        <v>2</v>
      </c>
    </row>
    <row r="287" spans="1:4" s="384" customFormat="1" x14ac:dyDescent="0.35">
      <c r="A287" s="126">
        <v>44368</v>
      </c>
      <c r="B287" s="437">
        <v>15</v>
      </c>
      <c r="C287" s="437">
        <v>159</v>
      </c>
      <c r="D287" s="437">
        <v>2</v>
      </c>
    </row>
    <row r="288" spans="1:4" x14ac:dyDescent="0.35">
      <c r="A288" s="126">
        <v>44369</v>
      </c>
      <c r="B288" s="437">
        <v>18</v>
      </c>
      <c r="C288" s="437">
        <v>171</v>
      </c>
      <c r="D288" s="437">
        <v>2</v>
      </c>
    </row>
    <row r="289" spans="1:4" x14ac:dyDescent="0.35">
      <c r="A289" s="126">
        <v>44370</v>
      </c>
      <c r="B289" s="437">
        <v>18</v>
      </c>
      <c r="C289" s="437">
        <v>170</v>
      </c>
      <c r="D289" s="437">
        <v>2</v>
      </c>
    </row>
    <row r="290" spans="1:4" x14ac:dyDescent="0.35">
      <c r="A290" s="126">
        <v>44371</v>
      </c>
      <c r="B290" s="437">
        <v>17</v>
      </c>
      <c r="C290" s="437">
        <v>177</v>
      </c>
      <c r="D290" s="437">
        <v>2</v>
      </c>
    </row>
    <row r="291" spans="1:4" x14ac:dyDescent="0.35">
      <c r="A291" s="126">
        <v>44372</v>
      </c>
      <c r="B291" s="437">
        <v>16</v>
      </c>
      <c r="C291" s="437">
        <v>188</v>
      </c>
      <c r="D291" s="437">
        <v>2</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4" t="s">
        <v>116</v>
      </c>
      <c r="C2" s="595"/>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98" t="s">
        <v>122</v>
      </c>
      <c r="F33" s="599">
        <v>2</v>
      </c>
      <c r="G33" s="230"/>
    </row>
    <row r="34" spans="1:7" x14ac:dyDescent="0.35">
      <c r="A34" s="247">
        <v>44040</v>
      </c>
      <c r="B34" s="249" t="s">
        <v>48</v>
      </c>
      <c r="C34" s="250" t="s">
        <v>48</v>
      </c>
      <c r="D34" s="233"/>
      <c r="E34" s="596"/>
      <c r="F34" s="600"/>
      <c r="G34" s="230"/>
    </row>
    <row r="35" spans="1:7" x14ac:dyDescent="0.35">
      <c r="A35" s="247">
        <v>44041</v>
      </c>
      <c r="B35" s="234">
        <v>66</v>
      </c>
      <c r="C35" s="253">
        <v>0.06</v>
      </c>
      <c r="D35" s="254"/>
      <c r="E35" s="596"/>
      <c r="F35" s="600"/>
      <c r="G35" s="230"/>
    </row>
    <row r="36" spans="1:7" x14ac:dyDescent="0.35">
      <c r="A36" s="247">
        <v>44042</v>
      </c>
      <c r="B36" s="249" t="s">
        <v>48</v>
      </c>
      <c r="C36" s="250" t="s">
        <v>48</v>
      </c>
      <c r="D36" s="254"/>
      <c r="E36" s="596"/>
      <c r="F36" s="600"/>
      <c r="G36" s="230"/>
    </row>
    <row r="37" spans="1:7" x14ac:dyDescent="0.35">
      <c r="A37" s="247">
        <v>44043</v>
      </c>
      <c r="B37" s="249" t="s">
        <v>48</v>
      </c>
      <c r="C37" s="250" t="s">
        <v>48</v>
      </c>
      <c r="D37" s="254"/>
      <c r="E37" s="596"/>
      <c r="F37" s="600"/>
      <c r="G37" s="230"/>
    </row>
    <row r="38" spans="1:7" x14ac:dyDescent="0.35">
      <c r="A38" s="247">
        <v>44044</v>
      </c>
      <c r="B38" s="249" t="s">
        <v>48</v>
      </c>
      <c r="C38" s="250" t="s">
        <v>48</v>
      </c>
      <c r="D38" s="254"/>
      <c r="E38" s="596"/>
      <c r="F38" s="600"/>
      <c r="G38" s="230"/>
    </row>
    <row r="39" spans="1:7" x14ac:dyDescent="0.35">
      <c r="A39" s="247">
        <v>44045</v>
      </c>
      <c r="B39" s="249" t="s">
        <v>48</v>
      </c>
      <c r="C39" s="250" t="s">
        <v>48</v>
      </c>
      <c r="D39" s="254"/>
      <c r="E39" s="597"/>
      <c r="F39" s="601"/>
      <c r="G39" s="230"/>
    </row>
    <row r="40" spans="1:7" x14ac:dyDescent="0.35">
      <c r="A40" s="247">
        <v>44046</v>
      </c>
      <c r="B40" s="249" t="s">
        <v>48</v>
      </c>
      <c r="C40" s="250" t="s">
        <v>48</v>
      </c>
      <c r="D40" s="254"/>
      <c r="E40" s="596" t="s">
        <v>121</v>
      </c>
      <c r="F40" s="602">
        <v>0</v>
      </c>
      <c r="G40" s="230"/>
    </row>
    <row r="41" spans="1:7" x14ac:dyDescent="0.35">
      <c r="A41" s="247">
        <v>44047</v>
      </c>
      <c r="B41" s="249" t="s">
        <v>48</v>
      </c>
      <c r="C41" s="250" t="s">
        <v>48</v>
      </c>
      <c r="D41" s="254"/>
      <c r="E41" s="596"/>
      <c r="F41" s="603"/>
      <c r="G41" s="230"/>
    </row>
    <row r="42" spans="1:7" x14ac:dyDescent="0.35">
      <c r="A42" s="247">
        <v>44048</v>
      </c>
      <c r="B42" s="234">
        <v>60</v>
      </c>
      <c r="C42" s="253">
        <v>0.06</v>
      </c>
      <c r="D42" s="254"/>
      <c r="E42" s="596"/>
      <c r="F42" s="603"/>
      <c r="G42" s="230"/>
    </row>
    <row r="43" spans="1:7" x14ac:dyDescent="0.35">
      <c r="A43" s="247">
        <v>44049</v>
      </c>
      <c r="B43" s="249" t="s">
        <v>48</v>
      </c>
      <c r="C43" s="250" t="s">
        <v>48</v>
      </c>
      <c r="E43" s="596"/>
      <c r="F43" s="603"/>
    </row>
    <row r="44" spans="1:7" x14ac:dyDescent="0.35">
      <c r="A44" s="247">
        <v>44050</v>
      </c>
      <c r="B44" s="249" t="s">
        <v>48</v>
      </c>
      <c r="C44" s="250" t="s">
        <v>48</v>
      </c>
      <c r="E44" s="596"/>
      <c r="F44" s="603"/>
    </row>
    <row r="45" spans="1:7" x14ac:dyDescent="0.35">
      <c r="A45" s="247">
        <v>44051</v>
      </c>
      <c r="B45" s="249" t="s">
        <v>48</v>
      </c>
      <c r="C45" s="250" t="s">
        <v>48</v>
      </c>
      <c r="E45" s="596"/>
      <c r="F45" s="603"/>
    </row>
    <row r="46" spans="1:7" x14ac:dyDescent="0.35">
      <c r="A46" s="247">
        <v>44052</v>
      </c>
      <c r="B46" s="249" t="s">
        <v>48</v>
      </c>
      <c r="C46" s="250" t="s">
        <v>48</v>
      </c>
      <c r="E46" s="597"/>
      <c r="F46" s="604"/>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5" t="s">
        <v>81</v>
      </c>
      <c r="G4" s="606"/>
      <c r="H4" s="606"/>
      <c r="I4" s="607"/>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08" t="s">
        <v>117</v>
      </c>
      <c r="G84" s="609"/>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0" t="s">
        <v>117</v>
      </c>
      <c r="C109" s="611"/>
      <c r="D109" s="612"/>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3" t="s">
        <v>0</v>
      </c>
      <c r="B3" s="615" t="s">
        <v>301</v>
      </c>
      <c r="C3" s="616"/>
      <c r="D3" s="616"/>
      <c r="E3" s="616"/>
      <c r="F3" s="617"/>
      <c r="G3" s="618" t="s">
        <v>302</v>
      </c>
      <c r="H3" s="619"/>
      <c r="I3" s="619"/>
      <c r="J3" s="619"/>
      <c r="K3" s="620"/>
      <c r="L3" s="621" t="s">
        <v>303</v>
      </c>
      <c r="M3" s="622"/>
      <c r="N3" s="623"/>
      <c r="O3" s="621" t="s">
        <v>304</v>
      </c>
      <c r="P3" s="622"/>
      <c r="Q3" s="623"/>
      <c r="R3" s="621" t="s">
        <v>305</v>
      </c>
      <c r="S3" s="622"/>
      <c r="T3" s="623"/>
      <c r="U3" s="621" t="s">
        <v>306</v>
      </c>
      <c r="V3" s="622"/>
      <c r="W3" s="623"/>
      <c r="X3" s="621" t="s">
        <v>307</v>
      </c>
      <c r="Y3" s="622"/>
      <c r="Z3" s="623"/>
      <c r="AA3" s="503"/>
      <c r="AB3" s="615" t="s">
        <v>300</v>
      </c>
      <c r="AC3" s="616"/>
      <c r="AD3" s="616"/>
      <c r="AE3" s="616"/>
      <c r="AF3" s="617"/>
      <c r="AG3" s="503"/>
      <c r="AH3" s="503"/>
    </row>
    <row r="4" spans="1:36" ht="78.75" customHeight="1" x14ac:dyDescent="0.35">
      <c r="A4" s="614"/>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3" t="s">
        <v>0</v>
      </c>
      <c r="B3" s="621" t="s">
        <v>269</v>
      </c>
      <c r="C3" s="622"/>
      <c r="D3" s="623"/>
      <c r="E3" s="621" t="s">
        <v>270</v>
      </c>
      <c r="F3" s="622"/>
      <c r="G3" s="623"/>
      <c r="H3" s="621" t="s">
        <v>271</v>
      </c>
      <c r="I3" s="622"/>
      <c r="J3" s="623"/>
      <c r="K3" s="621" t="s">
        <v>272</v>
      </c>
      <c r="L3" s="622"/>
      <c r="M3" s="623"/>
    </row>
    <row r="4" spans="1:15" s="499" customFormat="1" ht="78.75" customHeight="1" x14ac:dyDescent="0.35">
      <c r="A4" s="613"/>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36"/>
  <sheetViews>
    <sheetView showGridLines="0" zoomScaleNormal="100" workbookViewId="0">
      <pane xSplit="2" ySplit="3" topLeftCell="C415"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44370</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row r="395" spans="1:3" x14ac:dyDescent="0.35">
      <c r="B395" s="62">
        <v>44329</v>
      </c>
    </row>
    <row r="396" spans="1:3" x14ac:dyDescent="0.35">
      <c r="B396" s="62">
        <v>44330</v>
      </c>
    </row>
    <row r="397" spans="1:3" x14ac:dyDescent="0.35">
      <c r="B397" s="62">
        <v>44331</v>
      </c>
    </row>
    <row r="398" spans="1:3" x14ac:dyDescent="0.35">
      <c r="B398" s="62">
        <v>44332</v>
      </c>
    </row>
    <row r="399" spans="1:3" x14ac:dyDescent="0.35">
      <c r="B399" s="62">
        <v>44333</v>
      </c>
    </row>
    <row r="400" spans="1:3" x14ac:dyDescent="0.35">
      <c r="B400" s="62">
        <v>44334</v>
      </c>
    </row>
    <row r="401" spans="1:3" x14ac:dyDescent="0.35">
      <c r="A401" s="62">
        <v>44335</v>
      </c>
      <c r="B401" s="62">
        <v>44335</v>
      </c>
      <c r="C401" s="2">
        <v>1104</v>
      </c>
    </row>
    <row r="402" spans="1:3" x14ac:dyDescent="0.35">
      <c r="B402" s="62">
        <v>44336</v>
      </c>
    </row>
    <row r="403" spans="1:3" x14ac:dyDescent="0.35">
      <c r="B403" s="62">
        <v>44337</v>
      </c>
    </row>
    <row r="404" spans="1:3" x14ac:dyDescent="0.35">
      <c r="B404" s="62">
        <v>44338</v>
      </c>
    </row>
    <row r="405" spans="1:3" x14ac:dyDescent="0.35">
      <c r="B405" s="62">
        <v>44339</v>
      </c>
    </row>
    <row r="406" spans="1:3" x14ac:dyDescent="0.35">
      <c r="B406" s="62">
        <v>44340</v>
      </c>
    </row>
    <row r="407" spans="1:3" x14ac:dyDescent="0.35">
      <c r="B407" s="62">
        <v>44341</v>
      </c>
    </row>
    <row r="408" spans="1:3" x14ac:dyDescent="0.35">
      <c r="A408" s="564">
        <v>44342</v>
      </c>
      <c r="B408" s="62">
        <v>44342</v>
      </c>
      <c r="C408" s="2">
        <v>1116</v>
      </c>
    </row>
    <row r="409" spans="1:3" x14ac:dyDescent="0.35">
      <c r="B409" s="62">
        <v>44343</v>
      </c>
    </row>
    <row r="410" spans="1:3" x14ac:dyDescent="0.35">
      <c r="B410" s="62">
        <v>44344</v>
      </c>
    </row>
    <row r="411" spans="1:3" x14ac:dyDescent="0.35">
      <c r="B411" s="62">
        <v>44345</v>
      </c>
    </row>
    <row r="412" spans="1:3" x14ac:dyDescent="0.35">
      <c r="B412" s="62">
        <v>44346</v>
      </c>
    </row>
    <row r="413" spans="1:3" x14ac:dyDescent="0.35">
      <c r="B413" s="62">
        <v>44347</v>
      </c>
    </row>
    <row r="414" spans="1:3" x14ac:dyDescent="0.35">
      <c r="B414" s="62">
        <v>44348</v>
      </c>
    </row>
    <row r="415" spans="1:3" x14ac:dyDescent="0.35">
      <c r="A415" s="62">
        <v>44349</v>
      </c>
      <c r="B415" s="62">
        <v>44349</v>
      </c>
      <c r="C415" s="2">
        <v>1129</v>
      </c>
    </row>
    <row r="416" spans="1:3" x14ac:dyDescent="0.35">
      <c r="B416" s="62">
        <v>44350</v>
      </c>
    </row>
    <row r="417" spans="1:3" x14ac:dyDescent="0.35">
      <c r="B417" s="62">
        <v>44351</v>
      </c>
    </row>
    <row r="418" spans="1:3" x14ac:dyDescent="0.35">
      <c r="B418" s="62">
        <v>44352</v>
      </c>
    </row>
    <row r="419" spans="1:3" x14ac:dyDescent="0.35">
      <c r="B419" s="62">
        <v>44353</v>
      </c>
    </row>
    <row r="420" spans="1:3" x14ac:dyDescent="0.35">
      <c r="B420" s="62">
        <v>44354</v>
      </c>
    </row>
    <row r="421" spans="1:3" x14ac:dyDescent="0.35">
      <c r="B421" s="62">
        <v>44355</v>
      </c>
    </row>
    <row r="422" spans="1:3" x14ac:dyDescent="0.35">
      <c r="A422" s="62">
        <v>44356</v>
      </c>
      <c r="B422" s="62">
        <v>44356</v>
      </c>
      <c r="C422" s="2">
        <v>1124</v>
      </c>
    </row>
    <row r="423" spans="1:3" x14ac:dyDescent="0.35">
      <c r="B423" s="62">
        <v>44357</v>
      </c>
    </row>
    <row r="424" spans="1:3" x14ac:dyDescent="0.35">
      <c r="B424" s="62">
        <v>44358</v>
      </c>
    </row>
    <row r="425" spans="1:3" x14ac:dyDescent="0.35">
      <c r="B425" s="62">
        <v>44359</v>
      </c>
    </row>
    <row r="426" spans="1:3" x14ac:dyDescent="0.35">
      <c r="B426" s="62">
        <v>44360</v>
      </c>
    </row>
    <row r="427" spans="1:3" x14ac:dyDescent="0.35">
      <c r="B427" s="62">
        <v>44361</v>
      </c>
    </row>
    <row r="428" spans="1:3" x14ac:dyDescent="0.35">
      <c r="B428" s="62">
        <v>44362</v>
      </c>
    </row>
    <row r="429" spans="1:3" x14ac:dyDescent="0.35">
      <c r="A429" s="62">
        <v>44363</v>
      </c>
      <c r="B429" s="62">
        <v>44363</v>
      </c>
      <c r="C429" s="2">
        <v>1142</v>
      </c>
    </row>
    <row r="430" spans="1:3" x14ac:dyDescent="0.35">
      <c r="B430" s="62">
        <v>44364</v>
      </c>
    </row>
    <row r="431" spans="1:3" x14ac:dyDescent="0.35">
      <c r="B431" s="62">
        <v>44365</v>
      </c>
    </row>
    <row r="432" spans="1:3" x14ac:dyDescent="0.35">
      <c r="B432" s="62">
        <v>44366</v>
      </c>
    </row>
    <row r="433" spans="1:3" x14ac:dyDescent="0.35">
      <c r="B433" s="62">
        <v>44367</v>
      </c>
    </row>
    <row r="434" spans="1:3" x14ac:dyDescent="0.35">
      <c r="B434" s="62">
        <v>44368</v>
      </c>
    </row>
    <row r="435" spans="1:3" x14ac:dyDescent="0.35">
      <c r="B435" s="62">
        <v>44369</v>
      </c>
    </row>
    <row r="436" spans="1:3" x14ac:dyDescent="0.35">
      <c r="A436" s="62">
        <v>44370</v>
      </c>
      <c r="B436" s="62">
        <v>44370</v>
      </c>
      <c r="C436" s="2">
        <v>1227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85"/>
  <sheetViews>
    <sheetView showGridLines="0" tabSelected="1" zoomScale="85" zoomScaleNormal="85" workbookViewId="0">
      <pane xSplit="1" ySplit="4" topLeftCell="B467" activePane="bottomRight" state="frozen"/>
      <selection pane="topRight" activeCell="B1" sqref="B1"/>
      <selection pane="bottomLeft" activeCell="A5" sqref="A5"/>
      <selection pane="bottomRight" activeCell="A485" sqref="A485"/>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76" t="s">
        <v>114</v>
      </c>
      <c r="L1" s="577"/>
      <c r="M1" s="577"/>
      <c r="N1" s="577"/>
      <c r="O1" s="577"/>
      <c r="P1" s="577"/>
      <c r="W1" s="22" t="s">
        <v>29</v>
      </c>
    </row>
    <row r="2" spans="1:27" x14ac:dyDescent="0.35">
      <c r="A2" s="2"/>
      <c r="I2" s="567" t="s">
        <v>187</v>
      </c>
      <c r="J2" s="568"/>
      <c r="Q2" s="382"/>
      <c r="R2" s="382"/>
    </row>
    <row r="3" spans="1:27" ht="48.75" customHeight="1" x14ac:dyDescent="0.35">
      <c r="A3" s="570" t="s">
        <v>30</v>
      </c>
      <c r="B3" s="572" t="s">
        <v>185</v>
      </c>
      <c r="C3" s="573"/>
      <c r="D3" s="573"/>
      <c r="E3" s="104" t="s">
        <v>184</v>
      </c>
      <c r="F3" s="579" t="s">
        <v>199</v>
      </c>
      <c r="G3" s="574" t="s">
        <v>186</v>
      </c>
      <c r="H3" s="574"/>
      <c r="I3" s="567"/>
      <c r="J3" s="568"/>
      <c r="K3" s="569" t="s">
        <v>188</v>
      </c>
      <c r="L3" s="580" t="s">
        <v>200</v>
      </c>
      <c r="M3" s="575" t="s">
        <v>201</v>
      </c>
      <c r="N3" s="566" t="s">
        <v>189</v>
      </c>
      <c r="O3" s="569" t="s">
        <v>183</v>
      </c>
      <c r="P3" s="578" t="s">
        <v>191</v>
      </c>
      <c r="Q3" s="575" t="s">
        <v>202</v>
      </c>
      <c r="R3" s="575" t="s">
        <v>203</v>
      </c>
      <c r="S3" s="566" t="s">
        <v>182</v>
      </c>
    </row>
    <row r="4" spans="1:27" ht="30.65" customHeight="1" x14ac:dyDescent="0.35">
      <c r="A4" s="571"/>
      <c r="B4" s="23" t="s">
        <v>18</v>
      </c>
      <c r="C4" s="24" t="s">
        <v>17</v>
      </c>
      <c r="D4" s="28" t="s">
        <v>3</v>
      </c>
      <c r="E4" s="99" t="s">
        <v>63</v>
      </c>
      <c r="F4" s="579"/>
      <c r="G4" s="98" t="s">
        <v>63</v>
      </c>
      <c r="H4" s="79" t="s">
        <v>64</v>
      </c>
      <c r="I4" s="80" t="s">
        <v>63</v>
      </c>
      <c r="J4" s="147" t="s">
        <v>64</v>
      </c>
      <c r="K4" s="569"/>
      <c r="L4" s="580"/>
      <c r="M4" s="575"/>
      <c r="N4" s="566"/>
      <c r="O4" s="569"/>
      <c r="P4" s="578"/>
      <c r="Q4" s="575"/>
      <c r="R4" s="575"/>
      <c r="S4" s="566"/>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3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3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9">
        <v>44342</v>
      </c>
      <c r="B455" s="560">
        <v>1783688</v>
      </c>
      <c r="C455" s="560">
        <v>233207</v>
      </c>
      <c r="D455" s="112">
        <v>2016895</v>
      </c>
      <c r="E455" s="561">
        <v>546</v>
      </c>
      <c r="F455" s="562">
        <f t="shared" ref="F455:F468"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9">
        <v>44355</v>
      </c>
      <c r="B468" s="560">
        <v>1844372</v>
      </c>
      <c r="C468" s="560">
        <v>241864</v>
      </c>
      <c r="D468" s="112">
        <v>2086236</v>
      </c>
      <c r="E468" s="2">
        <v>695</v>
      </c>
      <c r="F468" s="562">
        <f t="shared" si="1365"/>
        <v>0.14831412718736661</v>
      </c>
      <c r="G468" s="560">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9">
        <v>44356</v>
      </c>
      <c r="B469" s="560">
        <v>1840017</v>
      </c>
      <c r="C469" s="560">
        <v>242875</v>
      </c>
      <c r="D469" s="112">
        <v>2082892</v>
      </c>
      <c r="E469" s="44">
        <v>1011</v>
      </c>
      <c r="F469" s="562" t="s">
        <v>409</v>
      </c>
      <c r="G469" s="560">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9">
        <v>44357</v>
      </c>
      <c r="B470" s="560">
        <v>1844736</v>
      </c>
      <c r="C470" s="560">
        <v>243610</v>
      </c>
      <c r="D470" s="112">
        <v>2088346</v>
      </c>
      <c r="E470" s="44">
        <v>735</v>
      </c>
      <c r="F470" s="562">
        <f t="shared" ref="F470:F476" si="1467">E470/(D470-D469)</f>
        <v>0.13476347634763478</v>
      </c>
      <c r="G470" s="560">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35">
      <c r="A471" s="559">
        <v>44358</v>
      </c>
      <c r="B471" s="560">
        <v>1850478</v>
      </c>
      <c r="C471" s="560">
        <v>244714</v>
      </c>
      <c r="D471" s="112">
        <v>2095192</v>
      </c>
      <c r="E471" s="44">
        <v>1104</v>
      </c>
      <c r="F471" s="562">
        <f t="shared" si="1467"/>
        <v>0.16126205083260298</v>
      </c>
      <c r="G471" s="560">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9">
        <v>44359</v>
      </c>
      <c r="B472" s="560">
        <v>1855951</v>
      </c>
      <c r="C472" s="560">
        <v>245744</v>
      </c>
      <c r="D472" s="112">
        <v>2101695</v>
      </c>
      <c r="E472" s="44">
        <v>1030</v>
      </c>
      <c r="F472" s="562">
        <f t="shared" si="1467"/>
        <v>0.15838843610641243</v>
      </c>
      <c r="G472" s="560">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35">
      <c r="A473" s="559">
        <v>44360</v>
      </c>
      <c r="B473" s="560">
        <v>1861597</v>
      </c>
      <c r="C473" s="560">
        <v>246780</v>
      </c>
      <c r="D473" s="112">
        <v>2108377</v>
      </c>
      <c r="E473" s="44">
        <v>1036</v>
      </c>
      <c r="F473" s="562">
        <f t="shared" si="1467"/>
        <v>0.15504340017958695</v>
      </c>
      <c r="G473" s="560">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35">
      <c r="A474" s="559">
        <v>44361</v>
      </c>
      <c r="B474" s="560">
        <v>1865572</v>
      </c>
      <c r="C474" s="560">
        <v>247541</v>
      </c>
      <c r="D474" s="112">
        <v>2113113</v>
      </c>
      <c r="E474" s="44">
        <v>761</v>
      </c>
      <c r="F474" s="562">
        <f t="shared" si="1467"/>
        <v>0.16068412162162163</v>
      </c>
      <c r="G474" s="560">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9">
        <v>44362</v>
      </c>
      <c r="B475" s="560">
        <v>1870306</v>
      </c>
      <c r="C475" s="560">
        <v>248515</v>
      </c>
      <c r="D475" s="112">
        <v>2118821</v>
      </c>
      <c r="E475" s="44">
        <v>974</v>
      </c>
      <c r="F475" s="562">
        <f t="shared" si="1467"/>
        <v>0.17063770147161877</v>
      </c>
      <c r="G475" s="560">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9">
        <v>44363</v>
      </c>
      <c r="B476" s="560">
        <v>1877486</v>
      </c>
      <c r="C476" s="560">
        <v>249644</v>
      </c>
      <c r="D476" s="112">
        <v>2127130</v>
      </c>
      <c r="E476" s="44">
        <v>1129</v>
      </c>
      <c r="F476" s="562">
        <f t="shared" si="1467"/>
        <v>0.13587676013960764</v>
      </c>
      <c r="G476" s="560">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9">
        <v>44364</v>
      </c>
      <c r="B477" s="560">
        <v>1884267</v>
      </c>
      <c r="C477" s="560">
        <v>250961</v>
      </c>
      <c r="D477" s="112">
        <v>2135228</v>
      </c>
      <c r="E477" s="44">
        <v>1317</v>
      </c>
      <c r="F477" s="562">
        <f>E477/(D477-D476)</f>
        <v>0.16263274882687084</v>
      </c>
      <c r="G477" s="560">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9">
        <v>44365</v>
      </c>
      <c r="B478" s="560">
        <v>1889928</v>
      </c>
      <c r="C478" s="560">
        <v>251911</v>
      </c>
      <c r="D478" s="112">
        <v>2141839</v>
      </c>
      <c r="E478" s="44">
        <v>950</v>
      </c>
      <c r="F478" s="562">
        <f>E478/(D478-D477)</f>
        <v>0.1436998941158675</v>
      </c>
      <c r="G478" s="560">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9">
        <v>44366</v>
      </c>
      <c r="B479" s="560">
        <v>1896738</v>
      </c>
      <c r="C479" s="560">
        <v>253120</v>
      </c>
      <c r="D479" s="112">
        <v>2149858</v>
      </c>
      <c r="E479" s="44">
        <v>1209</v>
      </c>
      <c r="F479" s="562">
        <f t="shared" ref="F479:F480" si="1506">E479/(D479-D478)</f>
        <v>0.15076692854470633</v>
      </c>
      <c r="G479" s="560">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9">
        <v>44367</v>
      </c>
      <c r="B480" s="560">
        <v>1902093</v>
      </c>
      <c r="C480" s="560">
        <v>254325</v>
      </c>
      <c r="D480" s="112">
        <v>2156418</v>
      </c>
      <c r="E480" s="44">
        <v>1205</v>
      </c>
      <c r="F480" s="562">
        <f t="shared" si="1506"/>
        <v>0.1836890243902439</v>
      </c>
      <c r="G480" s="560">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9">
        <v>44368</v>
      </c>
      <c r="B481" s="560">
        <v>1906735</v>
      </c>
      <c r="C481" s="560">
        <v>255575</v>
      </c>
      <c r="D481" s="112">
        <v>2162310</v>
      </c>
      <c r="E481" s="44">
        <v>1250</v>
      </c>
      <c r="F481" s="562">
        <f>E481/(D481-D480)</f>
        <v>0.2121520706042091</v>
      </c>
      <c r="G481" s="560">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35">
      <c r="A482" s="559">
        <v>44369</v>
      </c>
      <c r="B482" s="560">
        <v>1912801</v>
      </c>
      <c r="C482" s="560">
        <v>257742</v>
      </c>
      <c r="D482" s="112">
        <v>2170543</v>
      </c>
      <c r="E482" s="44">
        <v>2167</v>
      </c>
      <c r="F482" s="562">
        <f>E482/(D482-D481)</f>
        <v>0.26320903680310942</v>
      </c>
      <c r="G482" s="560">
        <v>10204</v>
      </c>
      <c r="H482" s="112">
        <v>3232731</v>
      </c>
      <c r="I482" s="75">
        <v>14834</v>
      </c>
      <c r="J482" s="73">
        <v>3689702</v>
      </c>
      <c r="K482" s="392">
        <v>25038</v>
      </c>
      <c r="L482" s="380">
        <v>2275</v>
      </c>
      <c r="M482" s="447">
        <f t="shared" ref="M482" si="1514">L482/K482</f>
        <v>9.0861889927310494E-2</v>
      </c>
      <c r="N482" s="90">
        <f t="shared" ref="N482" si="1515">D482-D475</f>
        <v>51722</v>
      </c>
      <c r="O482" s="90">
        <f t="shared" ref="O482" si="1516">SUM(E476:E482)</f>
        <v>9227</v>
      </c>
      <c r="P482" s="152">
        <f t="shared" ref="P482" si="1517">SUM(K476:K482)</f>
        <v>190407</v>
      </c>
      <c r="Q482" s="152">
        <f t="shared" ref="Q482" si="1518">SUM(L476:L482)</f>
        <v>9803</v>
      </c>
      <c r="R482" s="383">
        <f t="shared" ref="R482" si="1519">Q482/P482</f>
        <v>5.1484451727089868E-2</v>
      </c>
      <c r="S482" s="91">
        <f t="shared" ref="S482" si="1520">P482/5463.3</f>
        <v>34.85201251990555</v>
      </c>
    </row>
    <row r="483" spans="1:21" x14ac:dyDescent="0.35">
      <c r="A483" s="559">
        <v>44370</v>
      </c>
      <c r="B483" s="560">
        <v>1921196</v>
      </c>
      <c r="C483" s="560">
        <v>260711</v>
      </c>
      <c r="D483" s="112">
        <v>2181907</v>
      </c>
      <c r="E483" s="44">
        <v>2969</v>
      </c>
      <c r="F483" s="562">
        <f>E483/(D483-D482)</f>
        <v>0.26126363956353399</v>
      </c>
      <c r="G483" s="560">
        <v>20416</v>
      </c>
      <c r="H483" s="112">
        <v>3253147</v>
      </c>
      <c r="I483" s="75">
        <v>21894</v>
      </c>
      <c r="J483" s="73">
        <v>3711596</v>
      </c>
      <c r="K483" s="392">
        <v>42310</v>
      </c>
      <c r="L483" s="380">
        <v>3109</v>
      </c>
      <c r="M483" s="447">
        <f t="shared" ref="M483" si="1521">L483/K483</f>
        <v>7.3481446466556369E-2</v>
      </c>
      <c r="N483" s="90">
        <f t="shared" ref="N483" si="1522">D483-D476</f>
        <v>54777</v>
      </c>
      <c r="O483" s="90">
        <f t="shared" ref="O483" si="1523">SUM(E477:E483)</f>
        <v>11067</v>
      </c>
      <c r="P483" s="152">
        <f t="shared" ref="P483" si="1524">SUM(K477:K483)</f>
        <v>197079</v>
      </c>
      <c r="Q483" s="152">
        <f t="shared" ref="Q483" si="1525">SUM(L477:L483)</f>
        <v>11718</v>
      </c>
      <c r="R483" s="383">
        <f t="shared" ref="R483" si="1526">Q483/P483</f>
        <v>5.9458389782777468E-2</v>
      </c>
      <c r="S483" s="91">
        <f t="shared" ref="S483" si="1527">P483/5463.3</f>
        <v>36.073252429850086</v>
      </c>
    </row>
    <row r="484" spans="1:21" x14ac:dyDescent="0.35">
      <c r="A484" s="559">
        <v>44371</v>
      </c>
      <c r="B484" s="560">
        <v>1929605</v>
      </c>
      <c r="C484" s="560">
        <v>263710</v>
      </c>
      <c r="D484" s="112">
        <v>2193315</v>
      </c>
      <c r="E484" s="44">
        <v>2999</v>
      </c>
      <c r="F484" s="562">
        <f>E484/(D484-D483)</f>
        <v>0.26288569424964936</v>
      </c>
      <c r="G484" s="560">
        <v>19744</v>
      </c>
      <c r="H484" s="112">
        <v>3272891</v>
      </c>
      <c r="I484" s="75">
        <v>21208</v>
      </c>
      <c r="J484" s="73">
        <v>3732804</v>
      </c>
      <c r="K484" s="392">
        <v>40952</v>
      </c>
      <c r="L484" s="380">
        <v>3134</v>
      </c>
      <c r="M484" s="447">
        <f t="shared" ref="M484:M485" si="1528">L484/K484</f>
        <v>7.6528618870873213E-2</v>
      </c>
      <c r="N484" s="90">
        <f t="shared" ref="N484" si="1529">D484-D477</f>
        <v>58087</v>
      </c>
      <c r="O484" s="90">
        <f t="shared" ref="O484" si="1530">SUM(E478:E484)</f>
        <v>12749</v>
      </c>
      <c r="P484" s="152">
        <f t="shared" ref="P484" si="1531">SUM(K478:K484)</f>
        <v>207041</v>
      </c>
      <c r="Q484" s="152">
        <f t="shared" ref="Q484" si="1532">SUM(L478:L484)</f>
        <v>13440</v>
      </c>
      <c r="R484" s="383">
        <f t="shared" ref="R484" si="1533">Q484/P484</f>
        <v>6.4914678735129752E-2</v>
      </c>
      <c r="S484" s="91">
        <f t="shared" ref="S484" si="1534">P484/5463.3</f>
        <v>37.896692475243896</v>
      </c>
    </row>
    <row r="485" spans="1:21" x14ac:dyDescent="0.35">
      <c r="A485" s="559">
        <v>44372</v>
      </c>
      <c r="B485" s="560">
        <v>1934285</v>
      </c>
      <c r="C485" s="560">
        <v>265457</v>
      </c>
      <c r="D485" s="112">
        <v>2199742</v>
      </c>
      <c r="E485" s="44">
        <v>1747</v>
      </c>
      <c r="F485" s="562">
        <f>E485/(D485-D484)</f>
        <v>0.27182200093356151</v>
      </c>
      <c r="G485" s="560">
        <v>15055</v>
      </c>
      <c r="H485" s="112">
        <v>3214746</v>
      </c>
      <c r="I485" s="75">
        <v>11739</v>
      </c>
      <c r="J485" s="73">
        <v>3744543</v>
      </c>
      <c r="K485" s="392">
        <v>26794</v>
      </c>
      <c r="L485" s="380">
        <v>1862</v>
      </c>
      <c r="M485" s="447">
        <f t="shared" si="1528"/>
        <v>6.9493170112711805E-2</v>
      </c>
      <c r="N485" s="90">
        <f t="shared" ref="N485" si="1535">D485-D478</f>
        <v>57903</v>
      </c>
      <c r="O485" s="90">
        <f t="shared" ref="O485" si="1536">SUM(E479:E485)</f>
        <v>13546</v>
      </c>
      <c r="P485" s="152">
        <f t="shared" ref="P485" si="1537">SUM(K479:K485)</f>
        <v>204581</v>
      </c>
      <c r="Q485" s="152">
        <f t="shared" ref="Q485" si="1538">SUM(L479:L485)</f>
        <v>14290</v>
      </c>
      <c r="R485" s="383">
        <f t="shared" ref="R485" si="1539">Q485/P485</f>
        <v>6.9850083829876675E-2</v>
      </c>
      <c r="S485" s="91">
        <f t="shared" ref="S485" si="1540">P485/5463.3</f>
        <v>37.446415170318303</v>
      </c>
      <c r="U485" s="113" t="s">
        <v>422</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2021-06-26T09:14:26Z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vA49472095</value>
    </field>
    <field name="Objective-Version">
      <value order="0">152.363</value>
    </field>
    <field name="Objective-VersionNumber">
      <value order="0">1578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Sigfridsson E (Emma)</dc:creator>
  <cp:lastModifiedBy>u448040</cp:lastModifiedBy>
  <cp:lastPrinted>2021-01-26T11:03:57Z</cp:lastPrinted>
  <dcterms:created xsi:type="dcterms:W3CDTF">2020-04-08T13:34:50Z</dcterms:created>
  <dcterms:modified xsi:type="dcterms:W3CDTF">2021-06-26T09:23:24Z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2021-06-26T09:14:26Z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vA49472095</vt:lpwstr>
  </property>
  <property fmtid="{D5CDD505-2E9C-101B-9397-08002B2CF9AE}" pid="16" name="Objective-Version">
    <vt:lpwstr>152.363</vt:lpwstr>
  </property>
  <property fmtid="{D5CDD505-2E9C-101B-9397-08002B2CF9AE}" pid="17" name="Objective-VersionNumber">
    <vt:r8>1578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