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09" i="9" l="1"/>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<sst xmlns="http://schemas.openxmlformats.org/spreadsheetml/2006/main" count="949" uniqueCount="506">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</sst>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3" fillId="2" borderId="0" xfId="0" applyNumberFormat="1" applyFont="1" applyFill="1" applyBorder="1"/>
    <xf numFmtId="168" fontId="3" fillId="2" borderId="0" xfId="0" applyNumberFormat="1" applyFont="1" applyFill="1" applyBorder="1"/>
    <xf numFmtId="3" fontId="80" fillId="0" borderId="0" xfId="0" applyNumberFormat="1" applyFont="1" applyFill="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88e22fd92def459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Discharges'!$A$4:$A$555</c:f>
              <c:strCache>
                <c:ptCount val="55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strCache>
            </c:strRef>
          </c:cat>
          <c:val>
            <c:numRef>
              <c:f>'Table 4 - Delayed Discharges'!$C$4:$C$555</c:f>
              <c:numCache>
                <c:formatCode>#,##0</c:formatCode>
                <c:ptCount val="55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Workforce'!$B$117:$B$198</c:f>
              <c:numCache>
                <c:formatCode>#,##0</c:formatCode>
                <c:ptCount val="8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Workforce'!$C$117:$C$198</c:f>
              <c:numCache>
                <c:formatCode>#,##0</c:formatCode>
                <c:ptCount val="8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Workforce'!$A$117:$A$198</c:f>
              <c:strCache>
                <c:ptCount val="8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strCache>
            </c:strRef>
          </c:cat>
          <c:val>
            <c:numRef>
              <c:f>'Table 6 - Workforce'!$D$117:$D$198</c:f>
              <c:numCache>
                <c:formatCode>#,##0</c:formatCode>
                <c:ptCount val="8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21-22'!$A$4:$A$51</c:f>
              <c:numCache>
                <c:formatCode>m/d/yyyy</c:formatCode>
                <c:ptCount val="4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numCache>
            </c:numRef>
          </c:cat>
          <c:val>
            <c:numRef>
              <c:f>'Table 9 - School absence 21-22'!$E$4:$E$51</c:f>
              <c:numCache>
                <c:formatCode>0.0%</c:formatCode>
                <c:ptCount val="4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1.53298763E-2</c:v>
                </c:pt>
                <c:pt idx="44">
                  <c:v>1.4784799000000001E-2</c:v>
                </c:pt>
                <c:pt idx="45">
                  <c:v>1.4261622100000001E-2</c:v>
                </c:pt>
                <c:pt idx="46">
                  <c:v>1.4305335099999998E-2</c:v>
                </c:pt>
                <c:pt idx="47">
                  <c:v>1.2927597000000001E-2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21-22'!$A$4:$A$51</c:f>
              <c:numCache>
                <c:formatCode>m/d/yyyy</c:formatCode>
                <c:ptCount val="4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numCache>
            </c:numRef>
          </c:cat>
          <c:val>
            <c:numRef>
              <c:f>'Table 9 - School absence 21-22'!$D$4:$D$51</c:f>
              <c:numCache>
                <c:formatCode>0.0%</c:formatCode>
                <c:ptCount val="4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8.19393224E-2</c:v>
                </c:pt>
                <c:pt idx="44">
                  <c:v>7.5559109899999991E-2</c:v>
                </c:pt>
                <c:pt idx="45">
                  <c:v>7.6683043100000001E-2</c:v>
                </c:pt>
                <c:pt idx="46">
                  <c:v>9.2342389299999994E-2</c:v>
                </c:pt>
                <c:pt idx="47">
                  <c:v>7.38706311E-2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246450</xdr:colOff>
      <xdr:row>1</xdr:row>
      <xdr:rowOff>25698</xdr:rowOff>
    </xdr:from>
    <xdr:to>
      <xdr:col>14</xdr:col>
      <xdr:colOff>260350</xdr:colOff>
      <xdr:row>26</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90" zoomScaleNormal="90" workbookViewId="0">
      <pane xSplit="1" ySplit="2" topLeftCell="B185"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10">
        <v>957</v>
      </c>
      <c r="C198" s="610">
        <v>21.142857142857142</v>
      </c>
      <c r="D198" s="610">
        <v>860</v>
      </c>
      <c r="E198" s="610">
        <v>1838.1428571428571</v>
      </c>
    </row>
    <row r="199" spans="1:5" x14ac:dyDescent="0.25">
      <c r="B199" s="610"/>
    </row>
    <row r="200" spans="1:5" x14ac:dyDescent="0.25">
      <c r="B200" s="610"/>
    </row>
    <row r="201" spans="1:5" x14ac:dyDescent="0.25">
      <c r="B201" s="610"/>
    </row>
    <row r="202" spans="1:5" x14ac:dyDescent="0.25">
      <c r="B202" s="61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7"/>
  <sheetViews>
    <sheetView showGridLines="0" zoomScale="89" zoomScaleNormal="9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103</v>
      </c>
      <c r="D85" s="376">
        <v>117</v>
      </c>
    </row>
    <row r="86" spans="1:4" x14ac:dyDescent="0.25">
      <c r="A86" s="203">
        <v>40</v>
      </c>
      <c r="B86" s="566" t="s">
        <v>494</v>
      </c>
      <c r="C86" s="2">
        <v>108</v>
      </c>
      <c r="D86" s="376">
        <v>89</v>
      </c>
    </row>
    <row r="87" spans="1:4" x14ac:dyDescent="0.25">
      <c r="A87" s="203">
        <v>41</v>
      </c>
      <c r="B87" s="566" t="s">
        <v>500</v>
      </c>
      <c r="C87" s="2">
        <v>69</v>
      </c>
      <c r="D87" s="376">
        <v>100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0"/>
  <sheetViews>
    <sheetView showGridLines="0" zoomScale="90" zoomScaleNormal="90" workbookViewId="0">
      <pane xSplit="1" ySplit="2" topLeftCell="B6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2"/>
  <sheetViews>
    <sheetView showGridLines="0" zoomScale="89" zoomScaleNormal="90" workbookViewId="0">
      <pane ySplit="3" topLeftCell="A55"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98"/>
  <sheetViews>
    <sheetView workbookViewId="0">
      <pane xSplit="1" ySplit="3" topLeftCell="B58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8" spans="1:3" ht="18.75" x14ac:dyDescent="0.25">
      <c r="C598" s="607"/>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2"/>
  <sheetViews>
    <sheetView workbookViewId="0">
      <pane xSplit="1" ySplit="3" topLeftCell="B3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5" t="s">
        <v>452</v>
      </c>
      <c r="B1" s="635"/>
      <c r="C1" s="635"/>
      <c r="D1" s="635"/>
      <c r="E1" s="635"/>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19"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19"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19"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19"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19"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19"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19"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19"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19" x14ac:dyDescent="0.25">
      <c r="A41" s="567">
        <v>44480</v>
      </c>
      <c r="B41" s="569">
        <v>2358</v>
      </c>
      <c r="C41" s="570">
        <v>0.89920951969999996</v>
      </c>
      <c r="D41" s="570">
        <v>8.1142973500000007E-2</v>
      </c>
      <c r="E41" s="570">
        <v>1.95669321E-2</v>
      </c>
      <c r="O41" s="636" t="s">
        <v>503</v>
      </c>
      <c r="P41" s="636"/>
      <c r="Q41" s="636"/>
      <c r="R41" s="636"/>
      <c r="S41" s="636"/>
    </row>
    <row r="42" spans="1:19" x14ac:dyDescent="0.25">
      <c r="A42" s="567">
        <v>44481</v>
      </c>
      <c r="B42" s="569">
        <v>2478</v>
      </c>
      <c r="C42" s="570">
        <v>0.89921106960000008</v>
      </c>
      <c r="D42" s="570">
        <v>8.036406950000001E-2</v>
      </c>
      <c r="E42" s="570">
        <v>2.0344314500000002E-2</v>
      </c>
      <c r="O42" s="636"/>
      <c r="P42" s="636"/>
      <c r="Q42" s="636"/>
      <c r="R42" s="636"/>
      <c r="S42" s="636"/>
    </row>
    <row r="43" spans="1:19" x14ac:dyDescent="0.25">
      <c r="A43" s="567">
        <v>44482</v>
      </c>
      <c r="B43" s="569">
        <v>2516</v>
      </c>
      <c r="C43" s="570">
        <v>0.89773623300000005</v>
      </c>
      <c r="D43" s="570">
        <v>8.1313324100000001E-2</v>
      </c>
      <c r="E43" s="570">
        <v>2.0874136299999999E-2</v>
      </c>
      <c r="O43" s="636"/>
      <c r="P43" s="636"/>
      <c r="Q43" s="636"/>
      <c r="R43" s="636"/>
      <c r="S43" s="636"/>
    </row>
    <row r="44" spans="1:19" x14ac:dyDescent="0.25">
      <c r="A44" s="567">
        <v>44483</v>
      </c>
      <c r="B44" s="569">
        <v>2534</v>
      </c>
      <c r="C44" s="570">
        <v>0.90259106430000002</v>
      </c>
      <c r="D44" s="570">
        <v>7.2437404799999994E-2</v>
      </c>
      <c r="E44" s="570">
        <v>2.4971530800000002E-2</v>
      </c>
      <c r="O44" s="636"/>
      <c r="P44" s="636"/>
      <c r="Q44" s="636"/>
      <c r="R44" s="636"/>
      <c r="S44" s="636"/>
    </row>
    <row r="45" spans="1:19" x14ac:dyDescent="0.25">
      <c r="A45" s="567">
        <v>44484</v>
      </c>
      <c r="B45" s="569">
        <v>2469</v>
      </c>
      <c r="C45" s="570">
        <v>0.84597662470000001</v>
      </c>
      <c r="D45" s="570">
        <v>0.13074513660000001</v>
      </c>
      <c r="E45" s="570">
        <v>2.32199945E-2</v>
      </c>
      <c r="O45" s="636"/>
      <c r="P45" s="636"/>
      <c r="Q45" s="636"/>
      <c r="R45" s="636"/>
      <c r="S45" s="636"/>
    </row>
    <row r="46" spans="1:19" x14ac:dyDescent="0.25">
      <c r="A46" s="567">
        <v>44487</v>
      </c>
      <c r="B46" s="569">
        <v>3748</v>
      </c>
      <c r="C46" s="570">
        <v>0.89495548599999997</v>
      </c>
      <c r="D46" s="570">
        <v>9.0113528800000009E-2</v>
      </c>
      <c r="E46" s="570">
        <v>1.49309851E-2</v>
      </c>
      <c r="O46" s="636"/>
      <c r="P46" s="636"/>
      <c r="Q46" s="636"/>
      <c r="R46" s="636"/>
      <c r="S46" s="636"/>
    </row>
    <row r="47" spans="1:19" x14ac:dyDescent="0.25">
      <c r="A47" s="277">
        <v>44488</v>
      </c>
      <c r="B47" s="608">
        <v>6111</v>
      </c>
      <c r="C47" s="609">
        <v>0.90273080130000005</v>
      </c>
      <c r="D47" s="609">
        <v>8.19393224E-2</v>
      </c>
      <c r="E47" s="609">
        <v>1.53298763E-2</v>
      </c>
    </row>
    <row r="48" spans="1:19" x14ac:dyDescent="0.25">
      <c r="A48" s="277">
        <v>44489</v>
      </c>
      <c r="B48" s="608">
        <v>5871</v>
      </c>
      <c r="C48" s="609">
        <v>0.909656091</v>
      </c>
      <c r="D48" s="609">
        <v>7.5559109899999991E-2</v>
      </c>
      <c r="E48" s="609">
        <v>1.4784799000000001E-2</v>
      </c>
    </row>
    <row r="49" spans="1:5" x14ac:dyDescent="0.25">
      <c r="A49" s="277">
        <v>44490</v>
      </c>
      <c r="B49" s="608">
        <v>5724</v>
      </c>
      <c r="C49" s="609">
        <v>0.9090553348</v>
      </c>
      <c r="D49" s="609">
        <v>7.6683043100000001E-2</v>
      </c>
      <c r="E49" s="609">
        <v>1.4261622100000001E-2</v>
      </c>
    </row>
    <row r="50" spans="1:5" x14ac:dyDescent="0.25">
      <c r="A50" s="277">
        <v>44491</v>
      </c>
      <c r="B50" s="608">
        <v>5757</v>
      </c>
      <c r="C50" s="609">
        <v>0.89335227570000009</v>
      </c>
      <c r="D50" s="609">
        <v>9.2342389299999994E-2</v>
      </c>
      <c r="E50" s="609">
        <v>1.4305335099999998E-2</v>
      </c>
    </row>
    <row r="51" spans="1:5" x14ac:dyDescent="0.25">
      <c r="A51" s="277">
        <v>44494</v>
      </c>
      <c r="B51" s="608">
        <v>7694</v>
      </c>
      <c r="C51" s="609">
        <v>0.91320177180000006</v>
      </c>
      <c r="D51" s="609">
        <v>7.38706311E-2</v>
      </c>
      <c r="E51" s="609">
        <v>1.2927597000000001E-2</v>
      </c>
    </row>
    <row r="52" spans="1:5" x14ac:dyDescent="0.25">
      <c r="A52" s="277"/>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93"/>
  <sheetViews>
    <sheetView workbookViewId="0">
      <pane xSplit="1" ySplit="3" topLeftCell="B27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3" x14ac:dyDescent="0.25">
      <c r="A289" s="25">
        <v>44492</v>
      </c>
      <c r="B289" s="93">
        <v>4302382</v>
      </c>
      <c r="C289" s="93">
        <v>3890477</v>
      </c>
    </row>
    <row r="290" spans="1:3" x14ac:dyDescent="0.25">
      <c r="A290" s="25">
        <v>44493</v>
      </c>
      <c r="B290" s="93">
        <v>4305582</v>
      </c>
      <c r="C290" s="93">
        <v>3892224</v>
      </c>
    </row>
    <row r="291" spans="1:3" x14ac:dyDescent="0.25">
      <c r="A291" s="25">
        <v>44494</v>
      </c>
      <c r="B291" s="93">
        <v>4308371</v>
      </c>
      <c r="C291" s="93">
        <v>3895239</v>
      </c>
    </row>
    <row r="292" spans="1:3" x14ac:dyDescent="0.25">
      <c r="A292" s="25">
        <v>44495</v>
      </c>
      <c r="B292" s="93">
        <v>4309932</v>
      </c>
      <c r="C292" s="93">
        <v>3897133</v>
      </c>
    </row>
    <row r="293" spans="1:3" x14ac:dyDescent="0.25">
      <c r="A293" s="25">
        <v>44496</v>
      </c>
      <c r="B293" s="93">
        <v>4311339</v>
      </c>
      <c r="C293" s="93">
        <v>3899153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2"/>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2" spans="1:5" x14ac:dyDescent="0.25">
      <c r="B42" s="333"/>
      <c r="C42" s="333"/>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1" t="s">
        <v>0</v>
      </c>
      <c r="B3" s="637" t="s">
        <v>4</v>
      </c>
      <c r="C3" s="638"/>
      <c r="D3" s="639"/>
      <c r="E3" s="640" t="s">
        <v>7</v>
      </c>
      <c r="F3" s="640"/>
      <c r="G3" s="640"/>
    </row>
    <row r="4" spans="1:19" x14ac:dyDescent="0.25">
      <c r="A4" s="642"/>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3" t="s">
        <v>163</v>
      </c>
      <c r="F33" s="643"/>
      <c r="G33" s="643"/>
      <c r="H33" s="643"/>
      <c r="I33" s="643"/>
      <c r="J33" s="643"/>
      <c r="K33" s="643"/>
      <c r="L33" s="643"/>
      <c r="M33" s="643"/>
      <c r="N33" s="643"/>
      <c r="O33" s="643"/>
      <c r="P33" s="643"/>
      <c r="Q33" s="643"/>
      <c r="R33" s="643"/>
      <c r="S33" s="643"/>
      <c r="T33" s="643"/>
      <c r="U33" s="643"/>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4" t="s">
        <v>5</v>
      </c>
      <c r="E31" s="644"/>
      <c r="F31" s="644"/>
      <c r="G31" s="644"/>
      <c r="H31" s="644"/>
      <c r="I31" s="644"/>
      <c r="J31" s="644"/>
      <c r="K31" s="644"/>
      <c r="L31" s="644"/>
      <c r="M31" s="644"/>
      <c r="N31" s="644"/>
    </row>
    <row r="32" spans="1:14" x14ac:dyDescent="0.25">
      <c r="A32" s="344">
        <v>43938</v>
      </c>
      <c r="B32" s="281">
        <v>184</v>
      </c>
      <c r="D32" s="644"/>
      <c r="E32" s="644"/>
      <c r="F32" s="644"/>
      <c r="G32" s="644"/>
      <c r="H32" s="644"/>
      <c r="I32" s="644"/>
      <c r="J32" s="644"/>
      <c r="K32" s="644"/>
      <c r="L32" s="644"/>
      <c r="M32" s="644"/>
      <c r="N32" s="644"/>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4" t="s">
        <v>76</v>
      </c>
      <c r="E34" s="644"/>
      <c r="F34" s="644"/>
      <c r="G34" s="644"/>
      <c r="H34" s="644"/>
      <c r="I34" s="644"/>
      <c r="J34" s="644"/>
      <c r="K34" s="644"/>
      <c r="L34" s="644"/>
      <c r="M34" s="644"/>
      <c r="N34" s="644"/>
    </row>
    <row r="35" spans="1:14" x14ac:dyDescent="0.25">
      <c r="A35" s="344">
        <v>43941</v>
      </c>
      <c r="B35" s="281">
        <v>167</v>
      </c>
      <c r="D35" s="644"/>
      <c r="E35" s="644"/>
      <c r="F35" s="644"/>
      <c r="G35" s="644"/>
      <c r="H35" s="644"/>
      <c r="I35" s="644"/>
      <c r="J35" s="644"/>
      <c r="K35" s="644"/>
      <c r="L35" s="644"/>
      <c r="M35" s="644"/>
      <c r="N35" s="644"/>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5" t="s">
        <v>109</v>
      </c>
      <c r="E37" s="645"/>
      <c r="F37" s="645"/>
      <c r="G37" s="645"/>
      <c r="H37" s="645"/>
      <c r="I37" s="645"/>
      <c r="J37" s="645"/>
      <c r="K37" s="645"/>
      <c r="L37" s="645"/>
      <c r="M37" s="645"/>
      <c r="N37" s="645"/>
    </row>
    <row r="38" spans="1:14" x14ac:dyDescent="0.25">
      <c r="A38" s="344">
        <v>43944</v>
      </c>
      <c r="B38" s="281">
        <v>136</v>
      </c>
      <c r="D38" s="645"/>
      <c r="E38" s="645"/>
      <c r="F38" s="645"/>
      <c r="G38" s="645"/>
      <c r="H38" s="645"/>
      <c r="I38" s="645"/>
      <c r="J38" s="645"/>
      <c r="K38" s="645"/>
      <c r="L38" s="645"/>
      <c r="M38" s="645"/>
      <c r="N38" s="645"/>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15"/>
  <sheetViews>
    <sheetView zoomScaleNormal="100" workbookViewId="0">
      <pane xSplit="1" ySplit="3" topLeftCell="B40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6" t="s">
        <v>110</v>
      </c>
      <c r="C2" s="647"/>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0" t="s">
        <v>116</v>
      </c>
      <c r="F33" s="651">
        <v>2</v>
      </c>
      <c r="G33" s="216"/>
    </row>
    <row r="34" spans="1:7" x14ac:dyDescent="0.25">
      <c r="A34" s="233">
        <v>44040</v>
      </c>
      <c r="B34" s="235" t="s">
        <v>47</v>
      </c>
      <c r="C34" s="236" t="s">
        <v>47</v>
      </c>
      <c r="D34" s="219"/>
      <c r="E34" s="648"/>
      <c r="F34" s="652"/>
      <c r="G34" s="216"/>
    </row>
    <row r="35" spans="1:7" x14ac:dyDescent="0.25">
      <c r="A35" s="233">
        <v>44041</v>
      </c>
      <c r="B35" s="220">
        <v>66</v>
      </c>
      <c r="C35" s="239">
        <v>0.06</v>
      </c>
      <c r="D35" s="240"/>
      <c r="E35" s="648"/>
      <c r="F35" s="652"/>
      <c r="G35" s="216"/>
    </row>
    <row r="36" spans="1:7" x14ac:dyDescent="0.25">
      <c r="A36" s="233">
        <v>44042</v>
      </c>
      <c r="B36" s="235" t="s">
        <v>47</v>
      </c>
      <c r="C36" s="236" t="s">
        <v>47</v>
      </c>
      <c r="D36" s="240"/>
      <c r="E36" s="648"/>
      <c r="F36" s="652"/>
      <c r="G36" s="216"/>
    </row>
    <row r="37" spans="1:7" x14ac:dyDescent="0.25">
      <c r="A37" s="233">
        <v>44043</v>
      </c>
      <c r="B37" s="235" t="s">
        <v>47</v>
      </c>
      <c r="C37" s="236" t="s">
        <v>47</v>
      </c>
      <c r="D37" s="240"/>
      <c r="E37" s="648"/>
      <c r="F37" s="652"/>
      <c r="G37" s="216"/>
    </row>
    <row r="38" spans="1:7" x14ac:dyDescent="0.25">
      <c r="A38" s="233">
        <v>44044</v>
      </c>
      <c r="B38" s="235" t="s">
        <v>47</v>
      </c>
      <c r="C38" s="236" t="s">
        <v>47</v>
      </c>
      <c r="D38" s="240"/>
      <c r="E38" s="648"/>
      <c r="F38" s="652"/>
      <c r="G38" s="216"/>
    </row>
    <row r="39" spans="1:7" x14ac:dyDescent="0.25">
      <c r="A39" s="233">
        <v>44045</v>
      </c>
      <c r="B39" s="235" t="s">
        <v>47</v>
      </c>
      <c r="C39" s="236" t="s">
        <v>47</v>
      </c>
      <c r="D39" s="240"/>
      <c r="E39" s="649"/>
      <c r="F39" s="653"/>
      <c r="G39" s="216"/>
    </row>
    <row r="40" spans="1:7" x14ac:dyDescent="0.25">
      <c r="A40" s="233">
        <v>44046</v>
      </c>
      <c r="B40" s="235" t="s">
        <v>47</v>
      </c>
      <c r="C40" s="236" t="s">
        <v>47</v>
      </c>
      <c r="D40" s="240"/>
      <c r="E40" s="648" t="s">
        <v>115</v>
      </c>
      <c r="F40" s="654">
        <v>0</v>
      </c>
      <c r="G40" s="216"/>
    </row>
    <row r="41" spans="1:7" x14ac:dyDescent="0.25">
      <c r="A41" s="233">
        <v>44047</v>
      </c>
      <c r="B41" s="235" t="s">
        <v>47</v>
      </c>
      <c r="C41" s="236" t="s">
        <v>47</v>
      </c>
      <c r="D41" s="240"/>
      <c r="E41" s="648"/>
      <c r="F41" s="655"/>
      <c r="G41" s="216"/>
    </row>
    <row r="42" spans="1:7" x14ac:dyDescent="0.25">
      <c r="A42" s="233">
        <v>44048</v>
      </c>
      <c r="B42" s="220">
        <v>60</v>
      </c>
      <c r="C42" s="239">
        <v>0.06</v>
      </c>
      <c r="D42" s="240"/>
      <c r="E42" s="648"/>
      <c r="F42" s="655"/>
      <c r="G42" s="216"/>
    </row>
    <row r="43" spans="1:7" x14ac:dyDescent="0.25">
      <c r="A43" s="233">
        <v>44049</v>
      </c>
      <c r="B43" s="235" t="s">
        <v>47</v>
      </c>
      <c r="C43" s="236" t="s">
        <v>47</v>
      </c>
      <c r="E43" s="648"/>
      <c r="F43" s="655"/>
    </row>
    <row r="44" spans="1:7" x14ac:dyDescent="0.25">
      <c r="A44" s="233">
        <v>44050</v>
      </c>
      <c r="B44" s="235" t="s">
        <v>47</v>
      </c>
      <c r="C44" s="236" t="s">
        <v>47</v>
      </c>
      <c r="E44" s="648"/>
      <c r="F44" s="655"/>
    </row>
    <row r="45" spans="1:7" x14ac:dyDescent="0.25">
      <c r="A45" s="233">
        <v>44051</v>
      </c>
      <c r="B45" s="235" t="s">
        <v>47</v>
      </c>
      <c r="C45" s="236" t="s">
        <v>47</v>
      </c>
      <c r="E45" s="648"/>
      <c r="F45" s="655"/>
    </row>
    <row r="46" spans="1:7" x14ac:dyDescent="0.25">
      <c r="A46" s="233">
        <v>44052</v>
      </c>
      <c r="B46" s="235" t="s">
        <v>47</v>
      </c>
      <c r="C46" s="236" t="s">
        <v>47</v>
      </c>
      <c r="E46" s="649"/>
      <c r="F46" s="656"/>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7" t="s">
        <v>75</v>
      </c>
      <c r="G4" s="658"/>
      <c r="H4" s="658"/>
      <c r="I4" s="659"/>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0" t="s">
        <v>111</v>
      </c>
      <c r="G84" s="661"/>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2" t="s">
        <v>111</v>
      </c>
      <c r="C109" s="663"/>
      <c r="D109" s="664"/>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5" t="s">
        <v>451</v>
      </c>
      <c r="B1" s="665"/>
      <c r="C1" s="665"/>
      <c r="D1" s="665"/>
      <c r="E1" s="666"/>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7" t="s">
        <v>0</v>
      </c>
      <c r="B3" s="669" t="s">
        <v>289</v>
      </c>
      <c r="C3" s="670"/>
      <c r="D3" s="670"/>
      <c r="E3" s="670"/>
      <c r="F3" s="671"/>
      <c r="G3" s="672" t="s">
        <v>290</v>
      </c>
      <c r="H3" s="673"/>
      <c r="I3" s="673"/>
      <c r="J3" s="673"/>
      <c r="K3" s="674"/>
      <c r="L3" s="675" t="s">
        <v>291</v>
      </c>
      <c r="M3" s="676"/>
      <c r="N3" s="677"/>
      <c r="O3" s="675" t="s">
        <v>292</v>
      </c>
      <c r="P3" s="676"/>
      <c r="Q3" s="677"/>
      <c r="R3" s="675" t="s">
        <v>293</v>
      </c>
      <c r="S3" s="676"/>
      <c r="T3" s="677"/>
      <c r="U3" s="675" t="s">
        <v>294</v>
      </c>
      <c r="V3" s="676"/>
      <c r="W3" s="677"/>
      <c r="X3" s="675" t="s">
        <v>295</v>
      </c>
      <c r="Y3" s="676"/>
      <c r="Z3" s="677"/>
      <c r="AA3" s="437"/>
      <c r="AB3" s="669" t="s">
        <v>288</v>
      </c>
      <c r="AC3" s="670"/>
      <c r="AD3" s="670"/>
      <c r="AE3" s="670"/>
      <c r="AF3" s="671"/>
      <c r="AG3" s="437"/>
      <c r="AH3" s="437"/>
    </row>
    <row r="4" spans="1:36" ht="78.75" customHeight="1" x14ac:dyDescent="0.25">
      <c r="A4" s="668"/>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7" t="s">
        <v>0</v>
      </c>
      <c r="B3" s="675" t="s">
        <v>258</v>
      </c>
      <c r="C3" s="676"/>
      <c r="D3" s="677"/>
      <c r="E3" s="675" t="s">
        <v>259</v>
      </c>
      <c r="F3" s="676"/>
      <c r="G3" s="677"/>
      <c r="H3" s="675" t="s">
        <v>260</v>
      </c>
      <c r="I3" s="676"/>
      <c r="J3" s="677"/>
      <c r="K3" s="675" t="s">
        <v>261</v>
      </c>
      <c r="L3" s="676"/>
      <c r="M3" s="677"/>
    </row>
    <row r="4" spans="1:15" s="433" customFormat="1" ht="78.75" customHeight="1" x14ac:dyDescent="0.25">
      <c r="A4" s="667"/>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140625" defaultRowHeight="15" x14ac:dyDescent="0.25"/>
  <cols>
    <col min="1" max="1" width="19.5703125" style="250" customWidth="1"/>
    <col min="2" max="4" width="15.42578125" style="250" customWidth="1"/>
    <col min="5" max="16384" width="9.140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8" t="s">
        <v>275</v>
      </c>
      <c r="B15" s="678"/>
      <c r="C15" s="678"/>
      <c r="D15" s="679"/>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8" t="s">
        <v>369</v>
      </c>
      <c r="B27" s="678"/>
      <c r="C27" s="678"/>
      <c r="D27" s="679"/>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0" t="s">
        <v>278</v>
      </c>
      <c r="B48" s="678"/>
      <c r="C48" s="678"/>
      <c r="D48" s="679"/>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8" t="s">
        <v>369</v>
      </c>
      <c r="B60" s="678"/>
      <c r="C60" s="678"/>
      <c r="D60" s="679"/>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55"/>
  <sheetViews>
    <sheetView showGridLines="0" zoomScaleNormal="100" workbookViewId="0">
      <pane xSplit="2" ySplit="3" topLeftCell="C537"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44489</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09"/>
  <sheetViews>
    <sheetView showGridLines="0" zoomScale="85" zoomScaleNormal="85" workbookViewId="0">
      <pane xSplit="1" ySplit="4" topLeftCell="B595"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1" t="s">
        <v>108</v>
      </c>
      <c r="L1" s="612"/>
      <c r="M1" s="612"/>
      <c r="N1" s="612"/>
      <c r="O1" s="612"/>
      <c r="P1" s="612"/>
      <c r="W1" s="500" t="s">
        <v>29</v>
      </c>
    </row>
    <row r="2" spans="1:27" x14ac:dyDescent="0.2">
      <c r="A2" s="2"/>
      <c r="I2" s="624" t="s">
        <v>178</v>
      </c>
      <c r="J2" s="625"/>
      <c r="Q2" s="361"/>
      <c r="R2" s="361"/>
    </row>
    <row r="3" spans="1:27" ht="48.75" customHeight="1" x14ac:dyDescent="0.2">
      <c r="A3" s="618" t="s">
        <v>30</v>
      </c>
      <c r="B3" s="620" t="s">
        <v>176</v>
      </c>
      <c r="C3" s="621"/>
      <c r="D3" s="621"/>
      <c r="E3" s="97" t="s">
        <v>175</v>
      </c>
      <c r="F3" s="615" t="s">
        <v>190</v>
      </c>
      <c r="G3" s="622" t="s">
        <v>177</v>
      </c>
      <c r="H3" s="622"/>
      <c r="I3" s="624"/>
      <c r="J3" s="625"/>
      <c r="K3" s="613" t="s">
        <v>179</v>
      </c>
      <c r="L3" s="616" t="s">
        <v>191</v>
      </c>
      <c r="M3" s="617" t="s">
        <v>192</v>
      </c>
      <c r="N3" s="623" t="s">
        <v>180</v>
      </c>
      <c r="O3" s="613" t="s">
        <v>174</v>
      </c>
      <c r="P3" s="614" t="s">
        <v>182</v>
      </c>
      <c r="Q3" s="617" t="s">
        <v>193</v>
      </c>
      <c r="R3" s="617" t="s">
        <v>194</v>
      </c>
      <c r="S3" s="623" t="s">
        <v>173</v>
      </c>
    </row>
    <row r="4" spans="1:27" ht="30.6" customHeight="1" x14ac:dyDescent="0.2">
      <c r="A4" s="619"/>
      <c r="B4" s="23" t="s">
        <v>18</v>
      </c>
      <c r="C4" s="24" t="s">
        <v>17</v>
      </c>
      <c r="D4" s="28" t="s">
        <v>3</v>
      </c>
      <c r="E4" s="92" t="s">
        <v>62</v>
      </c>
      <c r="F4" s="615"/>
      <c r="G4" s="91" t="s">
        <v>62</v>
      </c>
      <c r="H4" s="91" t="s">
        <v>63</v>
      </c>
      <c r="I4" s="75" t="s">
        <v>62</v>
      </c>
      <c r="J4" s="137" t="s">
        <v>63</v>
      </c>
      <c r="K4" s="613"/>
      <c r="L4" s="616"/>
      <c r="M4" s="617"/>
      <c r="N4" s="623"/>
      <c r="O4" s="613"/>
      <c r="P4" s="614"/>
      <c r="Q4" s="617"/>
      <c r="R4" s="617"/>
      <c r="S4" s="623"/>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2" t="s">
        <v>431</v>
      </c>
      <c r="V64" s="632"/>
      <c r="W64" s="632"/>
      <c r="X64" s="632"/>
      <c r="Y64" s="632"/>
      <c r="Z64" s="632"/>
      <c r="AA64" s="632"/>
      <c r="AB64" s="632"/>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2"/>
      <c r="V65" s="632"/>
      <c r="W65" s="632"/>
      <c r="X65" s="632"/>
      <c r="Y65" s="632"/>
      <c r="Z65" s="632"/>
      <c r="AA65" s="632"/>
      <c r="AB65" s="632"/>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2"/>
      <c r="V66" s="632"/>
      <c r="W66" s="632"/>
      <c r="X66" s="632"/>
      <c r="Y66" s="632"/>
      <c r="Z66" s="632"/>
      <c r="AA66" s="632"/>
      <c r="AB66" s="632"/>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6" t="s">
        <v>429</v>
      </c>
      <c r="AB138" s="626"/>
      <c r="AC138" s="626"/>
      <c r="AD138" s="626"/>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6"/>
      <c r="AB139" s="626"/>
      <c r="AC139" s="626"/>
      <c r="AD139" s="626"/>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6"/>
      <c r="AB140" s="626"/>
      <c r="AC140" s="626"/>
      <c r="AD140" s="626"/>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7" t="s">
        <v>423</v>
      </c>
      <c r="V235" s="627"/>
      <c r="W235" s="627"/>
      <c r="X235" s="627"/>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7"/>
      <c r="V236" s="627"/>
      <c r="W236" s="627"/>
      <c r="X236" s="627"/>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7"/>
      <c r="V237" s="627"/>
      <c r="W237" s="627"/>
      <c r="X237" s="627"/>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8" t="s">
        <v>424</v>
      </c>
      <c r="V278" s="628"/>
      <c r="W278" s="628"/>
      <c r="X278" s="628"/>
      <c r="Y278" s="628"/>
      <c r="Z278" s="628"/>
      <c r="AA278" s="628"/>
      <c r="AB278" s="628"/>
      <c r="AC278" s="628"/>
      <c r="AD278" s="628"/>
      <c r="AE278" s="628"/>
      <c r="AF278" s="628"/>
      <c r="AG278" s="628"/>
      <c r="AH278" s="628"/>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8"/>
      <c r="V279" s="628"/>
      <c r="W279" s="628"/>
      <c r="X279" s="628"/>
      <c r="Y279" s="628"/>
      <c r="Z279" s="628"/>
      <c r="AA279" s="628"/>
      <c r="AB279" s="628"/>
      <c r="AC279" s="628"/>
      <c r="AD279" s="628"/>
      <c r="AE279" s="628"/>
      <c r="AF279" s="628"/>
      <c r="AG279" s="628"/>
      <c r="AH279" s="628"/>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8"/>
      <c r="V280" s="628"/>
      <c r="W280" s="628"/>
      <c r="X280" s="628"/>
      <c r="Y280" s="628"/>
      <c r="Z280" s="628"/>
      <c r="AA280" s="628"/>
      <c r="AB280" s="628"/>
      <c r="AC280" s="628"/>
      <c r="AD280" s="628"/>
      <c r="AE280" s="628"/>
      <c r="AF280" s="628"/>
      <c r="AG280" s="628"/>
      <c r="AH280" s="628"/>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29" t="s">
        <v>425</v>
      </c>
      <c r="V486" s="629"/>
      <c r="W486" s="629"/>
      <c r="X486" s="629"/>
      <c r="Y486" s="629"/>
      <c r="Z486" s="629"/>
      <c r="AA486" s="629"/>
      <c r="AB486" s="629"/>
      <c r="AC486" s="629"/>
      <c r="AD486" s="629"/>
      <c r="AE486" s="629"/>
      <c r="AF486" s="629"/>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29"/>
      <c r="V487" s="629"/>
      <c r="W487" s="629"/>
      <c r="X487" s="629"/>
      <c r="Y487" s="629"/>
      <c r="Z487" s="629"/>
      <c r="AA487" s="629"/>
      <c r="AB487" s="629"/>
      <c r="AC487" s="629"/>
      <c r="AD487" s="629"/>
      <c r="AE487" s="629"/>
      <c r="AF487" s="629"/>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3" t="s">
        <v>437</v>
      </c>
      <c r="V518" s="633"/>
      <c r="W518" s="633"/>
      <c r="X518" s="633"/>
      <c r="Y518" s="633"/>
      <c r="Z518" s="633"/>
      <c r="AA518" s="633"/>
      <c r="AB518" s="633"/>
      <c r="AC518" s="633"/>
      <c r="AD518" s="630" t="s">
        <v>438</v>
      </c>
      <c r="AE518" s="630"/>
      <c r="AF518" s="630"/>
      <c r="AG518" s="630"/>
      <c r="AH518" s="630"/>
      <c r="AI518" s="630"/>
      <c r="AJ518" s="630"/>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4"/>
      <c r="V519" s="634"/>
      <c r="W519" s="634"/>
      <c r="X519" s="634"/>
      <c r="Y519" s="634"/>
      <c r="Z519" s="634"/>
      <c r="AA519" s="634"/>
      <c r="AB519" s="634"/>
      <c r="AC519" s="634"/>
      <c r="AD519" s="631"/>
      <c r="AE519" s="631"/>
      <c r="AF519" s="631"/>
      <c r="AG519" s="631"/>
      <c r="AH519" s="631"/>
      <c r="AI519" s="631"/>
      <c r="AJ519" s="631"/>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4"/>
      <c r="V520" s="634"/>
      <c r="W520" s="634"/>
      <c r="X520" s="634"/>
      <c r="Y520" s="634"/>
      <c r="Z520" s="634"/>
      <c r="AA520" s="634"/>
      <c r="AB520" s="634"/>
      <c r="AC520" s="634"/>
      <c r="AD520" s="631"/>
      <c r="AE520" s="631"/>
      <c r="AF520" s="631"/>
      <c r="AG520" s="631"/>
      <c r="AH520" s="631"/>
      <c r="AI520" s="631"/>
      <c r="AJ520" s="631"/>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4"/>
      <c r="V521" s="634"/>
      <c r="W521" s="634"/>
      <c r="X521" s="634"/>
      <c r="Y521" s="634"/>
      <c r="Z521" s="634"/>
      <c r="AA521" s="634"/>
      <c r="AB521" s="634"/>
      <c r="AC521" s="634"/>
      <c r="AD521" s="631"/>
      <c r="AE521" s="631"/>
      <c r="AF521" s="631"/>
      <c r="AG521" s="631"/>
      <c r="AH521" s="631"/>
      <c r="AI521" s="631"/>
      <c r="AJ521" s="631"/>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4"/>
      <c r="V522" s="634"/>
      <c r="W522" s="634"/>
      <c r="X522" s="634"/>
      <c r="Y522" s="634"/>
      <c r="Z522" s="634"/>
      <c r="AA522" s="634"/>
      <c r="AB522" s="634"/>
      <c r="AC522" s="634"/>
      <c r="AD522" s="631"/>
      <c r="AE522" s="631"/>
      <c r="AF522" s="631"/>
      <c r="AG522" s="631"/>
      <c r="AH522" s="631"/>
      <c r="AI522" s="631"/>
      <c r="AJ522" s="631"/>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4"/>
      <c r="V523" s="634"/>
      <c r="W523" s="634"/>
      <c r="X523" s="634"/>
      <c r="Y523" s="634"/>
      <c r="Z523" s="634"/>
      <c r="AA523" s="634"/>
      <c r="AB523" s="634"/>
      <c r="AC523" s="634"/>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4"/>
      <c r="V524" s="634"/>
      <c r="W524" s="634"/>
      <c r="X524" s="634"/>
      <c r="Y524" s="634"/>
      <c r="Z524" s="634"/>
      <c r="AA524" s="634"/>
      <c r="AB524" s="634"/>
      <c r="AC524" s="634"/>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8">D609-D602</f>
        <v>47338</v>
      </c>
      <c r="O609" s="84">
        <f t="shared" ref="O609" si="1979">SUM(E603:E609)</f>
        <v>17256</v>
      </c>
      <c r="P609" s="138">
        <f t="shared" ref="P609" si="1980">SUM(K603:K609)</f>
        <v>200544</v>
      </c>
      <c r="Q609" s="138">
        <f t="shared" ref="Q609" si="1981">SUM(L603:L609)</f>
        <v>18376</v>
      </c>
      <c r="R609" s="362">
        <f t="shared" ref="R609" si="1982">Q609/P609</f>
        <v>9.1630764321046748E-2</v>
      </c>
      <c r="S609" s="71">
        <f>P609/5466</f>
        <v>36.689352360043905</v>
      </c>
      <c r="U609" s="104" t="s">
        <v>504</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2021-10-27T11:57:21Z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vA51713527</value>
    </field>
    <field name="Objective-Version">
      <value order="0">165.66</value>
    </field>
    <field name="Objective-VersionNumber">
      <value order="0">2142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2021-10-27T11:57:20Z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2021-10-27T11:57:21Z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vA51713527</vt:lpwstr>
  </property>
  <property fmtid="{D5CDD505-2E9C-101B-9397-08002B2CF9AE}" pid="16" name="Objective-Version">
    <vt:lpwstr>165.66</vt:lpwstr>
  </property>
  <property fmtid="{D5CDD505-2E9C-101B-9397-08002B2CF9AE}" pid="17" name="Objective-VersionNumber">
    <vt:r8>2142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