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9" i="9" l="1"/>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<sst xmlns="http://schemas.openxmlformats.org/spreadsheetml/2006/main" count="741" uniqueCount="354">
  <si>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</si>
  <si>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</si>
  <si>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</si>
  <si>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</si>
  <si>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</si>
  <si>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</si>
  <si>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</si>
  <si>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</si>
  <si>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</si>
  <si>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</si>
  <si>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</si>
  <si>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</si>
  <si>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</si>
  <si>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</si>
  <si>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</si>
  <si>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</si>
  <si>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</si>
  <si>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</si>
  <si>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</si>
  <si>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</si>
  <si>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</si>
  <si>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</si>
  <si>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</si>
  <si>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</si>
  <si>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</si>
  <si>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</si>
  <si>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</si>
  <si>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</si>
  <si>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</si>
  <si>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</si>
  <si>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</si>
  <si>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</si>
  <si>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</si>
  <si>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</si>
  <si>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</si>
  <si>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</si>
  <si>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</si>
  <si>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</si>
  <si>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</si>
  <si>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</si>
  <si>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</si>
  <si>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</si>
  <si>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</si>
  <si>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</si>
  <si>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</si>
  <si>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</si>
  <si>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</si>
  <si>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</si>
  <si>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</si>
  <si>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</si>
  <si>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</si>
  <si>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</si>
  <si>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</si>
  <si>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</si>
  <si>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</si>
  <si>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</si>
  <si>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</si>
  <si>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</si>
  <si>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</si>
  <si>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</si>
  <si>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</si>
  <si>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</si>
  <si>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</si>
  <si>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</si>
  <si>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</si>
  <si>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</si>
  <si>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</si>
  <si>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</si>
  <si>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</si>
  <si>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</si>
  <si>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</si>
  <si>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</si>
  <si>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</si>
  <si>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</si>
  <si>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</si>
  <si>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</si>
  <si>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</si>
  <si>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</si>
  <si>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</si>
  <si>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</si>
  <si>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</si>
  <si>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</si>
  <si>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</si>
  <si>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</si>
  <si>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</si>
  <si>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</si>
  <si>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</si>
  <si>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</si>
  <si>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</si>
  <si>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</si>
  <si>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</si>
  <si>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</si>
  <si>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</si>
  <si>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</si>
  <si>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</si>
  <si>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</si>
  <si>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</si>
  <si>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</si>
  <si>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</si>
  <si>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</si>
  <si>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</si>
  <si>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</si>
  <si>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</si>
  <si>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</si>
  <si>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</si>
  <si>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</si>
  <si>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</si>
  <si>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</si>
  <si>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</si>
  <si>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</si>
  <si>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</si>
  <si>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</si>
  <si>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</si>
  <si>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</si>
  <si>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</si>
  <si>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</si>
  <si>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</si>
  <si>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</si>
  <si>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</si>
  <si>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</si>
  <si>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</si>
  <si>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</si>
  <si>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</si>
  <si>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</si>
  <si>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</si>
  <si>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</si>
  <si>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</si>
  <si>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</si>
  <si>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</si>
  <si>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</si>
  <si>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</si>
  <si>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</si>
  <si>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</si>
  <si>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</si>
  <si>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</si>
  <si>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</si>
  <si>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</si>
  <si>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</si>
  <si>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</si>
  <si>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</si>
  <si>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</si>
  <si>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</si>
  <si>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</si>
  <si>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</si>
  <si>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</si>
  <si>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</si>
  <si>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</si>
  <si>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</si>
  <si>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</si>
  <si>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</si>
  <si>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</si>
  <si>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</si>
  <si>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</si>
  <si>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</si>
  <si>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</si>
  <si>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</si>
  <si>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</si>
  <si>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</si>
  <si>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</si>
  <si>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</si>
  <si>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</si>
  <si>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</si>
  <si>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</si>
  <si>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</si>
  <si>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</si>
  <si>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</si>
  <si>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</si>
  <si>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</si>
  <si>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</si>
  <si>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</si>
  <si>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</si>
  <si>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</si>
  <si>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</si>
  <si>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</si>
  <si>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</si>
  <si>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</si>
  <si>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</si>
  <si>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</si>
  <si>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</si>
  <si>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</si>
  <si>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</si>
  <si>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</si>
  <si>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</si>
  <si>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</si>
  <si>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</si>
  <si>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</si>
  <si>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</si>
  <si>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</si>
  <si>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</si>
  <si>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</si>
  <si>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</si>
  <si>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</si>
  <si>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</si>
  <si>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</si>
  <si>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</si>
  <si>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</si>
  <si>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</si>
  <si>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</si>
  <si>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</si>
  <si>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</si>
  <si>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</si>
  <si>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</si>
  <si>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</si>
  <si>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</si>
  <si>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</si>
  <si>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</si>
  <si>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</si>
  <si>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</si>
  <si>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</si>
  <si>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</si>
  <si>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</si>
  <si>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</si>
  <si>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</si>
  <si>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</si>
  <si>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</si>
  <si>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</si>
  <si>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</si>
  <si>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</si>
  <si>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</si>
  <si>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</si>
  <si>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</si>
  <si>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</si>
  <si>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</si>
  <si>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</si>
  <si>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</si>
  <si>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</si>
  <si>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</si>
  <si>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</si>
  <si>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</si>
  <si>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</si>
  <si>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</si>
  <si>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</si>
  <si>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</si>
  <si>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</si>
  <si>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</si>
  <si>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</si>
  <si>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</si>
  <si>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</si>
  <si>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</si>
  <si>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</si>
  <si>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</si>
  <si>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</si>
  <si>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</si>
  <si>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</si>
  <si>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</si>
  <si>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</si>
  <si>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</si>
  <si>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</si>
  <si>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</si>
  <si>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</si>
  <si>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</si>
  <si>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</si>
  <si>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</si>
  <si>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</si>
  <si>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</si>
  <si>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</si>
  <si>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</si>
  <si>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</si>
  <si>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</si>
  <si>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</si>
  <si>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</si>
  <si>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</si>
  <si>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</si>
  <si>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</si>
  <si>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</si>
  <si>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</si>
  <si>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</si>
  <si>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</si>
  <si>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</si>
  <si>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</si>
  <si>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</si>
  <si>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</si>
  <si>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</si>
  <si>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</si>
  <si>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</si>
  <si>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</si>
  <si>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</si>
  <si>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</si>
  <si>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</si>
  <si>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</si>
  <si>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</si>
  <si>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</si>
  <si>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</si>
  <si>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</si>
  <si>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</si>
  <si>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</si>
  <si>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</si>
  <si>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</si>
  <si>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</si>
  <si>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</si>
  <si>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</si>
  <si>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</si>
  <si>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</si>
  <si>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</si>
  <si>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</si>
  <si>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</si>
  <si>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</si>
  <si>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</si>
  <si>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</si>
  <si>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</si>
  <si>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</si>
  <si>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</si>
  <si>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</si>
  <si>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</si>
  <si>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</si>
  <si>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</si>
  <si>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</si>
  <si>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</si>
  <si>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</si>
  <si>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</si>
  <si>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</si>
  <si>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</si>
  <si>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</si>
  <si>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</si>
  <si>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</si>
  <si>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</si>
  <si>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</si>
  <si>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</si>
  <si>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</si>
  <si>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</si>
  <si>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</si>
  <si>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</si>
  <si>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</si>
  <si>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</si>
  <si>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</si>
  <si>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</si>
  <si>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</si>
  <si>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</si>
  <si>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</si>
  <si>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</si>
  <si>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</si>
  <si>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</si>
  <si>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</si>
  <si>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</si>
  <si>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</si>
  <si>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</si>
  <si>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</si>
  <si>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</si>
  <si>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</si>
  <si>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</si>
  <si>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</si>
  <si>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</si>
  <si>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</si>
  <si>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</si>
  <si>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</si>
  <si>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</si>
  <si>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</si>
  <si>
    <t>week to 23/03/2023</t>
  </si>
  <si>
    <t>15/03/21 - 21/03/22</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</si>
  <si>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</si>
  <si>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</si>
  <si>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</si>
  <si>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</si>
  <si>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week to 30/03/2023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</si>
</sst>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8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0" fontId="69" fillId="0" borderId="0" xfId="0" applyFont="1" applyAlignment="1">
      <alignment vertical="center"/>
    </xf>
    <xf numFmtId="14" fontId="2" fillId="5" borderId="0" xfId="0" applyNumberFormat="1" applyFont="1" applyFill="1" applyBorder="1" applyAlignment="1">
      <alignment horizontal="right" vertical="center"/>
    </xf>
    <xf numFmtId="14" fontId="0" fillId="2" borderId="0" xfId="0" applyNumberFormat="1" applyFill="1"/>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05688fc799da4ed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pt idx="51">
                  <c:v>week to 30/03/2023</c:v>
                </c:pt>
              </c:strCache>
            </c:strRef>
          </c:cat>
          <c:val>
            <c:numRef>
              <c:f>'Table 6 - Workforce'!$B$117:$B$168</c:f>
              <c:numCache>
                <c:formatCode>#,##0</c:formatCode>
                <c:ptCount val="5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pt idx="51">
                  <c:v>week to 30/03/2023</c:v>
                </c:pt>
              </c:strCache>
            </c:strRef>
          </c:cat>
          <c:val>
            <c:numRef>
              <c:f>'Table 6 - Workforce'!$C$117:$C$168</c:f>
              <c:numCache>
                <c:formatCode>#,##0</c:formatCode>
                <c:ptCount val="5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pt idx="51">
                  <c:v>week to 30/03/2023</c:v>
                </c:pt>
              </c:strCache>
            </c:strRef>
          </c:cat>
          <c:val>
            <c:numRef>
              <c:f>'Table 6 - Workforce'!$D$117:$D$168</c:f>
              <c:numCache>
                <c:formatCode>#,##0</c:formatCode>
                <c:ptCount val="5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184</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A167" s="114" t="s">
        <v>347</v>
      </c>
      <c r="B167" s="44">
        <v>1709</v>
      </c>
      <c r="C167" s="44">
        <v>26</v>
      </c>
      <c r="D167" s="44">
        <v>1653</v>
      </c>
      <c r="E167" s="44">
        <v>3388</v>
      </c>
      <c r="F167" s="95"/>
      <c r="G167" s="2"/>
    </row>
    <row r="168" spans="1:7" x14ac:dyDescent="0.25">
      <c r="A168" s="114" t="s">
        <v>353</v>
      </c>
      <c r="B168" s="44">
        <v>1734.8571428571429</v>
      </c>
      <c r="C168" s="44">
        <v>24.857142857142858</v>
      </c>
      <c r="D168" s="44">
        <v>1633.7142857142858</v>
      </c>
      <c r="E168" s="44">
        <v>3393.4285714285716</v>
      </c>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7"/>
  <sheetViews>
    <sheetView showGridLines="0" zoomScale="89" zoomScaleNormal="90" workbookViewId="0">
      <pane ySplit="3" topLeftCell="A31"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19</v>
      </c>
      <c r="D56" s="79"/>
    </row>
    <row r="57" spans="1:4" x14ac:dyDescent="0.25">
      <c r="A57" s="218">
        <v>11</v>
      </c>
      <c r="B57" s="223" t="s">
        <v>348</v>
      </c>
      <c r="C57" s="2">
        <v>11</v>
      </c>
      <c r="D57"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0"/>
  <sheetViews>
    <sheetView showGridLines="0" zoomScale="90" zoomScaleNormal="90" workbookViewId="0">
      <pane xSplit="1" ySplit="2" topLeftCell="B3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row r="50" spans="1:6" x14ac:dyDescent="0.25">
      <c r="A50" s="11">
        <v>44278</v>
      </c>
      <c r="B50" s="401">
        <v>842</v>
      </c>
      <c r="C50" s="401">
        <v>740</v>
      </c>
      <c r="D50" s="257">
        <v>0.69</v>
      </c>
      <c r="E50" s="113">
        <v>37659</v>
      </c>
      <c r="F50" s="84">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2"/>
  <sheetViews>
    <sheetView showGridLines="0" zoomScale="89" zoomScaleNormal="90" workbookViewId="0">
      <pane ySplit="3" topLeftCell="A16"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row r="42" spans="1:4" x14ac:dyDescent="0.25">
      <c r="A42" s="413">
        <v>12</v>
      </c>
      <c r="B42" s="226">
        <v>44279</v>
      </c>
      <c r="C42" s="208">
        <v>40</v>
      </c>
      <c r="D42"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6"/>
  <sheetViews>
    <sheetView workbookViewId="0">
      <pane xSplit="1" ySplit="3" topLeftCell="B37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row r="377" spans="1:3" x14ac:dyDescent="0.25">
      <c r="A377" s="300">
        <v>44277</v>
      </c>
      <c r="B377" s="128">
        <v>7552</v>
      </c>
    </row>
    <row r="378" spans="1:3" x14ac:dyDescent="0.25">
      <c r="A378" s="300">
        <v>44278</v>
      </c>
      <c r="B378" s="128">
        <v>7559</v>
      </c>
    </row>
    <row r="379" spans="1:3" x14ac:dyDescent="0.25">
      <c r="A379" s="300">
        <v>44279</v>
      </c>
      <c r="B379" s="128">
        <v>7562</v>
      </c>
    </row>
    <row r="380" spans="1:3" x14ac:dyDescent="0.25">
      <c r="A380" s="300">
        <v>44280</v>
      </c>
      <c r="B380" s="128">
        <v>7572</v>
      </c>
      <c r="C380" s="361"/>
    </row>
    <row r="381" spans="1:3" x14ac:dyDescent="0.25">
      <c r="A381" s="300">
        <v>44281</v>
      </c>
      <c r="B381" s="128">
        <v>7578</v>
      </c>
    </row>
    <row r="382" spans="1:3" x14ac:dyDescent="0.25">
      <c r="A382" s="300">
        <v>44282</v>
      </c>
      <c r="B382" s="128">
        <v>7584</v>
      </c>
    </row>
    <row r="383" spans="1:3" x14ac:dyDescent="0.25">
      <c r="A383" s="300">
        <v>44283</v>
      </c>
      <c r="B383" s="128">
        <v>7584</v>
      </c>
    </row>
    <row r="384" spans="1:3" x14ac:dyDescent="0.25">
      <c r="A384" s="300">
        <v>44284</v>
      </c>
      <c r="B384" s="128">
        <v>7584</v>
      </c>
    </row>
    <row r="385" spans="1:2" x14ac:dyDescent="0.25">
      <c r="A385" s="300">
        <v>44285</v>
      </c>
      <c r="B385" s="128">
        <v>7596</v>
      </c>
    </row>
    <row r="386" spans="1:2" x14ac:dyDescent="0.25">
      <c r="A386" s="300">
        <v>44286</v>
      </c>
      <c r="B386" s="128">
        <v>7602</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9"/>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2"/>
      <c r="H4" s="503"/>
      <c r="I4" s="503"/>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4"/>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9" x14ac:dyDescent="0.2">
      <c r="A145" s="306">
        <v>44265</v>
      </c>
      <c r="B145" s="302">
        <v>0.3083115588</v>
      </c>
      <c r="C145" s="302">
        <v>0.47171905219999999</v>
      </c>
      <c r="D145" s="302">
        <v>8.9902133400000001E-2</v>
      </c>
      <c r="E145" s="302">
        <v>0.44702733160000002</v>
      </c>
    </row>
    <row r="146" spans="1:19" x14ac:dyDescent="0.2">
      <c r="A146" s="306">
        <v>44266</v>
      </c>
      <c r="B146" s="302">
        <v>0.30582977919999998</v>
      </c>
      <c r="C146" s="302">
        <v>0.46890962990000001</v>
      </c>
      <c r="D146" s="302">
        <v>8.7445297699999994E-2</v>
      </c>
      <c r="E146" s="302">
        <v>0.46568213780000001</v>
      </c>
    </row>
    <row r="147" spans="1:19" x14ac:dyDescent="0.2">
      <c r="A147" s="421">
        <v>44267</v>
      </c>
      <c r="B147" s="422">
        <v>0.29304255260000001</v>
      </c>
      <c r="C147" s="422">
        <v>0.45477848939999999</v>
      </c>
      <c r="D147" s="422">
        <v>7.7847228099999999E-2</v>
      </c>
      <c r="E147" s="422">
        <v>0.41953135959999999</v>
      </c>
    </row>
    <row r="148" spans="1:19" x14ac:dyDescent="0.2">
      <c r="A148" s="305"/>
      <c r="B148" s="263"/>
      <c r="C148" s="263"/>
      <c r="D148" s="263"/>
      <c r="E148" s="263"/>
    </row>
    <row r="149" spans="1:19" ht="29.25" customHeight="1" x14ac:dyDescent="0.2">
      <c r="A149" s="258" t="s">
        <v>340</v>
      </c>
      <c r="B149" s="264"/>
      <c r="O149" s="520" t="s">
        <v>350</v>
      </c>
      <c r="P149" s="518"/>
      <c r="Q149" s="519"/>
      <c r="R149" s="519"/>
      <c r="S149" s="519"/>
    </row>
    <row r="150" spans="1:19" x14ac:dyDescent="0.2">
      <c r="O150" s="112"/>
      <c r="Q150" s="259"/>
      <c r="R150" s="259"/>
      <c r="S150" s="259"/>
    </row>
    <row r="151" spans="1:19" ht="140.25" x14ac:dyDescent="0.2">
      <c r="A151" s="507" t="s">
        <v>0</v>
      </c>
      <c r="B151" s="508" t="s">
        <v>177</v>
      </c>
      <c r="C151" s="508" t="s">
        <v>174</v>
      </c>
      <c r="D151" s="509" t="s">
        <v>180</v>
      </c>
      <c r="E151" s="509" t="s">
        <v>178</v>
      </c>
      <c r="O151" s="507" t="s">
        <v>0</v>
      </c>
      <c r="P151" s="508" t="s">
        <v>177</v>
      </c>
      <c r="Q151" s="508" t="s">
        <v>174</v>
      </c>
      <c r="R151" s="509" t="s">
        <v>180</v>
      </c>
      <c r="S151" s="509" t="s">
        <v>178</v>
      </c>
    </row>
    <row r="152" spans="1:19" x14ac:dyDescent="0.2">
      <c r="A152" s="512">
        <v>44270</v>
      </c>
      <c r="B152" s="385">
        <v>6236</v>
      </c>
      <c r="C152" s="302">
        <v>0.95560927529999995</v>
      </c>
      <c r="D152" s="302">
        <v>2.87342451E-2</v>
      </c>
      <c r="E152" s="302">
        <v>1.5656479600000002E-2</v>
      </c>
      <c r="O152" s="514">
        <v>44270</v>
      </c>
      <c r="P152" s="515">
        <v>5613</v>
      </c>
      <c r="Q152" s="404">
        <v>0.95775926290000002</v>
      </c>
      <c r="R152" s="404">
        <v>2.8113455499999999E-2</v>
      </c>
      <c r="S152" s="404">
        <v>1.41272816E-2</v>
      </c>
    </row>
    <row r="153" spans="1:19" x14ac:dyDescent="0.2">
      <c r="A153" s="512">
        <v>44271</v>
      </c>
      <c r="B153" s="385">
        <v>6459</v>
      </c>
      <c r="C153" s="302">
        <v>0.95502158609999999</v>
      </c>
      <c r="D153" s="302">
        <v>2.8763728700000001E-2</v>
      </c>
      <c r="E153" s="302">
        <v>1.6214685199999999E-2</v>
      </c>
      <c r="O153" s="514">
        <v>44271</v>
      </c>
      <c r="P153" s="515">
        <v>5989</v>
      </c>
      <c r="Q153" s="404">
        <v>0.95807550529999996</v>
      </c>
      <c r="R153" s="404">
        <v>2.7687809799999998E-2</v>
      </c>
      <c r="S153" s="404">
        <v>1.4236684800000001E-2</v>
      </c>
    </row>
    <row r="154" spans="1:19" x14ac:dyDescent="0.2">
      <c r="A154" s="512">
        <v>44272</v>
      </c>
      <c r="B154" s="385">
        <v>7026</v>
      </c>
      <c r="C154" s="302">
        <v>0.9509061056</v>
      </c>
      <c r="D154" s="302">
        <v>3.1480994700000001E-2</v>
      </c>
      <c r="E154" s="302">
        <v>1.7610359999999999E-2</v>
      </c>
      <c r="O154" s="514">
        <v>44272</v>
      </c>
      <c r="P154" s="401">
        <v>6598</v>
      </c>
      <c r="Q154" s="404">
        <v>0.95307786080000001</v>
      </c>
      <c r="R154" s="404">
        <v>3.0343084999999999E-2</v>
      </c>
      <c r="S154" s="404">
        <v>1.6576514800000001E-2</v>
      </c>
    </row>
    <row r="155" spans="1:19" x14ac:dyDescent="0.2">
      <c r="A155" s="512">
        <v>44273</v>
      </c>
      <c r="B155" s="385">
        <v>7257</v>
      </c>
      <c r="C155" s="302">
        <v>0.9474164397</v>
      </c>
      <c r="D155" s="302">
        <v>3.4120481499999994E-2</v>
      </c>
      <c r="E155" s="302">
        <v>1.82318141E-2</v>
      </c>
      <c r="O155" s="514">
        <v>44273</v>
      </c>
      <c r="P155" s="515">
        <v>6936</v>
      </c>
      <c r="Q155" s="404">
        <v>0.9496414029000001</v>
      </c>
      <c r="R155" s="404">
        <v>3.2702532700000002E-2</v>
      </c>
      <c r="S155" s="404">
        <v>1.7424834300000001E-2</v>
      </c>
    </row>
    <row r="156" spans="1:19" x14ac:dyDescent="0.2">
      <c r="A156" s="512">
        <v>44274</v>
      </c>
      <c r="B156" s="385">
        <v>7689</v>
      </c>
      <c r="C156" s="302">
        <v>0.9373947091</v>
      </c>
      <c r="D156" s="302">
        <v>4.2672313000000003E-2</v>
      </c>
      <c r="E156" s="302">
        <v>1.9678109200000002E-2</v>
      </c>
      <c r="O156" s="514">
        <v>44274</v>
      </c>
      <c r="P156" s="515">
        <v>7508</v>
      </c>
      <c r="Q156" s="404">
        <v>0.9387206132</v>
      </c>
      <c r="R156" s="404">
        <v>4.1826591199999999E-2</v>
      </c>
      <c r="S156" s="404">
        <v>1.9197943299999999E-2</v>
      </c>
    </row>
    <row r="157" spans="1:19" x14ac:dyDescent="0.2">
      <c r="A157" s="512">
        <v>44277</v>
      </c>
      <c r="B157" s="385">
        <v>8152</v>
      </c>
      <c r="C157" s="302">
        <v>0.92758325539999997</v>
      </c>
      <c r="D157" s="302">
        <v>5.19330603E-2</v>
      </c>
      <c r="E157" s="302">
        <v>2.0483684200000001E-2</v>
      </c>
      <c r="O157" s="516">
        <v>44277</v>
      </c>
      <c r="P157" s="515">
        <v>6967</v>
      </c>
      <c r="Q157" s="404">
        <v>0.93261251879999996</v>
      </c>
      <c r="R157" s="404">
        <v>4.9884766999999997E-2</v>
      </c>
      <c r="S157" s="404">
        <v>1.7502714099999997E-2</v>
      </c>
    </row>
    <row r="158" spans="1:19" x14ac:dyDescent="0.2">
      <c r="A158" s="516">
        <v>44278</v>
      </c>
      <c r="B158" s="515">
        <v>7779</v>
      </c>
      <c r="C158" s="404">
        <v>0.94049879660000002</v>
      </c>
      <c r="D158" s="404">
        <v>3.99646892E-2</v>
      </c>
      <c r="E158" s="404">
        <v>1.9536514200000001E-2</v>
      </c>
    </row>
    <row r="159" spans="1:19" x14ac:dyDescent="0.2">
      <c r="A159" s="516">
        <v>44279</v>
      </c>
      <c r="B159" s="515">
        <v>8733</v>
      </c>
      <c r="C159" s="404">
        <v>0.93512083260000001</v>
      </c>
      <c r="D159" s="404">
        <v>4.2929440400000005E-2</v>
      </c>
      <c r="E159" s="404">
        <v>2.1947187600000001E-2</v>
      </c>
    </row>
    <row r="160" spans="1:19" x14ac:dyDescent="0.2">
      <c r="A160" s="516">
        <v>44280</v>
      </c>
      <c r="B160" s="515">
        <v>8949</v>
      </c>
      <c r="C160" s="404">
        <v>0.93190683210000003</v>
      </c>
      <c r="D160" s="404">
        <v>4.55909839E-2</v>
      </c>
      <c r="E160" s="404">
        <v>2.2502183800000002E-2</v>
      </c>
    </row>
    <row r="161" spans="1:19" x14ac:dyDescent="0.2">
      <c r="A161" s="516">
        <v>44281</v>
      </c>
      <c r="B161" s="515">
        <v>9530</v>
      </c>
      <c r="C161" s="404">
        <v>0.90750470490000001</v>
      </c>
      <c r="D161" s="404">
        <v>6.7873258800000003E-2</v>
      </c>
      <c r="E161" s="404">
        <v>2.46220363E-2</v>
      </c>
    </row>
    <row r="162" spans="1:19" x14ac:dyDescent="0.2">
      <c r="A162" s="516">
        <v>44284</v>
      </c>
      <c r="B162" s="515">
        <v>8788</v>
      </c>
      <c r="C162" s="404">
        <v>0.90575591099999997</v>
      </c>
      <c r="D162" s="404">
        <v>6.7897728599999999E-2</v>
      </c>
      <c r="E162" s="404">
        <v>2.63463603E-2</v>
      </c>
    </row>
    <row r="163" spans="1:19" ht="25.5" x14ac:dyDescent="0.2">
      <c r="A163" s="516"/>
      <c r="B163" s="515"/>
      <c r="C163" s="404"/>
      <c r="D163" s="404"/>
      <c r="E163" s="404"/>
      <c r="O163" s="505" t="s">
        <v>351</v>
      </c>
      <c r="P163" s="506"/>
      <c r="Q163" s="506"/>
      <c r="R163" s="506"/>
      <c r="S163" s="506"/>
    </row>
    <row r="164" spans="1:19" ht="25.5" x14ac:dyDescent="0.2">
      <c r="A164" s="505" t="s">
        <v>341</v>
      </c>
      <c r="B164" s="506"/>
      <c r="C164" s="506"/>
      <c r="D164" s="506"/>
      <c r="E164" s="506"/>
      <c r="O164" s="388"/>
      <c r="P164" s="404" t="s">
        <v>333</v>
      </c>
      <c r="Q164" s="404" t="s">
        <v>334</v>
      </c>
      <c r="R164" s="404" t="s">
        <v>252</v>
      </c>
      <c r="S164" s="404"/>
    </row>
    <row r="165" spans="1:19" x14ac:dyDescent="0.2">
      <c r="A165" s="305"/>
      <c r="B165" s="263" t="s">
        <v>333</v>
      </c>
      <c r="C165" s="263" t="s">
        <v>334</v>
      </c>
      <c r="D165" s="263" t="s">
        <v>252</v>
      </c>
      <c r="E165" s="263"/>
      <c r="O165" s="517">
        <v>44270</v>
      </c>
      <c r="P165" s="404">
        <v>0.27865634719999999</v>
      </c>
      <c r="Q165" s="404">
        <v>0.25256957140000003</v>
      </c>
      <c r="R165" s="404">
        <v>0.71605927110000001</v>
      </c>
      <c r="S165" s="404"/>
    </row>
    <row r="166" spans="1:19" x14ac:dyDescent="0.2">
      <c r="A166" s="306">
        <v>44270</v>
      </c>
      <c r="B166" s="302">
        <v>0.27900952820000002</v>
      </c>
      <c r="C166" s="302">
        <v>0.25573738280000002</v>
      </c>
      <c r="D166" s="302">
        <v>0.69718605629999997</v>
      </c>
      <c r="E166" s="263"/>
      <c r="O166" s="517">
        <v>44271</v>
      </c>
      <c r="P166" s="404">
        <v>0.28039331830000003</v>
      </c>
      <c r="Q166" s="404">
        <v>0.25176364600000001</v>
      </c>
      <c r="R166" s="404">
        <v>0.71212545510000003</v>
      </c>
      <c r="S166" s="503"/>
    </row>
    <row r="167" spans="1:19" x14ac:dyDescent="0.2">
      <c r="A167" s="306">
        <v>44271</v>
      </c>
      <c r="B167" s="302">
        <v>0.28185946649999999</v>
      </c>
      <c r="C167" s="302">
        <v>0.25414510670000001</v>
      </c>
      <c r="D167" s="302">
        <v>0.69680851060000004</v>
      </c>
      <c r="E167" s="263"/>
      <c r="O167" s="517">
        <v>44272</v>
      </c>
      <c r="P167" s="404">
        <v>0.2868919056</v>
      </c>
      <c r="Q167" s="404">
        <v>0.26162826150000001</v>
      </c>
      <c r="R167" s="404">
        <v>0.66488237780000004</v>
      </c>
      <c r="S167" s="503"/>
    </row>
    <row r="168" spans="1:19" x14ac:dyDescent="0.2">
      <c r="A168" s="304">
        <v>44272</v>
      </c>
      <c r="B168" s="302">
        <v>0.28445627620000002</v>
      </c>
      <c r="C168" s="302">
        <v>0.25808091589999999</v>
      </c>
      <c r="D168" s="302">
        <v>0.63844969920000005</v>
      </c>
      <c r="E168" s="404"/>
      <c r="O168" s="517">
        <v>44273</v>
      </c>
      <c r="P168" s="404">
        <v>0.2746749289</v>
      </c>
      <c r="Q168" s="404">
        <v>0.25057861549999999</v>
      </c>
      <c r="R168" s="404">
        <v>0.70393811529999994</v>
      </c>
    </row>
    <row r="169" spans="1:19" x14ac:dyDescent="0.2">
      <c r="A169" s="304">
        <v>44273</v>
      </c>
      <c r="B169" s="302">
        <v>0.27403176800000001</v>
      </c>
      <c r="C169" s="302">
        <v>0.24971523879999999</v>
      </c>
      <c r="D169" s="302">
        <v>0.68492574949999996</v>
      </c>
      <c r="E169" s="404"/>
      <c r="O169" s="517">
        <v>44274</v>
      </c>
      <c r="P169" s="404">
        <v>0.23130936090000001</v>
      </c>
      <c r="Q169" s="404">
        <v>0.2200513379</v>
      </c>
      <c r="R169" s="404">
        <v>0.64315759959999996</v>
      </c>
    </row>
    <row r="170" spans="1:19" x14ac:dyDescent="0.2">
      <c r="A170" s="304">
        <v>44274</v>
      </c>
      <c r="B170" s="302">
        <v>0.2320920886</v>
      </c>
      <c r="C170" s="302">
        <v>0.21941171849999999</v>
      </c>
      <c r="D170" s="302">
        <v>0.61647289540000005</v>
      </c>
      <c r="E170" s="404"/>
      <c r="O170" s="388">
        <v>44277</v>
      </c>
      <c r="P170" s="404">
        <v>0.27101024639999999</v>
      </c>
      <c r="Q170" s="404">
        <v>0.2470028125</v>
      </c>
      <c r="R170" s="404">
        <v>0.71266620010000004</v>
      </c>
    </row>
    <row r="171" spans="1:19" x14ac:dyDescent="0.2">
      <c r="A171" s="304">
        <v>44277</v>
      </c>
      <c r="B171" s="302">
        <v>0.27101024639999999</v>
      </c>
      <c r="C171" s="302">
        <v>0.2470028125</v>
      </c>
      <c r="D171" s="302">
        <v>0.69243673979999998</v>
      </c>
      <c r="E171" s="404"/>
    </row>
    <row r="172" spans="1:19" x14ac:dyDescent="0.2">
      <c r="A172" s="388">
        <v>44278</v>
      </c>
      <c r="B172" s="404">
        <v>0.26815040649999999</v>
      </c>
      <c r="C172" s="404">
        <v>0.24144721899999999</v>
      </c>
      <c r="D172" s="404">
        <v>0.72656031350000005</v>
      </c>
      <c r="E172" s="404"/>
    </row>
    <row r="173" spans="1:19" x14ac:dyDescent="0.2">
      <c r="A173" s="388">
        <v>44279</v>
      </c>
      <c r="B173" s="404">
        <v>0.27455252019999998</v>
      </c>
      <c r="C173" s="404">
        <v>0.24753502150000001</v>
      </c>
      <c r="D173" s="404">
        <v>0.66377743600000005</v>
      </c>
      <c r="E173" s="404"/>
    </row>
    <row r="174" spans="1:19" x14ac:dyDescent="0.2">
      <c r="A174" s="305">
        <v>44280</v>
      </c>
      <c r="B174" s="263">
        <v>0.26238163990000002</v>
      </c>
      <c r="C174" s="263">
        <v>0.2347492337</v>
      </c>
      <c r="D174" s="263">
        <v>0.7021544488</v>
      </c>
      <c r="E174" s="263"/>
    </row>
    <row r="175" spans="1:19" x14ac:dyDescent="0.2">
      <c r="A175" s="305">
        <v>44281</v>
      </c>
      <c r="B175" s="263">
        <v>0.22344179550000001</v>
      </c>
      <c r="C175" s="263">
        <v>0.20988366990000001</v>
      </c>
      <c r="D175" s="263">
        <v>0.62753602909999995</v>
      </c>
      <c r="E175" s="263"/>
    </row>
    <row r="176" spans="1:19" x14ac:dyDescent="0.2">
      <c r="A176" s="305">
        <v>44284</v>
      </c>
      <c r="B176" s="263">
        <v>0.26271210369999998</v>
      </c>
      <c r="C176" s="263">
        <v>0.24379625069999999</v>
      </c>
      <c r="D176" s="263">
        <v>0.70058479529999995</v>
      </c>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c r="B180" s="263"/>
      <c r="C180" s="263"/>
      <c r="D180" s="263"/>
      <c r="E180" s="263"/>
    </row>
    <row r="181" spans="1:5" x14ac:dyDescent="0.2">
      <c r="A181" s="305"/>
      <c r="B181" s="263"/>
      <c r="C181" s="263"/>
      <c r="D181" s="263"/>
      <c r="E181" s="263"/>
    </row>
    <row r="182" spans="1:5" x14ac:dyDescent="0.2">
      <c r="A182" s="305"/>
      <c r="B182" s="263"/>
      <c r="C182" s="263"/>
      <c r="D182" s="263"/>
      <c r="E182" s="263"/>
    </row>
    <row r="183" spans="1:5" x14ac:dyDescent="0.2">
      <c r="A183" s="305"/>
      <c r="B183" s="263"/>
      <c r="C183" s="263"/>
      <c r="D183" s="263"/>
      <c r="E183" s="263"/>
    </row>
    <row r="184" spans="1:5" x14ac:dyDescent="0.2">
      <c r="A184" s="305"/>
      <c r="B184" s="263"/>
      <c r="C184" s="263"/>
      <c r="D184" s="263"/>
      <c r="E184" s="263"/>
    </row>
    <row r="185" spans="1:5" x14ac:dyDescent="0.2">
      <c r="A185" s="305"/>
      <c r="B185" s="263"/>
      <c r="C185" s="263"/>
      <c r="D185" s="263"/>
      <c r="E185" s="263"/>
    </row>
    <row r="186" spans="1:5" x14ac:dyDescent="0.2">
      <c r="A186" s="305"/>
      <c r="B186" s="263"/>
      <c r="C186" s="263"/>
      <c r="D186" s="263"/>
      <c r="E186" s="263"/>
    </row>
    <row r="187" spans="1:5" x14ac:dyDescent="0.2">
      <c r="A187" s="305"/>
      <c r="B187" s="263"/>
      <c r="C187" s="263"/>
      <c r="D187" s="263"/>
      <c r="E187" s="263"/>
    </row>
    <row r="188" spans="1:5" x14ac:dyDescent="0.2">
      <c r="A188" s="305"/>
    </row>
    <row r="189" spans="1:5" x14ac:dyDescent="0.2">
      <c r="A189"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85"/>
  <sheetViews>
    <sheetView workbookViewId="0">
      <pane xSplit="1" ySplit="3" topLeftCell="B6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11" t="s">
        <v>346</v>
      </c>
      <c r="F72" s="361"/>
      <c r="N72" s="361"/>
      <c r="O72" s="361"/>
    </row>
    <row r="73" spans="1:15" x14ac:dyDescent="0.25">
      <c r="A73" s="25">
        <v>44276</v>
      </c>
      <c r="B73" s="61">
        <v>2144940</v>
      </c>
      <c r="C73" s="61">
        <v>220188</v>
      </c>
      <c r="E73" s="361"/>
      <c r="F73" s="361"/>
      <c r="N73" s="361"/>
      <c r="O73" s="361"/>
    </row>
    <row r="74" spans="1:15" x14ac:dyDescent="0.25">
      <c r="A74" s="25">
        <v>44277</v>
      </c>
      <c r="B74" s="61">
        <v>2182400</v>
      </c>
      <c r="C74" s="61">
        <v>225096</v>
      </c>
      <c r="E74" s="510"/>
    </row>
    <row r="75" spans="1:15" x14ac:dyDescent="0.25">
      <c r="A75" s="25">
        <v>44278</v>
      </c>
      <c r="B75" s="61">
        <v>2214672</v>
      </c>
      <c r="C75" s="61">
        <v>235671</v>
      </c>
    </row>
    <row r="76" spans="1:15" x14ac:dyDescent="0.25">
      <c r="A76" s="25">
        <v>44279</v>
      </c>
      <c r="B76" s="61">
        <v>2249612</v>
      </c>
      <c r="C76" s="61">
        <v>249252</v>
      </c>
    </row>
    <row r="77" spans="1:15" x14ac:dyDescent="0.25">
      <c r="A77" s="25">
        <v>44280</v>
      </c>
      <c r="B77" s="61">
        <v>2285711</v>
      </c>
      <c r="C77" s="61">
        <v>263236</v>
      </c>
    </row>
    <row r="78" spans="1:15" x14ac:dyDescent="0.25">
      <c r="A78" s="25">
        <v>44281</v>
      </c>
      <c r="B78" s="61">
        <v>2322832</v>
      </c>
      <c r="C78" s="61">
        <v>279814</v>
      </c>
    </row>
    <row r="79" spans="1:15" x14ac:dyDescent="0.25">
      <c r="A79" s="25">
        <v>44282</v>
      </c>
      <c r="B79" s="61">
        <v>2358807</v>
      </c>
      <c r="C79" s="61">
        <v>294714</v>
      </c>
    </row>
    <row r="80" spans="1:15" x14ac:dyDescent="0.25">
      <c r="A80" s="25">
        <v>44283</v>
      </c>
      <c r="B80" s="61">
        <v>2385709</v>
      </c>
      <c r="C80" s="61">
        <v>312320</v>
      </c>
    </row>
    <row r="81" spans="1:3" x14ac:dyDescent="0.25">
      <c r="A81" s="25">
        <v>44284</v>
      </c>
      <c r="B81" s="61">
        <v>2409826</v>
      </c>
      <c r="C81" s="61">
        <v>326263</v>
      </c>
    </row>
    <row r="82" spans="1:3" x14ac:dyDescent="0.25">
      <c r="A82" s="25">
        <v>44285</v>
      </c>
      <c r="B82" s="61">
        <v>2436398</v>
      </c>
      <c r="C82" s="61">
        <v>338443</v>
      </c>
    </row>
    <row r="83" spans="1:3" x14ac:dyDescent="0.25">
      <c r="A83" s="25">
        <v>44286</v>
      </c>
      <c r="B83" s="61">
        <v>2463069</v>
      </c>
      <c r="C83" s="61">
        <v>354756</v>
      </c>
    </row>
    <row r="85" spans="1:3" x14ac:dyDescent="0.25">
      <c r="B85" s="361"/>
      <c r="C85" s="361"/>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8" t="s">
        <v>0</v>
      </c>
      <c r="B3" s="540" t="s">
        <v>317</v>
      </c>
      <c r="C3" s="541"/>
      <c r="D3" s="541"/>
      <c r="E3" s="541"/>
      <c r="F3" s="542"/>
      <c r="G3" s="543" t="s">
        <v>318</v>
      </c>
      <c r="H3" s="544"/>
      <c r="I3" s="544"/>
      <c r="J3" s="544"/>
      <c r="K3" s="545"/>
      <c r="L3" s="546" t="s">
        <v>319</v>
      </c>
      <c r="M3" s="547"/>
      <c r="N3" s="548"/>
      <c r="O3" s="546" t="s">
        <v>320</v>
      </c>
      <c r="P3" s="547"/>
      <c r="Q3" s="548"/>
      <c r="R3" s="546" t="s">
        <v>321</v>
      </c>
      <c r="S3" s="547"/>
      <c r="T3" s="548"/>
      <c r="U3" s="546" t="s">
        <v>322</v>
      </c>
      <c r="V3" s="547"/>
      <c r="W3" s="548"/>
      <c r="X3" s="546" t="s">
        <v>323</v>
      </c>
      <c r="Y3" s="547"/>
      <c r="Z3" s="548"/>
      <c r="AA3" s="482"/>
      <c r="AB3" s="540" t="s">
        <v>316</v>
      </c>
      <c r="AC3" s="541"/>
      <c r="AD3" s="541"/>
      <c r="AE3" s="541"/>
      <c r="AF3" s="542"/>
      <c r="AG3" s="482"/>
      <c r="AH3" s="482"/>
    </row>
    <row r="4" spans="1:36" ht="78.75" customHeight="1" x14ac:dyDescent="0.25">
      <c r="A4" s="539"/>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8" t="s">
        <v>0</v>
      </c>
      <c r="B3" s="546" t="s">
        <v>282</v>
      </c>
      <c r="C3" s="547"/>
      <c r="D3" s="548"/>
      <c r="E3" s="546" t="s">
        <v>283</v>
      </c>
      <c r="F3" s="547"/>
      <c r="G3" s="548"/>
      <c r="H3" s="546" t="s">
        <v>284</v>
      </c>
      <c r="I3" s="547"/>
      <c r="J3" s="548"/>
      <c r="K3" s="546" t="s">
        <v>285</v>
      </c>
      <c r="L3" s="547"/>
      <c r="M3" s="548"/>
    </row>
    <row r="4" spans="1:15" s="367" customFormat="1" ht="78.75" customHeight="1" x14ac:dyDescent="0.25">
      <c r="A4" s="538"/>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15" x14ac:dyDescent="0.25">
      <c r="A1" s="414" t="s">
        <v>325</v>
      </c>
      <c r="E1" s="60" t="s">
        <v>29</v>
      </c>
    </row>
    <row r="3" spans="1:15" ht="69.599999999999994" customHeight="1" x14ac:dyDescent="0.25">
      <c r="A3" s="56" t="s">
        <v>0</v>
      </c>
      <c r="B3" s="62" t="s">
        <v>293</v>
      </c>
      <c r="C3" s="62" t="s">
        <v>295</v>
      </c>
    </row>
    <row r="4" spans="1:15" x14ac:dyDescent="0.25">
      <c r="A4" s="25">
        <v>44242</v>
      </c>
      <c r="B4" s="57">
        <v>1618320</v>
      </c>
      <c r="C4" s="57">
        <v>1520690</v>
      </c>
    </row>
    <row r="5" spans="1:15" x14ac:dyDescent="0.25">
      <c r="A5" s="25">
        <v>44249</v>
      </c>
      <c r="B5" s="57">
        <v>1763400</v>
      </c>
      <c r="C5" s="57">
        <v>1643450</v>
      </c>
      <c r="N5" s="361"/>
      <c r="O5" s="361"/>
    </row>
    <row r="6" spans="1:15" x14ac:dyDescent="0.25">
      <c r="A6" s="25">
        <v>44256</v>
      </c>
      <c r="B6" s="57">
        <v>2138450</v>
      </c>
      <c r="C6" s="57">
        <v>1886160</v>
      </c>
      <c r="N6" s="361"/>
      <c r="O6" s="361"/>
    </row>
    <row r="7" spans="1:15" x14ac:dyDescent="0.25">
      <c r="A7" s="25">
        <v>44263</v>
      </c>
      <c r="B7" s="57">
        <v>2882440</v>
      </c>
      <c r="C7" s="57">
        <v>2189030</v>
      </c>
      <c r="N7" s="361"/>
      <c r="O7" s="361"/>
    </row>
    <row r="8" spans="1:15" x14ac:dyDescent="0.25">
      <c r="A8" s="25">
        <v>44270</v>
      </c>
      <c r="B8" s="57">
        <v>3209170</v>
      </c>
      <c r="C8" s="57">
        <v>2673640</v>
      </c>
      <c r="N8" s="361"/>
      <c r="O8" s="361"/>
    </row>
    <row r="9" spans="1:15" x14ac:dyDescent="0.25">
      <c r="A9" s="25">
        <v>44277</v>
      </c>
      <c r="B9" s="57">
        <v>3473250</v>
      </c>
      <c r="C9" s="57">
        <v>3054390</v>
      </c>
      <c r="N9" s="361"/>
      <c r="O9" s="361"/>
    </row>
    <row r="10" spans="1:15" x14ac:dyDescent="0.25">
      <c r="A10" s="25">
        <v>44284</v>
      </c>
      <c r="B10" s="57">
        <v>3744260</v>
      </c>
      <c r="C10" s="57">
        <v>3257390</v>
      </c>
    </row>
    <row r="12" spans="1:15" x14ac:dyDescent="0.25">
      <c r="B12" s="361"/>
      <c r="C12" s="361"/>
    </row>
    <row r="13" spans="1:15" x14ac:dyDescent="0.25">
      <c r="B13" s="361"/>
      <c r="C13" s="361"/>
    </row>
    <row r="14" spans="1:15" x14ac:dyDescent="0.25">
      <c r="B14" s="361"/>
      <c r="C14" s="361"/>
    </row>
    <row r="15" spans="1:15" x14ac:dyDescent="0.25">
      <c r="B15" s="361"/>
      <c r="C15" s="361"/>
    </row>
    <row r="16" spans="1:15" x14ac:dyDescent="0.25">
      <c r="B16" s="361"/>
      <c r="C16" s="361"/>
    </row>
    <row r="17" spans="2:3" x14ac:dyDescent="0.25">
      <c r="B17" s="361"/>
      <c r="C17" s="361"/>
    </row>
    <row r="18" spans="2:3" x14ac:dyDescent="0.25">
      <c r="B18" s="361"/>
      <c r="C18"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9" t="s">
        <v>300</v>
      </c>
      <c r="B15" s="549"/>
      <c r="C15" s="549"/>
      <c r="D15" s="550"/>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6">
        <v>44267</v>
      </c>
      <c r="B24" s="489">
        <v>4690</v>
      </c>
      <c r="C24" s="488">
        <v>50</v>
      </c>
      <c r="D24" s="489">
        <v>5</v>
      </c>
    </row>
    <row r="25" spans="1:4" x14ac:dyDescent="0.25">
      <c r="A25" s="486">
        <v>44274</v>
      </c>
      <c r="B25" s="489">
        <v>4750</v>
      </c>
      <c r="C25" s="488">
        <v>50</v>
      </c>
      <c r="D25" s="489">
        <v>5</v>
      </c>
    </row>
    <row r="26" spans="1:4" x14ac:dyDescent="0.25">
      <c r="A26" s="487">
        <v>44281</v>
      </c>
      <c r="B26" s="490">
        <v>4930</v>
      </c>
      <c r="C26" s="496">
        <v>170</v>
      </c>
      <c r="D26" s="490">
        <v>25</v>
      </c>
    </row>
    <row r="30" spans="1:4" x14ac:dyDescent="0.25">
      <c r="A30" s="473" t="s">
        <v>305</v>
      </c>
      <c r="B30" s="31"/>
      <c r="C30" s="31"/>
      <c r="D30" s="474"/>
    </row>
    <row r="31" spans="1:4" ht="75" x14ac:dyDescent="0.25">
      <c r="A31" s="464" t="s">
        <v>0</v>
      </c>
      <c r="B31" s="475" t="s">
        <v>301</v>
      </c>
      <c r="C31" s="464" t="s">
        <v>302</v>
      </c>
      <c r="D31" s="475" t="s">
        <v>299</v>
      </c>
    </row>
    <row r="32" spans="1:4" x14ac:dyDescent="0.25">
      <c r="A32" s="468">
        <v>44134</v>
      </c>
      <c r="B32" s="476">
        <v>230</v>
      </c>
      <c r="C32" s="477">
        <v>70</v>
      </c>
      <c r="D32" s="467">
        <v>10</v>
      </c>
    </row>
    <row r="33" spans="1:5" x14ac:dyDescent="0.25">
      <c r="A33" s="468">
        <v>44141</v>
      </c>
      <c r="B33" s="477">
        <v>310</v>
      </c>
      <c r="C33" s="477">
        <v>80</v>
      </c>
      <c r="D33" s="467">
        <v>10</v>
      </c>
    </row>
    <row r="34" spans="1:5" x14ac:dyDescent="0.25">
      <c r="A34" s="468">
        <v>44148</v>
      </c>
      <c r="B34" s="477">
        <v>370</v>
      </c>
      <c r="C34" s="477">
        <v>60</v>
      </c>
      <c r="D34" s="467">
        <v>10</v>
      </c>
    </row>
    <row r="35" spans="1:5" x14ac:dyDescent="0.25">
      <c r="A35" s="468">
        <v>44155</v>
      </c>
      <c r="B35" s="477">
        <v>440</v>
      </c>
      <c r="C35" s="477">
        <v>60</v>
      </c>
      <c r="D35" s="467">
        <v>10</v>
      </c>
    </row>
    <row r="36" spans="1:5" x14ac:dyDescent="0.25">
      <c r="A36" s="468">
        <v>44162</v>
      </c>
      <c r="B36" s="477">
        <v>470</v>
      </c>
      <c r="C36" s="477">
        <v>40</v>
      </c>
      <c r="D36" s="467">
        <v>5</v>
      </c>
    </row>
    <row r="37" spans="1:5" x14ac:dyDescent="0.25">
      <c r="A37" s="468">
        <v>44169</v>
      </c>
      <c r="B37" s="477">
        <v>530</v>
      </c>
      <c r="C37" s="477">
        <v>50</v>
      </c>
      <c r="D37" s="467">
        <v>5</v>
      </c>
    </row>
    <row r="38" spans="1:5" x14ac:dyDescent="0.25">
      <c r="A38" s="468">
        <v>44176</v>
      </c>
      <c r="B38" s="478">
        <v>560</v>
      </c>
      <c r="C38" s="478">
        <v>30</v>
      </c>
      <c r="D38" s="471">
        <v>5</v>
      </c>
    </row>
    <row r="39" spans="1:5" ht="75" customHeight="1" x14ac:dyDescent="0.25">
      <c r="A39" s="551" t="s">
        <v>303</v>
      </c>
      <c r="B39" s="549"/>
      <c r="C39" s="549"/>
      <c r="D39" s="550"/>
    </row>
    <row r="40" spans="1:5" x14ac:dyDescent="0.25">
      <c r="A40" s="468">
        <v>44211</v>
      </c>
      <c r="B40" s="477">
        <v>650</v>
      </c>
      <c r="C40" s="479" t="s">
        <v>48</v>
      </c>
      <c r="D40" s="472" t="s">
        <v>48</v>
      </c>
    </row>
    <row r="41" spans="1:5" x14ac:dyDescent="0.25">
      <c r="A41" s="468">
        <v>44218</v>
      </c>
      <c r="B41" s="477">
        <v>670</v>
      </c>
      <c r="C41" s="477">
        <v>50</v>
      </c>
      <c r="D41" s="477">
        <v>5</v>
      </c>
    </row>
    <row r="42" spans="1:5" x14ac:dyDescent="0.25">
      <c r="A42" s="468">
        <v>44225</v>
      </c>
      <c r="B42" s="477">
        <v>700</v>
      </c>
      <c r="C42" s="477">
        <v>30</v>
      </c>
      <c r="D42" s="477">
        <v>5</v>
      </c>
    </row>
    <row r="43" spans="1:5" x14ac:dyDescent="0.25">
      <c r="A43" s="468">
        <v>44232</v>
      </c>
      <c r="B43" s="477">
        <v>740</v>
      </c>
      <c r="C43" s="477">
        <v>20</v>
      </c>
      <c r="D43" s="477">
        <v>5</v>
      </c>
    </row>
    <row r="44" spans="1:5" x14ac:dyDescent="0.25">
      <c r="A44" s="470">
        <v>44239</v>
      </c>
      <c r="B44" s="469">
        <v>750</v>
      </c>
      <c r="C44" s="477">
        <v>10</v>
      </c>
      <c r="D44" s="477">
        <v>0</v>
      </c>
      <c r="E44" s="79"/>
    </row>
    <row r="45" spans="1:5" x14ac:dyDescent="0.25">
      <c r="A45" s="486">
        <v>44246</v>
      </c>
      <c r="B45" s="489">
        <v>760</v>
      </c>
      <c r="C45" s="489">
        <v>20</v>
      </c>
      <c r="D45" s="489">
        <v>5</v>
      </c>
    </row>
    <row r="46" spans="1:5" x14ac:dyDescent="0.25">
      <c r="A46" s="497">
        <v>44253</v>
      </c>
      <c r="B46" s="489">
        <v>780</v>
      </c>
      <c r="C46" s="489">
        <v>10</v>
      </c>
      <c r="D46" s="489">
        <v>0</v>
      </c>
    </row>
    <row r="47" spans="1:5" x14ac:dyDescent="0.25">
      <c r="A47" s="497">
        <v>44260</v>
      </c>
      <c r="B47" s="489">
        <v>800</v>
      </c>
      <c r="C47" s="489">
        <v>10</v>
      </c>
      <c r="D47" s="489">
        <v>0</v>
      </c>
    </row>
    <row r="48" spans="1:5" x14ac:dyDescent="0.25">
      <c r="A48" s="497">
        <v>44267</v>
      </c>
      <c r="B48" s="489">
        <v>810</v>
      </c>
      <c r="C48" s="488">
        <v>10</v>
      </c>
      <c r="D48" s="488">
        <v>0</v>
      </c>
    </row>
    <row r="49" spans="1:4" x14ac:dyDescent="0.25">
      <c r="A49" s="497">
        <v>44274</v>
      </c>
      <c r="B49" s="489">
        <v>820</v>
      </c>
      <c r="C49" s="488">
        <v>10</v>
      </c>
      <c r="D49" s="488">
        <v>0</v>
      </c>
    </row>
    <row r="50" spans="1:4" x14ac:dyDescent="0.25">
      <c r="A50" s="493">
        <v>44281</v>
      </c>
      <c r="B50" s="490">
        <v>840</v>
      </c>
      <c r="C50" s="496">
        <v>20</v>
      </c>
      <c r="D50" s="496">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9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7" x14ac:dyDescent="0.25">
      <c r="A193" s="127">
        <v>44274</v>
      </c>
      <c r="B193" s="494">
        <v>35</v>
      </c>
      <c r="C193" s="495">
        <v>397</v>
      </c>
      <c r="D193" s="495">
        <v>24</v>
      </c>
    </row>
    <row r="194" spans="1:7" x14ac:dyDescent="0.25">
      <c r="A194" s="127">
        <v>44275</v>
      </c>
      <c r="B194" s="494">
        <v>31</v>
      </c>
      <c r="C194" s="495">
        <v>367</v>
      </c>
      <c r="D194" s="495">
        <v>26</v>
      </c>
    </row>
    <row r="195" spans="1:7" x14ac:dyDescent="0.25">
      <c r="A195" s="127">
        <v>44276</v>
      </c>
      <c r="B195" s="494">
        <v>31</v>
      </c>
      <c r="C195" s="495">
        <v>344</v>
      </c>
      <c r="D195" s="495">
        <v>24</v>
      </c>
    </row>
    <row r="196" spans="1:7" x14ac:dyDescent="0.25">
      <c r="A196" s="127">
        <v>44277</v>
      </c>
      <c r="B196" s="494">
        <v>33</v>
      </c>
      <c r="C196" s="495">
        <v>353</v>
      </c>
      <c r="D196" s="495">
        <v>24</v>
      </c>
    </row>
    <row r="197" spans="1:7" x14ac:dyDescent="0.25">
      <c r="A197" s="127">
        <v>44278</v>
      </c>
      <c r="B197" s="494">
        <v>28</v>
      </c>
      <c r="C197" s="495">
        <v>341</v>
      </c>
      <c r="D197" s="495">
        <v>23</v>
      </c>
    </row>
    <row r="198" spans="1:7" x14ac:dyDescent="0.25">
      <c r="A198" s="127">
        <v>44279</v>
      </c>
      <c r="B198" s="494">
        <v>31</v>
      </c>
      <c r="C198" s="495">
        <v>321</v>
      </c>
      <c r="D198" s="495">
        <v>20</v>
      </c>
    </row>
    <row r="199" spans="1:7" x14ac:dyDescent="0.25">
      <c r="A199" s="127">
        <v>44280</v>
      </c>
      <c r="B199" s="494">
        <v>32</v>
      </c>
      <c r="C199" s="495">
        <v>310</v>
      </c>
      <c r="D199" s="495">
        <v>18</v>
      </c>
    </row>
    <row r="200" spans="1:7" x14ac:dyDescent="0.25">
      <c r="A200" s="127">
        <v>44281</v>
      </c>
      <c r="B200" s="494">
        <v>26</v>
      </c>
      <c r="C200" s="495">
        <v>296</v>
      </c>
      <c r="D200" s="495">
        <v>14</v>
      </c>
    </row>
    <row r="201" spans="1:7" x14ac:dyDescent="0.25">
      <c r="A201" s="127">
        <v>44282</v>
      </c>
      <c r="B201" s="494">
        <v>26</v>
      </c>
      <c r="C201" s="495">
        <v>283</v>
      </c>
      <c r="D201" s="495">
        <v>16</v>
      </c>
    </row>
    <row r="202" spans="1:7" x14ac:dyDescent="0.25">
      <c r="A202" s="127">
        <v>44283</v>
      </c>
      <c r="B202" s="494">
        <v>22</v>
      </c>
      <c r="C202" s="494">
        <v>264</v>
      </c>
      <c r="D202" s="494">
        <v>16</v>
      </c>
    </row>
    <row r="203" spans="1:7" x14ac:dyDescent="0.25">
      <c r="A203" s="127">
        <v>44284</v>
      </c>
      <c r="B203" s="494">
        <v>22</v>
      </c>
      <c r="C203" s="494">
        <v>259</v>
      </c>
      <c r="D203" s="494">
        <v>15</v>
      </c>
    </row>
    <row r="204" spans="1:7" x14ac:dyDescent="0.25">
      <c r="A204" s="127">
        <v>44285</v>
      </c>
      <c r="B204" s="494">
        <v>23</v>
      </c>
      <c r="C204" s="494">
        <v>250</v>
      </c>
      <c r="D204" s="494">
        <v>17</v>
      </c>
    </row>
    <row r="205" spans="1:7" x14ac:dyDescent="0.25">
      <c r="A205" s="127">
        <v>44286</v>
      </c>
      <c r="B205" s="494">
        <v>21</v>
      </c>
      <c r="C205" s="494">
        <v>237</v>
      </c>
      <c r="D205" s="494">
        <v>17</v>
      </c>
    </row>
    <row r="206" spans="1:7" x14ac:dyDescent="0.25">
      <c r="D206" s="513"/>
      <c r="E206" s="400"/>
      <c r="F206" s="400"/>
      <c r="G206" s="40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56" t="s">
        <v>0</v>
      </c>
      <c r="B3" s="552" t="s">
        <v>4</v>
      </c>
      <c r="C3" s="553"/>
      <c r="D3" s="554"/>
      <c r="E3" s="555" t="s">
        <v>7</v>
      </c>
      <c r="F3" s="555"/>
      <c r="G3" s="555"/>
    </row>
    <row r="4" spans="1:19" x14ac:dyDescent="0.25">
      <c r="A4" s="557"/>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8" t="s">
        <v>181</v>
      </c>
      <c r="F33" s="558"/>
      <c r="G33" s="558"/>
      <c r="H33" s="558"/>
      <c r="I33" s="558"/>
      <c r="J33" s="558"/>
      <c r="K33" s="558"/>
      <c r="L33" s="558"/>
      <c r="M33" s="558"/>
      <c r="N33" s="558"/>
      <c r="O33" s="558"/>
      <c r="P33" s="558"/>
      <c r="Q33" s="558"/>
      <c r="R33" s="558"/>
      <c r="S33" s="558"/>
      <c r="T33" s="558"/>
      <c r="U33" s="558"/>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9" t="s">
        <v>5</v>
      </c>
      <c r="E31" s="559"/>
      <c r="F31" s="559"/>
      <c r="G31" s="559"/>
      <c r="H31" s="559"/>
      <c r="I31" s="559"/>
      <c r="J31" s="559"/>
      <c r="K31" s="559"/>
      <c r="L31" s="559"/>
      <c r="M31" s="559"/>
      <c r="N31" s="559"/>
    </row>
    <row r="32" spans="1:14" x14ac:dyDescent="0.25">
      <c r="A32" s="373">
        <v>43938</v>
      </c>
      <c r="B32" s="309">
        <v>184</v>
      </c>
      <c r="D32" s="559"/>
      <c r="E32" s="559"/>
      <c r="F32" s="559"/>
      <c r="G32" s="559"/>
      <c r="H32" s="559"/>
      <c r="I32" s="559"/>
      <c r="J32" s="559"/>
      <c r="K32" s="559"/>
      <c r="L32" s="559"/>
      <c r="M32" s="559"/>
      <c r="N32" s="559"/>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9" t="s">
        <v>82</v>
      </c>
      <c r="E34" s="559"/>
      <c r="F34" s="559"/>
      <c r="G34" s="559"/>
      <c r="H34" s="559"/>
      <c r="I34" s="559"/>
      <c r="J34" s="559"/>
      <c r="K34" s="559"/>
      <c r="L34" s="559"/>
      <c r="M34" s="559"/>
      <c r="N34" s="559"/>
    </row>
    <row r="35" spans="1:14" x14ac:dyDescent="0.25">
      <c r="A35" s="373">
        <v>43941</v>
      </c>
      <c r="B35" s="309">
        <v>167</v>
      </c>
      <c r="D35" s="559"/>
      <c r="E35" s="559"/>
      <c r="F35" s="559"/>
      <c r="G35" s="559"/>
      <c r="H35" s="559"/>
      <c r="I35" s="559"/>
      <c r="J35" s="559"/>
      <c r="K35" s="559"/>
      <c r="L35" s="559"/>
      <c r="M35" s="559"/>
      <c r="N35" s="559"/>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60" t="s">
        <v>120</v>
      </c>
      <c r="E37" s="560"/>
      <c r="F37" s="560"/>
      <c r="G37" s="560"/>
      <c r="H37" s="560"/>
      <c r="I37" s="560"/>
      <c r="J37" s="560"/>
      <c r="K37" s="560"/>
      <c r="L37" s="560"/>
      <c r="M37" s="560"/>
      <c r="N37" s="560"/>
    </row>
    <row r="38" spans="1:14" x14ac:dyDescent="0.25">
      <c r="A38" s="373">
        <v>43944</v>
      </c>
      <c r="B38" s="309">
        <v>136</v>
      </c>
      <c r="D38" s="560"/>
      <c r="E38" s="560"/>
      <c r="F38" s="560"/>
      <c r="G38" s="560"/>
      <c r="H38" s="560"/>
      <c r="I38" s="560"/>
      <c r="J38" s="560"/>
      <c r="K38" s="560"/>
      <c r="L38" s="560"/>
      <c r="M38" s="560"/>
      <c r="N38" s="560"/>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61" t="s">
        <v>121</v>
      </c>
      <c r="C2" s="562"/>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65" t="s">
        <v>129</v>
      </c>
      <c r="F33" s="566">
        <v>2</v>
      </c>
      <c r="G33" s="231"/>
    </row>
    <row r="34" spans="1:7" x14ac:dyDescent="0.25">
      <c r="A34" s="248">
        <v>44040</v>
      </c>
      <c r="B34" s="250" t="s">
        <v>48</v>
      </c>
      <c r="C34" s="251" t="s">
        <v>48</v>
      </c>
      <c r="D34" s="234"/>
      <c r="E34" s="563"/>
      <c r="F34" s="567"/>
      <c r="G34" s="231"/>
    </row>
    <row r="35" spans="1:7" x14ac:dyDescent="0.25">
      <c r="A35" s="248">
        <v>44041</v>
      </c>
      <c r="B35" s="235">
        <v>66</v>
      </c>
      <c r="C35" s="254">
        <v>0.06</v>
      </c>
      <c r="D35" s="255"/>
      <c r="E35" s="563"/>
      <c r="F35" s="567"/>
      <c r="G35" s="231"/>
    </row>
    <row r="36" spans="1:7" x14ac:dyDescent="0.25">
      <c r="A36" s="248">
        <v>44042</v>
      </c>
      <c r="B36" s="250" t="s">
        <v>48</v>
      </c>
      <c r="C36" s="251" t="s">
        <v>48</v>
      </c>
      <c r="D36" s="255"/>
      <c r="E36" s="563"/>
      <c r="F36" s="567"/>
      <c r="G36" s="231"/>
    </row>
    <row r="37" spans="1:7" x14ac:dyDescent="0.25">
      <c r="A37" s="248">
        <v>44043</v>
      </c>
      <c r="B37" s="250" t="s">
        <v>48</v>
      </c>
      <c r="C37" s="251" t="s">
        <v>48</v>
      </c>
      <c r="D37" s="255"/>
      <c r="E37" s="563"/>
      <c r="F37" s="567"/>
      <c r="G37" s="231"/>
    </row>
    <row r="38" spans="1:7" x14ac:dyDescent="0.25">
      <c r="A38" s="248">
        <v>44044</v>
      </c>
      <c r="B38" s="250" t="s">
        <v>48</v>
      </c>
      <c r="C38" s="251" t="s">
        <v>48</v>
      </c>
      <c r="D38" s="255"/>
      <c r="E38" s="563"/>
      <c r="F38" s="567"/>
      <c r="G38" s="231"/>
    </row>
    <row r="39" spans="1:7" x14ac:dyDescent="0.25">
      <c r="A39" s="248">
        <v>44045</v>
      </c>
      <c r="B39" s="250" t="s">
        <v>48</v>
      </c>
      <c r="C39" s="251" t="s">
        <v>48</v>
      </c>
      <c r="D39" s="255"/>
      <c r="E39" s="564"/>
      <c r="F39" s="568"/>
      <c r="G39" s="231"/>
    </row>
    <row r="40" spans="1:7" x14ac:dyDescent="0.25">
      <c r="A40" s="248">
        <v>44046</v>
      </c>
      <c r="B40" s="250" t="s">
        <v>48</v>
      </c>
      <c r="C40" s="251" t="s">
        <v>48</v>
      </c>
      <c r="D40" s="255"/>
      <c r="E40" s="563" t="s">
        <v>128</v>
      </c>
      <c r="F40" s="569">
        <v>0</v>
      </c>
      <c r="G40" s="231"/>
    </row>
    <row r="41" spans="1:7" x14ac:dyDescent="0.25">
      <c r="A41" s="248">
        <v>44047</v>
      </c>
      <c r="B41" s="250" t="s">
        <v>48</v>
      </c>
      <c r="C41" s="251" t="s">
        <v>48</v>
      </c>
      <c r="D41" s="255"/>
      <c r="E41" s="563"/>
      <c r="F41" s="570"/>
      <c r="G41" s="231"/>
    </row>
    <row r="42" spans="1:7" x14ac:dyDescent="0.25">
      <c r="A42" s="248">
        <v>44048</v>
      </c>
      <c r="B42" s="235">
        <v>60</v>
      </c>
      <c r="C42" s="254">
        <v>0.06</v>
      </c>
      <c r="D42" s="255"/>
      <c r="E42" s="563"/>
      <c r="F42" s="570"/>
      <c r="G42" s="231"/>
    </row>
    <row r="43" spans="1:7" x14ac:dyDescent="0.25">
      <c r="A43" s="248">
        <v>44049</v>
      </c>
      <c r="B43" s="250" t="s">
        <v>48</v>
      </c>
      <c r="C43" s="251" t="s">
        <v>48</v>
      </c>
      <c r="E43" s="563"/>
      <c r="F43" s="570"/>
    </row>
    <row r="44" spans="1:7" x14ac:dyDescent="0.25">
      <c r="A44" s="248">
        <v>44050</v>
      </c>
      <c r="B44" s="250" t="s">
        <v>48</v>
      </c>
      <c r="C44" s="251" t="s">
        <v>48</v>
      </c>
      <c r="E44" s="563"/>
      <c r="F44" s="570"/>
    </row>
    <row r="45" spans="1:7" x14ac:dyDescent="0.25">
      <c r="A45" s="248">
        <v>44051</v>
      </c>
      <c r="B45" s="250" t="s">
        <v>48</v>
      </c>
      <c r="C45" s="251" t="s">
        <v>48</v>
      </c>
      <c r="E45" s="563"/>
      <c r="F45" s="570"/>
    </row>
    <row r="46" spans="1:7" x14ac:dyDescent="0.25">
      <c r="A46" s="248">
        <v>44052</v>
      </c>
      <c r="B46" s="250" t="s">
        <v>48</v>
      </c>
      <c r="C46" s="251" t="s">
        <v>48</v>
      </c>
      <c r="E46" s="564"/>
      <c r="F46" s="57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72" t="s">
        <v>81</v>
      </c>
      <c r="G4" s="573"/>
      <c r="H4" s="573"/>
      <c r="I4" s="57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75" t="s">
        <v>122</v>
      </c>
      <c r="G84" s="57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77" t="s">
        <v>122</v>
      </c>
      <c r="C109" s="578"/>
      <c r="D109" s="57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45"/>
  <sheetViews>
    <sheetView showGridLines="0" zoomScaleNormal="100" workbookViewId="0">
      <pane xSplit="2" ySplit="3" topLeftCell="C321"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row r="339" spans="1:3" x14ac:dyDescent="0.25">
      <c r="B339" s="63">
        <v>44273</v>
      </c>
    </row>
    <row r="340" spans="1:3" x14ac:dyDescent="0.25">
      <c r="B340" s="63">
        <v>44274</v>
      </c>
    </row>
    <row r="341" spans="1:3" x14ac:dyDescent="0.25">
      <c r="B341" s="63">
        <v>44275</v>
      </c>
    </row>
    <row r="342" spans="1:3" x14ac:dyDescent="0.25">
      <c r="B342" s="63">
        <v>44276</v>
      </c>
    </row>
    <row r="343" spans="1:3" x14ac:dyDescent="0.25">
      <c r="B343" s="63">
        <v>44277</v>
      </c>
    </row>
    <row r="344" spans="1:3" x14ac:dyDescent="0.25">
      <c r="B344" s="63">
        <v>44278</v>
      </c>
    </row>
    <row r="345" spans="1:3" x14ac:dyDescent="0.25">
      <c r="A345" s="63">
        <v>44279</v>
      </c>
      <c r="B345" s="63">
        <v>44279</v>
      </c>
      <c r="C345" s="2">
        <v>1022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9"/>
  <sheetViews>
    <sheetView showGridLines="0" zoomScale="85" zoomScaleNormal="85" workbookViewId="0">
      <pane xSplit="1" ySplit="4" topLeftCell="B377"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33" t="s">
        <v>119</v>
      </c>
      <c r="L1" s="534"/>
      <c r="M1" s="534"/>
      <c r="N1" s="534"/>
      <c r="O1" s="534"/>
      <c r="P1" s="534"/>
      <c r="W1" s="22" t="s">
        <v>29</v>
      </c>
    </row>
    <row r="2" spans="1:27" x14ac:dyDescent="0.25">
      <c r="A2" s="2"/>
      <c r="I2" s="524" t="s">
        <v>199</v>
      </c>
      <c r="J2" s="525"/>
      <c r="Q2" s="398"/>
      <c r="R2" s="398"/>
    </row>
    <row r="3" spans="1:27" ht="48.75" customHeight="1" x14ac:dyDescent="0.25">
      <c r="A3" s="527" t="s">
        <v>30</v>
      </c>
      <c r="B3" s="529" t="s">
        <v>197</v>
      </c>
      <c r="C3" s="530"/>
      <c r="D3" s="530"/>
      <c r="E3" s="105" t="s">
        <v>196</v>
      </c>
      <c r="F3" s="536" t="s">
        <v>211</v>
      </c>
      <c r="G3" s="531" t="s">
        <v>198</v>
      </c>
      <c r="H3" s="531"/>
      <c r="I3" s="524"/>
      <c r="J3" s="525"/>
      <c r="K3" s="526" t="s">
        <v>200</v>
      </c>
      <c r="L3" s="537" t="s">
        <v>212</v>
      </c>
      <c r="M3" s="532" t="s">
        <v>213</v>
      </c>
      <c r="N3" s="523" t="s">
        <v>201</v>
      </c>
      <c r="O3" s="526" t="s">
        <v>195</v>
      </c>
      <c r="P3" s="535" t="s">
        <v>203</v>
      </c>
      <c r="Q3" s="532" t="s">
        <v>214</v>
      </c>
      <c r="R3" s="532" t="s">
        <v>215</v>
      </c>
      <c r="S3" s="523" t="s">
        <v>194</v>
      </c>
    </row>
    <row r="4" spans="1:27" ht="30.6" customHeight="1" x14ac:dyDescent="0.25">
      <c r="A4" s="528"/>
      <c r="B4" s="23" t="s">
        <v>18</v>
      </c>
      <c r="C4" s="24" t="s">
        <v>17</v>
      </c>
      <c r="D4" s="28" t="s">
        <v>3</v>
      </c>
      <c r="E4" s="100" t="s">
        <v>63</v>
      </c>
      <c r="F4" s="536"/>
      <c r="G4" s="99" t="s">
        <v>63</v>
      </c>
      <c r="H4" s="80" t="s">
        <v>64</v>
      </c>
      <c r="I4" s="81" t="s">
        <v>63</v>
      </c>
      <c r="J4" s="148" t="s">
        <v>64</v>
      </c>
      <c r="K4" s="526"/>
      <c r="L4" s="537"/>
      <c r="M4" s="532"/>
      <c r="N4" s="523"/>
      <c r="O4" s="526"/>
      <c r="P4" s="535"/>
      <c r="Q4" s="532"/>
      <c r="R4" s="532"/>
      <c r="S4" s="523"/>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21"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21"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21"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21"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21"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21" x14ac:dyDescent="0.2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21" x14ac:dyDescent="0.2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2" spans="1:21" x14ac:dyDescent="0.25">
      <c r="A392" s="63">
        <v>44279</v>
      </c>
      <c r="B392" s="44">
        <v>1571486</v>
      </c>
      <c r="C392" s="44">
        <v>215075</v>
      </c>
      <c r="D392" s="440">
        <v>1786561</v>
      </c>
      <c r="E392" s="104">
        <v>632</v>
      </c>
      <c r="F392" s="391">
        <f t="shared" ref="F392" si="1071">E392/(D392-D391)</f>
        <v>0.10995128740431455</v>
      </c>
      <c r="G392" s="440">
        <v>15165</v>
      </c>
      <c r="H392" s="440">
        <v>2150841</v>
      </c>
      <c r="I392" s="49">
        <v>10437</v>
      </c>
      <c r="J392" s="50">
        <v>2878876</v>
      </c>
      <c r="K392" s="405">
        <f t="shared" ref="K392" si="1072">G392+I392</f>
        <v>25602</v>
      </c>
      <c r="L392" s="408">
        <v>701</v>
      </c>
      <c r="M392" s="397">
        <f t="shared" ref="M392" si="1073">L392/K392</f>
        <v>2.7380673384891804E-2</v>
      </c>
      <c r="N392" s="91">
        <f t="shared" ref="N392" si="1074">D392-D385</f>
        <v>31336</v>
      </c>
      <c r="O392" s="91">
        <f t="shared" ref="O392" si="1075">SUM(E386:E392)</f>
        <v>3785</v>
      </c>
      <c r="P392" s="153">
        <f t="shared" ref="P392" si="1076">SUM(K386:K392)</f>
        <v>143897</v>
      </c>
      <c r="Q392" s="153">
        <f t="shared" ref="Q392" si="1077">SUM(L386:L392)</f>
        <v>4215</v>
      </c>
      <c r="R392" s="399">
        <f t="shared" ref="R392" si="1078">Q392/P392</f>
        <v>2.9291785096284148E-2</v>
      </c>
      <c r="S392" s="92">
        <f t="shared" ref="S392" si="1079">P392/5463.3</f>
        <v>26.33884282393425</v>
      </c>
      <c r="U392" s="410"/>
    </row>
    <row r="393" spans="1:21" x14ac:dyDescent="0.25">
      <c r="A393" s="63">
        <v>44280</v>
      </c>
      <c r="B393" s="44">
        <v>1577498</v>
      </c>
      <c r="C393" s="44">
        <v>215599</v>
      </c>
      <c r="D393" s="440">
        <v>1793097</v>
      </c>
      <c r="E393" s="104">
        <v>701</v>
      </c>
      <c r="F393" s="391">
        <f t="shared" ref="F393:F394" si="1080">E393/(D393-D392)</f>
        <v>0.10725214198286413</v>
      </c>
      <c r="G393" s="440">
        <v>20015</v>
      </c>
      <c r="H393" s="440">
        <v>2170470</v>
      </c>
      <c r="I393" s="49">
        <v>11931</v>
      </c>
      <c r="J393" s="50">
        <v>2890807</v>
      </c>
      <c r="K393" s="405">
        <f t="shared" ref="K393:K394" si="1081">G393+I393</f>
        <v>31946</v>
      </c>
      <c r="L393" s="408">
        <v>761</v>
      </c>
      <c r="M393" s="397">
        <f t="shared" ref="M393:M394" si="1082">L393/K393</f>
        <v>2.3821448694672259E-2</v>
      </c>
      <c r="N393" s="91">
        <f t="shared" ref="N393:N394" si="1083">D393-D386</f>
        <v>32716</v>
      </c>
      <c r="O393" s="91">
        <f t="shared" ref="O393:O394" si="1084">SUM(E387:E393)</f>
        <v>3862</v>
      </c>
      <c r="P393" s="153">
        <f t="shared" ref="P393:P394" si="1085">SUM(K387:K393)</f>
        <v>149561</v>
      </c>
      <c r="Q393" s="153">
        <f t="shared" ref="Q393:Q394" si="1086">SUM(L387:L393)</f>
        <v>4276</v>
      </c>
      <c r="R393" s="399">
        <f t="shared" ref="R393:R394" si="1087">Q393/P393</f>
        <v>2.8590341064849794E-2</v>
      </c>
      <c r="S393" s="92">
        <f t="shared" ref="S393:S394" si="1088">P393/5463.3</f>
        <v>27.375578862592207</v>
      </c>
      <c r="U393" s="114" t="s">
        <v>349</v>
      </c>
    </row>
    <row r="394" spans="1:21" x14ac:dyDescent="0.25">
      <c r="A394" s="63">
        <v>44281</v>
      </c>
      <c r="B394" s="44">
        <v>1582288</v>
      </c>
      <c r="C394" s="44">
        <v>216142</v>
      </c>
      <c r="D394" s="440">
        <v>1798430</v>
      </c>
      <c r="E394" s="104">
        <v>543</v>
      </c>
      <c r="F394" s="391">
        <f t="shared" si="1080"/>
        <v>0.10181886367897994</v>
      </c>
      <c r="G394" s="440">
        <v>15418</v>
      </c>
      <c r="H394" s="440">
        <v>2185888</v>
      </c>
      <c r="I394" s="49">
        <v>9468</v>
      </c>
      <c r="J394" s="50">
        <v>2900275</v>
      </c>
      <c r="K394" s="405">
        <f t="shared" si="1081"/>
        <v>24886</v>
      </c>
      <c r="L394" s="408">
        <v>607</v>
      </c>
      <c r="M394" s="397">
        <f t="shared" si="1082"/>
        <v>2.439122398135498E-2</v>
      </c>
      <c r="N394" s="91">
        <f t="shared" si="1083"/>
        <v>33248</v>
      </c>
      <c r="O394" s="91">
        <f t="shared" si="1084"/>
        <v>3750</v>
      </c>
      <c r="P394" s="153">
        <f t="shared" si="1085"/>
        <v>149367</v>
      </c>
      <c r="Q394" s="153">
        <f t="shared" si="1086"/>
        <v>4153</v>
      </c>
      <c r="R394" s="399">
        <f t="shared" si="1087"/>
        <v>2.7803999544745491E-2</v>
      </c>
      <c r="S394" s="92">
        <f t="shared" si="1088"/>
        <v>27.34006918895173</v>
      </c>
    </row>
    <row r="395" spans="1:21" x14ac:dyDescent="0.25">
      <c r="A395" s="63">
        <v>44282</v>
      </c>
      <c r="B395" s="44">
        <v>1586580</v>
      </c>
      <c r="C395" s="44">
        <v>216705</v>
      </c>
      <c r="D395" s="440">
        <v>1803285</v>
      </c>
      <c r="E395" s="104">
        <v>563</v>
      </c>
      <c r="F395" s="391">
        <f t="shared" ref="F395:F396" si="1089">E395/(D395-D394)</f>
        <v>0.11596292481977342</v>
      </c>
      <c r="G395" s="440">
        <v>12420</v>
      </c>
      <c r="H395" s="440">
        <v>2198308</v>
      </c>
      <c r="I395" s="49">
        <v>13099</v>
      </c>
      <c r="J395" s="50">
        <v>2913374</v>
      </c>
      <c r="K395" s="405">
        <f t="shared" ref="K395:K396" si="1090">G395+I395</f>
        <v>25519</v>
      </c>
      <c r="L395" s="408">
        <v>621</v>
      </c>
      <c r="M395" s="397">
        <f t="shared" ref="M395" si="1091">L395/K395</f>
        <v>2.4334809357733453E-2</v>
      </c>
      <c r="N395" s="91">
        <f t="shared" ref="N395" si="1092">D395-D388</f>
        <v>34141</v>
      </c>
      <c r="O395" s="91">
        <f t="shared" ref="O395" si="1093">SUM(E389:E395)</f>
        <v>3825</v>
      </c>
      <c r="P395" s="153">
        <f t="shared" ref="P395" si="1094">SUM(K389:K395)</f>
        <v>154939</v>
      </c>
      <c r="Q395" s="153">
        <f t="shared" ref="Q395" si="1095">SUM(L389:L395)</f>
        <v>4234</v>
      </c>
      <c r="R395" s="399">
        <f t="shared" ref="R395" si="1096">Q395/P395</f>
        <v>2.7326883483177251E-2</v>
      </c>
      <c r="S395" s="92">
        <f t="shared" ref="S395" si="1097">P395/5463.3</f>
        <v>28.359965588563689</v>
      </c>
    </row>
    <row r="396" spans="1:21" x14ac:dyDescent="0.25">
      <c r="A396" s="63">
        <v>44283</v>
      </c>
      <c r="B396" s="406">
        <v>1590400</v>
      </c>
      <c r="C396" s="406">
        <v>217127</v>
      </c>
      <c r="D396" s="406">
        <v>1807527</v>
      </c>
      <c r="E396" s="104">
        <v>422</v>
      </c>
      <c r="F396" s="391">
        <f t="shared" si="1089"/>
        <v>9.9481376709099484E-2</v>
      </c>
      <c r="G396" s="440">
        <v>6478</v>
      </c>
      <c r="H396" s="440">
        <v>2204786</v>
      </c>
      <c r="I396" s="49">
        <v>11149</v>
      </c>
      <c r="J396" s="51">
        <v>2924523</v>
      </c>
      <c r="K396" s="405">
        <f t="shared" si="1090"/>
        <v>17627</v>
      </c>
      <c r="L396" s="49">
        <v>459</v>
      </c>
      <c r="M396" s="521">
        <f t="shared" ref="M396" si="1098">L396/K396</f>
        <v>2.603959834345039E-2</v>
      </c>
      <c r="N396" s="91">
        <f t="shared" ref="N396" si="1099">D396-D389</f>
        <v>33475</v>
      </c>
      <c r="O396" s="91">
        <f t="shared" ref="O396" si="1100">SUM(E390:E396)</f>
        <v>3715</v>
      </c>
      <c r="P396" s="153">
        <f t="shared" ref="P396" si="1101">SUM(K390:K396)</f>
        <v>151556</v>
      </c>
      <c r="Q396" s="153">
        <f t="shared" ref="Q396" si="1102">SUM(L390:L396)</f>
        <v>4093</v>
      </c>
      <c r="R396" s="399">
        <f t="shared" ref="R396" si="1103">Q396/P396</f>
        <v>2.7006519042466152E-2</v>
      </c>
      <c r="S396" s="92">
        <f t="shared" ref="S396" si="1104">P396/5463.3</f>
        <v>27.740742774513571</v>
      </c>
    </row>
    <row r="397" spans="1:21" x14ac:dyDescent="0.25">
      <c r="A397" s="63">
        <v>44284</v>
      </c>
      <c r="B397" s="406">
        <v>1593230</v>
      </c>
      <c r="C397" s="406">
        <v>217479</v>
      </c>
      <c r="D397" s="406">
        <v>1810709</v>
      </c>
      <c r="E397" s="104">
        <v>352</v>
      </c>
      <c r="F397" s="391">
        <f t="shared" ref="F397" si="1105">E397/(D397-D396)</f>
        <v>0.11062225015713388</v>
      </c>
      <c r="G397" s="440">
        <v>5120</v>
      </c>
      <c r="H397" s="440">
        <v>2209906</v>
      </c>
      <c r="I397" s="49">
        <v>7336</v>
      </c>
      <c r="J397" s="51">
        <v>2931859</v>
      </c>
      <c r="K397" s="50">
        <v>12456</v>
      </c>
      <c r="L397" s="49">
        <v>395</v>
      </c>
      <c r="M397" s="521">
        <f t="shared" ref="M397" si="1106">L397/K397</f>
        <v>3.1711624919717407E-2</v>
      </c>
      <c r="N397" s="91">
        <f t="shared" ref="N397" si="1107">D397-D390</f>
        <v>33893</v>
      </c>
      <c r="O397" s="91">
        <f t="shared" ref="O397" si="1108">SUM(E391:E397)</f>
        <v>3708</v>
      </c>
      <c r="P397" s="153">
        <f t="shared" ref="P397" si="1109">SUM(K391:K397)</f>
        <v>153253</v>
      </c>
      <c r="Q397" s="153">
        <f t="shared" ref="Q397" si="1110">SUM(L391:L397)</f>
        <v>4088</v>
      </c>
      <c r="R397" s="399">
        <f t="shared" ref="R397" si="1111">Q397/P397</f>
        <v>2.6674844864374596E-2</v>
      </c>
      <c r="S397" s="92">
        <f t="shared" ref="S397" si="1112">P397/5463.3</f>
        <v>28.051360899090291</v>
      </c>
      <c r="U397" s="114"/>
    </row>
    <row r="398" spans="1:21" x14ac:dyDescent="0.25">
      <c r="A398" s="63">
        <v>44285</v>
      </c>
      <c r="B398" s="406">
        <v>1596850</v>
      </c>
      <c r="C398" s="406">
        <v>217890</v>
      </c>
      <c r="D398" s="406">
        <v>1814740</v>
      </c>
      <c r="E398" s="104">
        <v>411</v>
      </c>
      <c r="F398" s="391">
        <f t="shared" ref="F398:F399" si="1113">E398/(D398-D397)</f>
        <v>0.10195981146117589</v>
      </c>
      <c r="G398" s="440">
        <v>10761</v>
      </c>
      <c r="H398" s="440">
        <v>2220667</v>
      </c>
      <c r="I398" s="49">
        <v>6707</v>
      </c>
      <c r="J398" s="51">
        <v>2938566</v>
      </c>
      <c r="K398" s="50">
        <v>17468</v>
      </c>
      <c r="L398" s="49">
        <v>495</v>
      </c>
      <c r="M398" s="521">
        <f t="shared" ref="M398" si="1114">L398/K398</f>
        <v>2.8337531486146095E-2</v>
      </c>
      <c r="N398" s="91">
        <f t="shared" ref="N398" si="1115">D398-D391</f>
        <v>33927</v>
      </c>
      <c r="O398" s="91">
        <f t="shared" ref="O398" si="1116">SUM(E392:E398)</f>
        <v>3624</v>
      </c>
      <c r="P398" s="153">
        <f t="shared" ref="P398" si="1117">SUM(K392:K398)</f>
        <v>155504</v>
      </c>
      <c r="Q398" s="153">
        <f t="shared" ref="Q398" si="1118">SUM(L392:L398)</f>
        <v>4039</v>
      </c>
      <c r="R398" s="399">
        <f t="shared" ref="R398" si="1119">Q398/P398</f>
        <v>2.5973608395925506E-2</v>
      </c>
      <c r="S398" s="92">
        <f t="shared" ref="S398" si="1120">P398/5463.3</f>
        <v>28.463382937052696</v>
      </c>
      <c r="U398" s="522" t="s">
        <v>352</v>
      </c>
    </row>
    <row r="399" spans="1:21" x14ac:dyDescent="0.25">
      <c r="A399" s="63">
        <v>44286</v>
      </c>
      <c r="B399" s="406">
        <v>1602690</v>
      </c>
      <c r="C399" s="406">
        <v>218432</v>
      </c>
      <c r="D399" s="406">
        <v>1821122</v>
      </c>
      <c r="E399" s="104">
        <v>542</v>
      </c>
      <c r="F399" s="391">
        <f t="shared" si="1113"/>
        <v>8.4926355374490753E-2</v>
      </c>
      <c r="G399" s="440">
        <v>16062</v>
      </c>
      <c r="H399" s="440">
        <v>2236729</v>
      </c>
      <c r="I399" s="49">
        <v>12082</v>
      </c>
      <c r="J399" s="51">
        <v>2950648</v>
      </c>
      <c r="K399" s="50">
        <v>28144</v>
      </c>
      <c r="L399" s="49">
        <v>588</v>
      </c>
      <c r="M399" s="521">
        <f t="shared" ref="M399" si="1121">L399/K399</f>
        <v>2.0892552586696988E-2</v>
      </c>
      <c r="N399" s="91">
        <f t="shared" ref="N399" si="1122">D399-D392</f>
        <v>34561</v>
      </c>
      <c r="O399" s="91">
        <f>SUM(E393:E399)</f>
        <v>3534</v>
      </c>
      <c r="P399" s="153">
        <f t="shared" ref="P399" si="1123">SUM(K393:K399)</f>
        <v>158046</v>
      </c>
      <c r="Q399" s="153">
        <f t="shared" ref="Q399" si="1124">SUM(L393:L399)</f>
        <v>3926</v>
      </c>
      <c r="R399" s="399">
        <f t="shared" ref="R399" si="1125">Q399/P399</f>
        <v>2.4840869114055402E-2</v>
      </c>
      <c r="S399" s="92">
        <f t="shared" ref="S399" si="1126">P399/5463.3</f>
        <v>28.928669485475812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2021-03-31T11:24:50Z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vA47762231</value>
    </field>
    <field name="Objective-Version">
      <value order="0">151.6</value>
    </field>
    <field name="Objective-VersionNumber">
      <value order="0">1213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2021-03-31T11:24:49Z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2021-03-31T11:24:50Z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vA47762231</vt:lpwstr>
  </property>
  <property fmtid="{D5CDD505-2E9C-101B-9397-08002B2CF9AE}" pid="16" name="Objective-Version">
    <vt:lpwstr>151.6</vt:lpwstr>
  </property>
  <property fmtid="{D5CDD505-2E9C-101B-9397-08002B2CF9AE}" pid="17" name="Objective-VersionNumber">
    <vt:r8>1213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