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34" i="9" l="1"/>
  <c r="O434" i="9"/>
  <c r="P434" i="9"/>
  <c r="Q434" i="9"/>
  <c r="R434" i="9"/>
  <c r="S434" i="9"/>
  <c r="M434" i="9"/>
  <c r="F434" i="9"/>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7" i="9" l="1"/>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<sst xmlns="http://schemas.openxmlformats.org/spreadsheetml/2006/main" count="812" uniqueCount="388">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</sst>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sz val="12"/>
      <color rgb="FF002060"/>
      <name val="Arial"/>
      <family val="2"/>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14" fontId="0" fillId="0" borderId="6" xfId="0" applyNumberFormat="1" applyFont="1" applyFill="1" applyBorder="1" applyAlignment="1">
      <alignment horizontal="center" wrapText="1"/>
    </xf>
    <xf numFmtId="0" fontId="0" fillId="5" borderId="6" xfId="0" applyFill="1" applyBorder="1"/>
    <xf numFmtId="0" fontId="0" fillId="5" borderId="6" xfId="0" quotePrefix="1" applyFill="1" applyBorder="1" applyAlignment="1">
      <alignment horizontal="right"/>
    </xf>
    <xf numFmtId="0" fontId="0" fillId="5" borderId="1" xfId="0" applyFill="1" applyBorder="1"/>
    <xf numFmtId="0" fontId="0" fillId="5" borderId="1" xfId="0" quotePrefix="1" applyFill="1" applyBorder="1"/>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applyAlignment="1">
      <alignment vertical="center"/>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xf numFmtId="0" fontId="77" fillId="0" borderId="0" xfId="0" applyFont="1"/>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17a6485367b440f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20-21'!$A$4:$A$130</c:f>
              <c:strCache>
                <c:ptCount val="12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strCache>
            </c:strRef>
          </c:cat>
          <c:val>
            <c:numRef>
              <c:f>'Table 9a - School absence 20-21'!$E$4:$E$130</c:f>
              <c:numCache>
                <c:formatCode>0.0%</c:formatCode>
                <c:ptCount val="127"/>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8.029947400000001E-3</c:v>
                </c:pt>
                <c:pt idx="123">
                  <c:v>8.3805974999999998E-3</c:v>
                </c:pt>
                <c:pt idx="124">
                  <c:v>8.411957900000001E-3</c:v>
                </c:pt>
                <c:pt idx="125">
                  <c:v>8.2950181999999987E-3</c:v>
                </c:pt>
                <c:pt idx="126">
                  <c:v>1.5432726E-3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20-21'!$A$4:$A$130</c:f>
              <c:strCache>
                <c:ptCount val="12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strCache>
            </c:strRef>
          </c:cat>
          <c:val>
            <c:numRef>
              <c:f>'Table 9a - School absence 20-21'!$D$4:$D$130</c:f>
              <c:numCache>
                <c:formatCode>0.0%</c:formatCode>
                <c:ptCount val="127"/>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6.1598896900000005E-2</c:v>
                </c:pt>
                <c:pt idx="123">
                  <c:v>5.9031746500000003E-2</c:v>
                </c:pt>
                <c:pt idx="124">
                  <c:v>6.1531820899999999E-2</c:v>
                </c:pt>
                <c:pt idx="125">
                  <c:v>8.2745193300000006E-2</c:v>
                </c:pt>
                <c:pt idx="126">
                  <c:v>8.0534459700000005E-2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Discharges'!$A$4:$A$380</c:f>
              <c:strCache>
                <c:ptCount val="37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strCache>
            </c:strRef>
          </c:cat>
          <c:val>
            <c:numRef>
              <c:f>'Table 4 - Delayed Discharges'!$C$4:$C$380</c:f>
              <c:numCache>
                <c:formatCode>_(* #,##0_);_(* \(#,##0\);_(* "-"??_);_(@_)</c:formatCode>
                <c:ptCount val="37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Workforce'!$B$117:$B$173</c:f>
              <c:numCache>
                <c:formatCode>#,##0</c:formatCode>
                <c:ptCount val="5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Workforce'!$C$117:$C$173</c:f>
              <c:numCache>
                <c:formatCode>#,##0</c:formatCode>
                <c:ptCount val="5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Workforce'!$D$117:$D$173</c:f>
              <c:numCache>
                <c:formatCode>#,##0</c:formatCode>
                <c:ptCount val="5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144</xdr:row>
      <xdr:rowOff>12700</xdr:rowOff>
    </xdr:to>
    <xdr:sp macro="" textlink="">
      <xdr:nvSpPr>
        <xdr:cNvPr id="4" name="TextBox 3"/>
        <xdr:cNvSpPr txBox="1"/>
      </xdr:nvSpPr>
      <xdr:spPr>
        <a:xfrm>
          <a:off x="7270750" y="761997"/>
          <a:ext cx="6225117" cy="2624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3"/>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2"/>
  <sheetViews>
    <sheetView showGridLines="0" zoomScale="89" zoomScaleNormal="90" workbookViewId="0">
      <pane ySplit="3" topLeftCell="A40"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5"/>
  <sheetViews>
    <sheetView showGridLines="0" zoomScale="90" zoomScaleNormal="90" workbookViewId="0">
      <pane xSplit="1" ySplit="2" topLeftCell="B4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6" x14ac:dyDescent="0.25">
      <c r="A49" s="11">
        <v>44271</v>
      </c>
      <c r="B49" s="385">
        <v>836</v>
      </c>
      <c r="C49" s="385">
        <v>730</v>
      </c>
      <c r="D49" s="256">
        <v>0.68</v>
      </c>
      <c r="E49" s="112">
        <v>36869</v>
      </c>
      <c r="F49" s="83">
        <v>2.3E-2</v>
      </c>
    </row>
    <row r="50" spans="1:6" x14ac:dyDescent="0.25">
      <c r="A50" s="11">
        <v>44278</v>
      </c>
      <c r="B50" s="385">
        <v>842</v>
      </c>
      <c r="C50" s="385">
        <v>740</v>
      </c>
      <c r="D50" s="256">
        <v>0.69</v>
      </c>
      <c r="E50" s="112">
        <v>37659</v>
      </c>
      <c r="F50" s="83">
        <v>2.24E-2</v>
      </c>
    </row>
    <row r="51" spans="1:6" s="2" customFormat="1" ht="12.75" x14ac:dyDescent="0.2">
      <c r="A51" s="11">
        <v>44285</v>
      </c>
      <c r="B51" s="385">
        <v>848</v>
      </c>
      <c r="C51" s="385">
        <v>750</v>
      </c>
      <c r="D51" s="256">
        <v>0.7</v>
      </c>
      <c r="E51" s="112">
        <v>38449</v>
      </c>
      <c r="F51" s="83">
        <v>2.18E-2</v>
      </c>
    </row>
    <row r="52" spans="1:6" x14ac:dyDescent="0.25">
      <c r="A52" s="11">
        <v>44292</v>
      </c>
      <c r="B52" s="385">
        <v>745</v>
      </c>
      <c r="C52" s="385">
        <v>710</v>
      </c>
      <c r="D52" s="256">
        <v>0.66</v>
      </c>
      <c r="E52" s="112">
        <v>36860</v>
      </c>
      <c r="F52" s="83">
        <v>2.0199999999999999E-2</v>
      </c>
    </row>
    <row r="53" spans="1:6" x14ac:dyDescent="0.25">
      <c r="A53" s="11">
        <v>44299</v>
      </c>
      <c r="B53" s="385">
        <v>783</v>
      </c>
      <c r="C53" s="385">
        <v>724</v>
      </c>
      <c r="D53" s="256">
        <v>0.68</v>
      </c>
      <c r="E53" s="112">
        <v>37935</v>
      </c>
      <c r="F53" s="83">
        <v>2.1000000000000001E-2</v>
      </c>
    </row>
    <row r="54" spans="1:6" x14ac:dyDescent="0.25">
      <c r="A54" s="11">
        <v>44306</v>
      </c>
      <c r="B54" s="385">
        <v>783</v>
      </c>
      <c r="C54" s="385">
        <v>762</v>
      </c>
      <c r="D54" s="256">
        <v>0.71</v>
      </c>
      <c r="E54" s="112">
        <v>39029</v>
      </c>
      <c r="F54" s="83">
        <v>2.01E-2</v>
      </c>
    </row>
    <row r="55" spans="1:6" x14ac:dyDescent="0.25">
      <c r="A55" s="11">
        <v>44313</v>
      </c>
      <c r="B55" s="385">
        <v>348</v>
      </c>
      <c r="C55" s="385">
        <v>729</v>
      </c>
      <c r="D55" s="256">
        <v>0.68</v>
      </c>
      <c r="E55" s="112">
        <v>37388</v>
      </c>
      <c r="F55" s="83">
        <v>8.9999999999999993E-3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7"/>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21"/>
  <sheetViews>
    <sheetView workbookViewId="0">
      <pane xSplit="1" ySplit="3" topLeftCell="B40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35"/>
  <sheetViews>
    <sheetView workbookViewId="0">
      <pane xSplit="1" ySplit="3" topLeftCell="B108"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62" t="s">
        <v>345</v>
      </c>
      <c r="B1" s="562"/>
      <c r="C1" s="562"/>
      <c r="D1" s="562"/>
      <c r="E1" s="562"/>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2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2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25">
      <c r="A126" s="372">
        <v>44313</v>
      </c>
      <c r="B126" s="8">
        <v>5686</v>
      </c>
      <c r="C126" s="496">
        <v>0.93035173369999991</v>
      </c>
      <c r="D126" s="496">
        <v>6.1598896900000005E-2</v>
      </c>
      <c r="E126" s="496">
        <v>8.029947400000001E-3</v>
      </c>
      <c r="Q126" s="496"/>
      <c r="R126" s="496"/>
      <c r="S126" s="496"/>
    </row>
    <row r="127" spans="1:20" x14ac:dyDescent="0.25">
      <c r="A127" s="372">
        <v>44314</v>
      </c>
      <c r="B127" s="8">
        <v>5929</v>
      </c>
      <c r="C127" s="496">
        <v>0.93256823480000006</v>
      </c>
      <c r="D127" s="496">
        <v>5.9031746500000003E-2</v>
      </c>
      <c r="E127" s="496">
        <v>8.3805974999999998E-3</v>
      </c>
      <c r="Q127" s="496"/>
      <c r="R127" s="496"/>
      <c r="S127" s="496"/>
    </row>
    <row r="128" spans="1:20" x14ac:dyDescent="0.25">
      <c r="A128" s="372">
        <v>44315</v>
      </c>
      <c r="B128" s="8">
        <v>5959</v>
      </c>
      <c r="C128" s="496">
        <v>0.9300367973</v>
      </c>
      <c r="D128" s="496">
        <v>6.1531820899999999E-2</v>
      </c>
      <c r="E128" s="496">
        <v>8.411957900000001E-3</v>
      </c>
      <c r="Q128" s="496"/>
      <c r="R128" s="496"/>
      <c r="S128" s="496"/>
    </row>
    <row r="129" spans="1:19" x14ac:dyDescent="0.25">
      <c r="A129" s="372">
        <v>44316</v>
      </c>
      <c r="B129" s="8">
        <v>5662</v>
      </c>
      <c r="C129" s="496">
        <v>0.90894908640000005</v>
      </c>
      <c r="D129" s="496">
        <v>8.2745193300000006E-2</v>
      </c>
      <c r="E129" s="496">
        <v>8.2950181999999987E-3</v>
      </c>
      <c r="Q129" s="496"/>
      <c r="R129" s="496"/>
      <c r="S129" s="496"/>
    </row>
    <row r="130" spans="1:19" x14ac:dyDescent="0.25">
      <c r="A130" s="62">
        <v>44319</v>
      </c>
      <c r="B130" s="8">
        <v>20</v>
      </c>
      <c r="C130" s="496">
        <v>0.91792226779999997</v>
      </c>
      <c r="D130" s="496">
        <v>8.0534459700000005E-2</v>
      </c>
      <c r="E130" s="496">
        <v>1.5432726E-3</v>
      </c>
      <c r="F130" s="605" t="s">
        <v>387</v>
      </c>
      <c r="Q130" s="496"/>
      <c r="R130" s="496"/>
      <c r="S130" s="496"/>
    </row>
    <row r="131" spans="1:19" x14ac:dyDescent="0.25">
      <c r="C131" s="496"/>
      <c r="D131" s="496"/>
      <c r="E131" s="496"/>
      <c r="Q131" s="496"/>
      <c r="R131" s="496"/>
      <c r="S131" s="496"/>
    </row>
    <row r="132" spans="1:19" x14ac:dyDescent="0.25">
      <c r="Q132" s="496"/>
      <c r="R132" s="496"/>
      <c r="S132" s="496"/>
    </row>
    <row r="133" spans="1:19" x14ac:dyDescent="0.25">
      <c r="Q133" s="496"/>
      <c r="R133" s="496"/>
      <c r="S133" s="496"/>
    </row>
    <row r="134" spans="1:19" x14ac:dyDescent="0.25">
      <c r="Q134" s="496"/>
      <c r="R134" s="496"/>
      <c r="S134" s="496"/>
    </row>
    <row r="135" spans="1:19" x14ac:dyDescent="0.25">
      <c r="Q135" s="496"/>
      <c r="R135" s="496"/>
      <c r="S135"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20"/>
  <sheetViews>
    <sheetView workbookViewId="0">
      <pane xSplit="1" ySplit="3" topLeftCell="B102"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3" x14ac:dyDescent="0.25">
      <c r="A113" s="25">
        <v>44316</v>
      </c>
      <c r="B113" s="60">
        <v>2802152</v>
      </c>
      <c r="C113" s="60">
        <v>1224861</v>
      </c>
    </row>
    <row r="114" spans="1:3" x14ac:dyDescent="0.25">
      <c r="A114" s="25">
        <v>44317</v>
      </c>
      <c r="B114" s="60">
        <v>2811343</v>
      </c>
      <c r="C114" s="60">
        <v>1263862</v>
      </c>
    </row>
    <row r="115" spans="1:3" x14ac:dyDescent="0.25">
      <c r="A115" s="25">
        <v>44318</v>
      </c>
      <c r="B115" s="60">
        <v>2817752</v>
      </c>
      <c r="C115" s="60">
        <v>1297664</v>
      </c>
    </row>
    <row r="116" spans="1:3" x14ac:dyDescent="0.25">
      <c r="A116" s="25">
        <v>44319</v>
      </c>
      <c r="B116" s="60">
        <v>2824955</v>
      </c>
      <c r="C116" s="60">
        <v>1326599</v>
      </c>
    </row>
    <row r="117" spans="1:3" x14ac:dyDescent="0.25">
      <c r="A117" s="25">
        <v>44320</v>
      </c>
      <c r="B117" s="60">
        <v>2833761</v>
      </c>
      <c r="C117" s="60">
        <v>1348050</v>
      </c>
    </row>
    <row r="118" spans="1:3" x14ac:dyDescent="0.25">
      <c r="A118" s="25">
        <v>44321</v>
      </c>
      <c r="B118" s="60">
        <v>2846834</v>
      </c>
      <c r="C118" s="60">
        <v>1373882</v>
      </c>
    </row>
    <row r="120" spans="1:3" x14ac:dyDescent="0.25">
      <c r="B120" s="350"/>
      <c r="C120"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44"/>
      <c r="E3" s="544"/>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46" t="s">
        <v>385</v>
      </c>
    </row>
    <row r="16" spans="1:17" x14ac:dyDescent="0.25">
      <c r="A16" s="545"/>
      <c r="B16" s="350"/>
      <c r="C16" s="350"/>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9"/>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63" t="s">
        <v>286</v>
      </c>
      <c r="B15" s="563"/>
      <c r="C15" s="563"/>
      <c r="D15" s="564"/>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27" spans="1:4" ht="72" customHeight="1" x14ac:dyDescent="0.25">
      <c r="A27" s="563" t="s">
        <v>384</v>
      </c>
      <c r="B27" s="563"/>
      <c r="C27" s="563"/>
      <c r="D27" s="564"/>
    </row>
    <row r="28" spans="1:4" x14ac:dyDescent="0.25">
      <c r="A28" s="421">
        <v>44309</v>
      </c>
      <c r="B28" s="435">
        <v>5070</v>
      </c>
      <c r="C28" s="537" t="s">
        <v>48</v>
      </c>
      <c r="D28" s="537" t="s">
        <v>48</v>
      </c>
    </row>
    <row r="29" spans="1:4" x14ac:dyDescent="0.25">
      <c r="A29" s="534">
        <v>44316</v>
      </c>
      <c r="B29" s="436">
        <v>5080</v>
      </c>
      <c r="C29" s="442">
        <v>10</v>
      </c>
      <c r="D29" s="436">
        <v>0</v>
      </c>
    </row>
    <row r="30" spans="1:4" x14ac:dyDescent="0.25">
      <c r="A30" s="538"/>
      <c r="B30" s="536"/>
      <c r="C30" s="536"/>
      <c r="D30" s="536"/>
    </row>
    <row r="31" spans="1:4" x14ac:dyDescent="0.25">
      <c r="A31" s="535"/>
      <c r="B31" s="536"/>
      <c r="C31" s="536"/>
      <c r="D31" s="536"/>
    </row>
    <row r="32" spans="1:4" x14ac:dyDescent="0.25">
      <c r="A32" s="535"/>
      <c r="B32" s="536"/>
      <c r="C32" s="536"/>
      <c r="D32" s="536"/>
    </row>
    <row r="33" spans="1:4" x14ac:dyDescent="0.25">
      <c r="A33" s="413"/>
      <c r="B33" s="413"/>
      <c r="C33" s="413"/>
      <c r="D33" s="413"/>
    </row>
    <row r="36" spans="1:4" x14ac:dyDescent="0.25">
      <c r="A36" s="424" t="s">
        <v>291</v>
      </c>
      <c r="B36" s="31"/>
      <c r="C36" s="31"/>
      <c r="D36" s="425"/>
    </row>
    <row r="37" spans="1:4" ht="75" x14ac:dyDescent="0.25">
      <c r="A37" s="415" t="s">
        <v>0</v>
      </c>
      <c r="B37" s="426" t="s">
        <v>287</v>
      </c>
      <c r="C37" s="415" t="s">
        <v>288</v>
      </c>
      <c r="D37" s="426" t="s">
        <v>285</v>
      </c>
    </row>
    <row r="38" spans="1:4" x14ac:dyDescent="0.25">
      <c r="A38" s="419">
        <v>44134</v>
      </c>
      <c r="B38" s="427">
        <v>230</v>
      </c>
      <c r="C38" s="428">
        <v>70</v>
      </c>
      <c r="D38" s="418">
        <v>10</v>
      </c>
    </row>
    <row r="39" spans="1:4" x14ac:dyDescent="0.25">
      <c r="A39" s="419">
        <v>44141</v>
      </c>
      <c r="B39" s="428">
        <v>310</v>
      </c>
      <c r="C39" s="428">
        <v>80</v>
      </c>
      <c r="D39" s="418">
        <v>10</v>
      </c>
    </row>
    <row r="40" spans="1:4" x14ac:dyDescent="0.25">
      <c r="A40" s="419">
        <v>44148</v>
      </c>
      <c r="B40" s="428">
        <v>370</v>
      </c>
      <c r="C40" s="428">
        <v>60</v>
      </c>
      <c r="D40" s="418">
        <v>10</v>
      </c>
    </row>
    <row r="41" spans="1:4" x14ac:dyDescent="0.25">
      <c r="A41" s="419">
        <v>44155</v>
      </c>
      <c r="B41" s="428">
        <v>440</v>
      </c>
      <c r="C41" s="428">
        <v>60</v>
      </c>
      <c r="D41" s="418">
        <v>10</v>
      </c>
    </row>
    <row r="42" spans="1:4" x14ac:dyDescent="0.25">
      <c r="A42" s="419">
        <v>44162</v>
      </c>
      <c r="B42" s="428">
        <v>470</v>
      </c>
      <c r="C42" s="428">
        <v>40</v>
      </c>
      <c r="D42" s="418">
        <v>5</v>
      </c>
    </row>
    <row r="43" spans="1:4" x14ac:dyDescent="0.25">
      <c r="A43" s="419">
        <v>44169</v>
      </c>
      <c r="B43" s="428">
        <v>530</v>
      </c>
      <c r="C43" s="428">
        <v>50</v>
      </c>
      <c r="D43" s="418">
        <v>5</v>
      </c>
    </row>
    <row r="44" spans="1:4" x14ac:dyDescent="0.25">
      <c r="A44" s="419">
        <v>44176</v>
      </c>
      <c r="B44" s="429">
        <v>560</v>
      </c>
      <c r="C44" s="429">
        <v>30</v>
      </c>
      <c r="D44" s="422">
        <v>5</v>
      </c>
    </row>
    <row r="45" spans="1:4" ht="75" customHeight="1" x14ac:dyDescent="0.25">
      <c r="A45" s="565" t="s">
        <v>289</v>
      </c>
      <c r="B45" s="563"/>
      <c r="C45" s="563"/>
      <c r="D45" s="564"/>
    </row>
    <row r="46" spans="1:4" x14ac:dyDescent="0.25">
      <c r="A46" s="419">
        <v>44211</v>
      </c>
      <c r="B46" s="428">
        <v>650</v>
      </c>
      <c r="C46" s="430" t="s">
        <v>48</v>
      </c>
      <c r="D46" s="423" t="s">
        <v>48</v>
      </c>
    </row>
    <row r="47" spans="1:4" x14ac:dyDescent="0.25">
      <c r="A47" s="419">
        <v>44218</v>
      </c>
      <c r="B47" s="428">
        <v>670</v>
      </c>
      <c r="C47" s="428">
        <v>50</v>
      </c>
      <c r="D47" s="428">
        <v>5</v>
      </c>
    </row>
    <row r="48" spans="1:4" x14ac:dyDescent="0.25">
      <c r="A48" s="419">
        <v>44225</v>
      </c>
      <c r="B48" s="428">
        <v>700</v>
      </c>
      <c r="C48" s="428">
        <v>30</v>
      </c>
      <c r="D48" s="428">
        <v>5</v>
      </c>
    </row>
    <row r="49" spans="1:5" x14ac:dyDescent="0.25">
      <c r="A49" s="419">
        <v>44232</v>
      </c>
      <c r="B49" s="428">
        <v>740</v>
      </c>
      <c r="C49" s="428">
        <v>20</v>
      </c>
      <c r="D49" s="428">
        <v>5</v>
      </c>
    </row>
    <row r="50" spans="1:5" x14ac:dyDescent="0.25">
      <c r="A50" s="421">
        <v>44239</v>
      </c>
      <c r="B50" s="420">
        <v>750</v>
      </c>
      <c r="C50" s="428">
        <v>10</v>
      </c>
      <c r="D50" s="428">
        <v>0</v>
      </c>
      <c r="E50" s="78"/>
    </row>
    <row r="51" spans="1:5" x14ac:dyDescent="0.25">
      <c r="A51" s="432">
        <v>44246</v>
      </c>
      <c r="B51" s="435">
        <v>760</v>
      </c>
      <c r="C51" s="435">
        <v>20</v>
      </c>
      <c r="D51" s="435">
        <v>5</v>
      </c>
    </row>
    <row r="52" spans="1:5" x14ac:dyDescent="0.25">
      <c r="A52" s="443">
        <v>44253</v>
      </c>
      <c r="B52" s="435">
        <v>780</v>
      </c>
      <c r="C52" s="435">
        <v>10</v>
      </c>
      <c r="D52" s="435">
        <v>0</v>
      </c>
    </row>
    <row r="53" spans="1:5" x14ac:dyDescent="0.25">
      <c r="A53" s="443">
        <v>44260</v>
      </c>
      <c r="B53" s="435">
        <v>800</v>
      </c>
      <c r="C53" s="435">
        <v>10</v>
      </c>
      <c r="D53" s="435">
        <v>0</v>
      </c>
    </row>
    <row r="54" spans="1:5" x14ac:dyDescent="0.25">
      <c r="A54" s="443">
        <v>44267</v>
      </c>
      <c r="B54" s="435">
        <v>810</v>
      </c>
      <c r="C54" s="434">
        <v>10</v>
      </c>
      <c r="D54" s="434">
        <v>0</v>
      </c>
    </row>
    <row r="55" spans="1:5" x14ac:dyDescent="0.25">
      <c r="A55" s="443">
        <v>44274</v>
      </c>
      <c r="B55" s="435">
        <v>820</v>
      </c>
      <c r="C55" s="434">
        <v>10</v>
      </c>
      <c r="D55" s="434">
        <v>0</v>
      </c>
    </row>
    <row r="56" spans="1:5" x14ac:dyDescent="0.25">
      <c r="A56" s="439">
        <v>44281</v>
      </c>
      <c r="B56" s="436">
        <v>840</v>
      </c>
      <c r="C56" s="442">
        <v>20</v>
      </c>
      <c r="D56" s="442">
        <v>0</v>
      </c>
    </row>
    <row r="57" spans="1:5" ht="69" customHeight="1" x14ac:dyDescent="0.25">
      <c r="A57" s="563" t="s">
        <v>384</v>
      </c>
      <c r="B57" s="563"/>
      <c r="C57" s="563"/>
      <c r="D57" s="564"/>
    </row>
    <row r="58" spans="1:5" x14ac:dyDescent="0.25">
      <c r="A58" s="443">
        <v>44310</v>
      </c>
      <c r="B58" s="539">
        <v>890</v>
      </c>
      <c r="C58" s="540" t="s">
        <v>48</v>
      </c>
      <c r="D58" s="445" t="s">
        <v>48</v>
      </c>
    </row>
    <row r="59" spans="1:5" x14ac:dyDescent="0.25">
      <c r="A59" s="439">
        <v>44316</v>
      </c>
      <c r="B59" s="541">
        <v>890</v>
      </c>
      <c r="C59" s="542">
        <v>10</v>
      </c>
      <c r="D59" s="543">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70" t="s">
        <v>0</v>
      </c>
      <c r="B3" s="566" t="s">
        <v>4</v>
      </c>
      <c r="C3" s="567"/>
      <c r="D3" s="568"/>
      <c r="E3" s="569" t="s">
        <v>7</v>
      </c>
      <c r="F3" s="569"/>
      <c r="G3" s="569"/>
    </row>
    <row r="4" spans="1:19" x14ac:dyDescent="0.25">
      <c r="A4" s="571"/>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72" t="s">
        <v>172</v>
      </c>
      <c r="F33" s="572"/>
      <c r="G33" s="572"/>
      <c r="H33" s="572"/>
      <c r="I33" s="572"/>
      <c r="J33" s="572"/>
      <c r="K33" s="572"/>
      <c r="L33" s="572"/>
      <c r="M33" s="572"/>
      <c r="N33" s="572"/>
      <c r="O33" s="572"/>
      <c r="P33" s="572"/>
      <c r="Q33" s="572"/>
      <c r="R33" s="572"/>
      <c r="S33" s="572"/>
      <c r="T33" s="572"/>
      <c r="U33" s="572"/>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73" t="s">
        <v>5</v>
      </c>
      <c r="E31" s="573"/>
      <c r="F31" s="573"/>
      <c r="G31" s="573"/>
      <c r="H31" s="573"/>
      <c r="I31" s="573"/>
      <c r="J31" s="573"/>
      <c r="K31" s="573"/>
      <c r="L31" s="573"/>
      <c r="M31" s="573"/>
      <c r="N31" s="573"/>
    </row>
    <row r="32" spans="1:14" x14ac:dyDescent="0.25">
      <c r="A32" s="361">
        <v>43938</v>
      </c>
      <c r="B32" s="298">
        <v>184</v>
      </c>
      <c r="D32" s="573"/>
      <c r="E32" s="573"/>
      <c r="F32" s="573"/>
      <c r="G32" s="573"/>
      <c r="H32" s="573"/>
      <c r="I32" s="573"/>
      <c r="J32" s="573"/>
      <c r="K32" s="573"/>
      <c r="L32" s="573"/>
      <c r="M32" s="573"/>
      <c r="N32" s="573"/>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73" t="s">
        <v>82</v>
      </c>
      <c r="E34" s="573"/>
      <c r="F34" s="573"/>
      <c r="G34" s="573"/>
      <c r="H34" s="573"/>
      <c r="I34" s="573"/>
      <c r="J34" s="573"/>
      <c r="K34" s="573"/>
      <c r="L34" s="573"/>
      <c r="M34" s="573"/>
      <c r="N34" s="573"/>
    </row>
    <row r="35" spans="1:14" x14ac:dyDescent="0.25">
      <c r="A35" s="361">
        <v>43941</v>
      </c>
      <c r="B35" s="298">
        <v>167</v>
      </c>
      <c r="D35" s="573"/>
      <c r="E35" s="573"/>
      <c r="F35" s="573"/>
      <c r="G35" s="573"/>
      <c r="H35" s="573"/>
      <c r="I35" s="573"/>
      <c r="J35" s="573"/>
      <c r="K35" s="573"/>
      <c r="L35" s="573"/>
      <c r="M35" s="573"/>
      <c r="N35" s="573"/>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74" t="s">
        <v>115</v>
      </c>
      <c r="E37" s="574"/>
      <c r="F37" s="574"/>
      <c r="G37" s="574"/>
      <c r="H37" s="574"/>
      <c r="I37" s="574"/>
      <c r="J37" s="574"/>
      <c r="K37" s="574"/>
      <c r="L37" s="574"/>
      <c r="M37" s="574"/>
      <c r="N37" s="574"/>
    </row>
    <row r="38" spans="1:14" x14ac:dyDescent="0.25">
      <c r="A38" s="361">
        <v>43944</v>
      </c>
      <c r="B38" s="298">
        <v>136</v>
      </c>
      <c r="D38" s="574"/>
      <c r="E38" s="574"/>
      <c r="F38" s="574"/>
      <c r="G38" s="574"/>
      <c r="H38" s="574"/>
      <c r="I38" s="574"/>
      <c r="J38" s="574"/>
      <c r="K38" s="574"/>
      <c r="L38" s="574"/>
      <c r="M38" s="574"/>
      <c r="N38" s="574"/>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40"/>
  <sheetViews>
    <sheetView zoomScaleNormal="100" workbookViewId="0">
      <pane xSplit="1" ySplit="3" topLeftCell="B223"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row r="236" spans="1:4" x14ac:dyDescent="0.25">
      <c r="A236" s="126">
        <v>44317</v>
      </c>
      <c r="B236" s="440">
        <v>11</v>
      </c>
      <c r="C236" s="440">
        <v>65</v>
      </c>
      <c r="D236" s="440">
        <v>9</v>
      </c>
    </row>
    <row r="237" spans="1:4" x14ac:dyDescent="0.25">
      <c r="A237" s="126">
        <v>44318</v>
      </c>
      <c r="B237" s="440">
        <v>12</v>
      </c>
      <c r="C237" s="440">
        <v>68</v>
      </c>
      <c r="D237" s="440">
        <v>8</v>
      </c>
    </row>
    <row r="238" spans="1:4" x14ac:dyDescent="0.25">
      <c r="A238" s="126">
        <v>44319</v>
      </c>
      <c r="B238" s="440">
        <v>11</v>
      </c>
      <c r="C238" s="440">
        <v>65</v>
      </c>
      <c r="D238" s="440">
        <v>8</v>
      </c>
    </row>
    <row r="239" spans="1:4" x14ac:dyDescent="0.25">
      <c r="A239" s="126">
        <v>44320</v>
      </c>
      <c r="B239" s="440">
        <v>11</v>
      </c>
      <c r="C239" s="440">
        <v>58</v>
      </c>
      <c r="D239" s="440">
        <v>8</v>
      </c>
    </row>
    <row r="240" spans="1:4" x14ac:dyDescent="0.25">
      <c r="A240" s="126">
        <v>44321</v>
      </c>
      <c r="B240" s="440">
        <v>13</v>
      </c>
      <c r="C240" s="440">
        <v>69</v>
      </c>
      <c r="D240" s="440">
        <v>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75" t="s">
        <v>116</v>
      </c>
      <c r="C2" s="576"/>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79" t="s">
        <v>122</v>
      </c>
      <c r="F33" s="580">
        <v>2</v>
      </c>
      <c r="G33" s="230"/>
    </row>
    <row r="34" spans="1:7" x14ac:dyDescent="0.25">
      <c r="A34" s="247">
        <v>44040</v>
      </c>
      <c r="B34" s="249" t="s">
        <v>48</v>
      </c>
      <c r="C34" s="250" t="s">
        <v>48</v>
      </c>
      <c r="D34" s="233"/>
      <c r="E34" s="577"/>
      <c r="F34" s="581"/>
      <c r="G34" s="230"/>
    </row>
    <row r="35" spans="1:7" x14ac:dyDescent="0.25">
      <c r="A35" s="247">
        <v>44041</v>
      </c>
      <c r="B35" s="234">
        <v>66</v>
      </c>
      <c r="C35" s="253">
        <v>0.06</v>
      </c>
      <c r="D35" s="254"/>
      <c r="E35" s="577"/>
      <c r="F35" s="581"/>
      <c r="G35" s="230"/>
    </row>
    <row r="36" spans="1:7" x14ac:dyDescent="0.25">
      <c r="A36" s="247">
        <v>44042</v>
      </c>
      <c r="B36" s="249" t="s">
        <v>48</v>
      </c>
      <c r="C36" s="250" t="s">
        <v>48</v>
      </c>
      <c r="D36" s="254"/>
      <c r="E36" s="577"/>
      <c r="F36" s="581"/>
      <c r="G36" s="230"/>
    </row>
    <row r="37" spans="1:7" x14ac:dyDescent="0.25">
      <c r="A37" s="247">
        <v>44043</v>
      </c>
      <c r="B37" s="249" t="s">
        <v>48</v>
      </c>
      <c r="C37" s="250" t="s">
        <v>48</v>
      </c>
      <c r="D37" s="254"/>
      <c r="E37" s="577"/>
      <c r="F37" s="581"/>
      <c r="G37" s="230"/>
    </row>
    <row r="38" spans="1:7" x14ac:dyDescent="0.25">
      <c r="A38" s="247">
        <v>44044</v>
      </c>
      <c r="B38" s="249" t="s">
        <v>48</v>
      </c>
      <c r="C38" s="250" t="s">
        <v>48</v>
      </c>
      <c r="D38" s="254"/>
      <c r="E38" s="577"/>
      <c r="F38" s="581"/>
      <c r="G38" s="230"/>
    </row>
    <row r="39" spans="1:7" x14ac:dyDescent="0.25">
      <c r="A39" s="247">
        <v>44045</v>
      </c>
      <c r="B39" s="249" t="s">
        <v>48</v>
      </c>
      <c r="C39" s="250" t="s">
        <v>48</v>
      </c>
      <c r="D39" s="254"/>
      <c r="E39" s="578"/>
      <c r="F39" s="582"/>
      <c r="G39" s="230"/>
    </row>
    <row r="40" spans="1:7" x14ac:dyDescent="0.25">
      <c r="A40" s="247">
        <v>44046</v>
      </c>
      <c r="B40" s="249" t="s">
        <v>48</v>
      </c>
      <c r="C40" s="250" t="s">
        <v>48</v>
      </c>
      <c r="D40" s="254"/>
      <c r="E40" s="577" t="s">
        <v>121</v>
      </c>
      <c r="F40" s="583">
        <v>0</v>
      </c>
      <c r="G40" s="230"/>
    </row>
    <row r="41" spans="1:7" x14ac:dyDescent="0.25">
      <c r="A41" s="247">
        <v>44047</v>
      </c>
      <c r="B41" s="249" t="s">
        <v>48</v>
      </c>
      <c r="C41" s="250" t="s">
        <v>48</v>
      </c>
      <c r="D41" s="254"/>
      <c r="E41" s="577"/>
      <c r="F41" s="584"/>
      <c r="G41" s="230"/>
    </row>
    <row r="42" spans="1:7" x14ac:dyDescent="0.25">
      <c r="A42" s="247">
        <v>44048</v>
      </c>
      <c r="B42" s="234">
        <v>60</v>
      </c>
      <c r="C42" s="253">
        <v>0.06</v>
      </c>
      <c r="D42" s="254"/>
      <c r="E42" s="577"/>
      <c r="F42" s="584"/>
      <c r="G42" s="230"/>
    </row>
    <row r="43" spans="1:7" x14ac:dyDescent="0.25">
      <c r="A43" s="247">
        <v>44049</v>
      </c>
      <c r="B43" s="249" t="s">
        <v>48</v>
      </c>
      <c r="C43" s="250" t="s">
        <v>48</v>
      </c>
      <c r="E43" s="577"/>
      <c r="F43" s="584"/>
    </row>
    <row r="44" spans="1:7" x14ac:dyDescent="0.25">
      <c r="A44" s="247">
        <v>44050</v>
      </c>
      <c r="B44" s="249" t="s">
        <v>48</v>
      </c>
      <c r="C44" s="250" t="s">
        <v>48</v>
      </c>
      <c r="E44" s="577"/>
      <c r="F44" s="584"/>
    </row>
    <row r="45" spans="1:7" x14ac:dyDescent="0.25">
      <c r="A45" s="247">
        <v>44051</v>
      </c>
      <c r="B45" s="249" t="s">
        <v>48</v>
      </c>
      <c r="C45" s="250" t="s">
        <v>48</v>
      </c>
      <c r="E45" s="577"/>
      <c r="F45" s="584"/>
    </row>
    <row r="46" spans="1:7" x14ac:dyDescent="0.25">
      <c r="A46" s="247">
        <v>44052</v>
      </c>
      <c r="B46" s="249" t="s">
        <v>48</v>
      </c>
      <c r="C46" s="250" t="s">
        <v>48</v>
      </c>
      <c r="E46" s="578"/>
      <c r="F46" s="585"/>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86" t="s">
        <v>81</v>
      </c>
      <c r="G4" s="587"/>
      <c r="H4" s="587"/>
      <c r="I4" s="588"/>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89" t="s">
        <v>117</v>
      </c>
      <c r="G84" s="590"/>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1" t="s">
        <v>117</v>
      </c>
      <c r="C109" s="592"/>
      <c r="D109" s="593"/>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94" t="s">
        <v>0</v>
      </c>
      <c r="B3" s="596" t="s">
        <v>301</v>
      </c>
      <c r="C3" s="597"/>
      <c r="D3" s="597"/>
      <c r="E3" s="597"/>
      <c r="F3" s="598"/>
      <c r="G3" s="599" t="s">
        <v>302</v>
      </c>
      <c r="H3" s="600"/>
      <c r="I3" s="600"/>
      <c r="J3" s="600"/>
      <c r="K3" s="601"/>
      <c r="L3" s="602" t="s">
        <v>303</v>
      </c>
      <c r="M3" s="603"/>
      <c r="N3" s="604"/>
      <c r="O3" s="602" t="s">
        <v>304</v>
      </c>
      <c r="P3" s="603"/>
      <c r="Q3" s="604"/>
      <c r="R3" s="602" t="s">
        <v>305</v>
      </c>
      <c r="S3" s="603"/>
      <c r="T3" s="604"/>
      <c r="U3" s="602" t="s">
        <v>306</v>
      </c>
      <c r="V3" s="603"/>
      <c r="W3" s="604"/>
      <c r="X3" s="602" t="s">
        <v>307</v>
      </c>
      <c r="Y3" s="603"/>
      <c r="Z3" s="604"/>
      <c r="AA3" s="506"/>
      <c r="AB3" s="596" t="s">
        <v>300</v>
      </c>
      <c r="AC3" s="597"/>
      <c r="AD3" s="597"/>
      <c r="AE3" s="597"/>
      <c r="AF3" s="598"/>
      <c r="AG3" s="506"/>
      <c r="AH3" s="506"/>
    </row>
    <row r="4" spans="1:36" ht="78.75" customHeight="1" x14ac:dyDescent="0.25">
      <c r="A4" s="595"/>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94" t="s">
        <v>0</v>
      </c>
      <c r="B3" s="602" t="s">
        <v>269</v>
      </c>
      <c r="C3" s="603"/>
      <c r="D3" s="604"/>
      <c r="E3" s="602" t="s">
        <v>270</v>
      </c>
      <c r="F3" s="603"/>
      <c r="G3" s="604"/>
      <c r="H3" s="602" t="s">
        <v>271</v>
      </c>
      <c r="I3" s="603"/>
      <c r="J3" s="604"/>
      <c r="K3" s="602" t="s">
        <v>272</v>
      </c>
      <c r="L3" s="603"/>
      <c r="M3" s="604"/>
    </row>
    <row r="4" spans="1:15" s="502" customFormat="1" ht="78.75" customHeight="1" x14ac:dyDescent="0.25">
      <c r="A4" s="594"/>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0"/>
  <sheetViews>
    <sheetView showGridLines="0" zoomScaleNormal="100" workbookViewId="0">
      <pane xSplit="2" ySplit="3" topLeftCell="C369"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43.5703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44314</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34"/>
  <sheetViews>
    <sheetView showGridLines="0" zoomScale="85" zoomScaleNormal="85" workbookViewId="0">
      <pane xSplit="1" ySplit="4" topLeftCell="B402"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47" t="s">
        <v>114</v>
      </c>
      <c r="L1" s="548"/>
      <c r="M1" s="548"/>
      <c r="N1" s="548"/>
      <c r="O1" s="548"/>
      <c r="P1" s="548"/>
      <c r="W1" s="22" t="s">
        <v>29</v>
      </c>
    </row>
    <row r="2" spans="1:27" x14ac:dyDescent="0.25">
      <c r="A2" s="2"/>
      <c r="I2" s="555" t="s">
        <v>187</v>
      </c>
      <c r="J2" s="556"/>
      <c r="Q2" s="382"/>
      <c r="R2" s="382"/>
    </row>
    <row r="3" spans="1:27" ht="48.75" customHeight="1" x14ac:dyDescent="0.25">
      <c r="A3" s="557" t="s">
        <v>30</v>
      </c>
      <c r="B3" s="559" t="s">
        <v>185</v>
      </c>
      <c r="C3" s="560"/>
      <c r="D3" s="560"/>
      <c r="E3" s="104" t="s">
        <v>184</v>
      </c>
      <c r="F3" s="551" t="s">
        <v>199</v>
      </c>
      <c r="G3" s="561" t="s">
        <v>186</v>
      </c>
      <c r="H3" s="561"/>
      <c r="I3" s="555"/>
      <c r="J3" s="556"/>
      <c r="K3" s="549" t="s">
        <v>188</v>
      </c>
      <c r="L3" s="552" t="s">
        <v>200</v>
      </c>
      <c r="M3" s="553" t="s">
        <v>201</v>
      </c>
      <c r="N3" s="554" t="s">
        <v>189</v>
      </c>
      <c r="O3" s="549" t="s">
        <v>183</v>
      </c>
      <c r="P3" s="550" t="s">
        <v>191</v>
      </c>
      <c r="Q3" s="553" t="s">
        <v>202</v>
      </c>
      <c r="R3" s="553" t="s">
        <v>203</v>
      </c>
      <c r="S3" s="554" t="s">
        <v>182</v>
      </c>
    </row>
    <row r="4" spans="1:27" ht="30.6" customHeight="1" x14ac:dyDescent="0.25">
      <c r="A4" s="558"/>
      <c r="B4" s="23" t="s">
        <v>18</v>
      </c>
      <c r="C4" s="24" t="s">
        <v>17</v>
      </c>
      <c r="D4" s="28" t="s">
        <v>3</v>
      </c>
      <c r="E4" s="99" t="s">
        <v>63</v>
      </c>
      <c r="F4" s="551"/>
      <c r="G4" s="98" t="s">
        <v>63</v>
      </c>
      <c r="H4" s="79" t="s">
        <v>64</v>
      </c>
      <c r="I4" s="80" t="s">
        <v>63</v>
      </c>
      <c r="J4" s="147" t="s">
        <v>64</v>
      </c>
      <c r="K4" s="549"/>
      <c r="L4" s="552"/>
      <c r="M4" s="553"/>
      <c r="N4" s="554"/>
      <c r="O4" s="549"/>
      <c r="P4" s="550"/>
      <c r="Q4" s="553"/>
      <c r="R4" s="553"/>
      <c r="S4" s="554"/>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D432-D425</f>
        <v>21157</v>
      </c>
      <c r="O432" s="90">
        <f t="shared" si="1244"/>
        <v>1159</v>
      </c>
      <c r="P432" s="152">
        <f t="shared" ref="P432:Q434" si="1261">SUM(K426:K432)</f>
        <v>127548</v>
      </c>
      <c r="Q432" s="152">
        <f t="shared" si="1261"/>
        <v>1325</v>
      </c>
      <c r="R432" s="383">
        <f t="shared" ref="R432" si="1262">Q432/P432</f>
        <v>1.038824599366513E-2</v>
      </c>
      <c r="S432" s="91">
        <f t="shared" ref="S432" si="1263">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4">L433/K433</f>
        <v>1.0841094295692666E-2</v>
      </c>
      <c r="N433" s="90">
        <f>D433-D426</f>
        <v>20872</v>
      </c>
      <c r="O433" s="90">
        <f t="shared" si="1244"/>
        <v>1165</v>
      </c>
      <c r="P433" s="152">
        <f t="shared" si="1261"/>
        <v>125860</v>
      </c>
      <c r="Q433" s="152">
        <f t="shared" si="1261"/>
        <v>1314</v>
      </c>
      <c r="R433" s="383">
        <f t="shared" ref="R433" si="1265">Q433/P433</f>
        <v>1.0440171619259494E-2</v>
      </c>
      <c r="S433" s="91">
        <f t="shared" ref="S433" si="1266">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4"/>
        <v>8.4272154705934531E-3</v>
      </c>
      <c r="N434" s="90">
        <f>D434-D427</f>
        <v>18810</v>
      </c>
      <c r="O434" s="90">
        <f t="shared" si="1244"/>
        <v>1046</v>
      </c>
      <c r="P434" s="152">
        <f t="shared" si="1261"/>
        <v>113000</v>
      </c>
      <c r="Q434" s="152">
        <f t="shared" si="1261"/>
        <v>1180</v>
      </c>
      <c r="R434" s="383">
        <f t="shared" ref="R434" si="1267">Q434/P434</f>
        <v>1.0442477876106195E-2</v>
      </c>
      <c r="S434" s="91">
        <f t="shared" ref="S434" si="1268">P434/5463.3</f>
        <v>20.683469697801694</v>
      </c>
      <c r="U434" s="113" t="s">
        <v>386</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2021-05-05T10:48:56Z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vA48408339</value>
    </field>
    <field name="Objective-Version">
      <value order="0">152.138</value>
    </field>
    <field name="Objective-VersionNumber">
      <value order="0">1353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2021-05-05T10:48:55Z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2021-05-05T10:48:56Z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vA48408339</vt:lpwstr>
  </property>
  <property fmtid="{D5CDD505-2E9C-101B-9397-08002B2CF9AE}" pid="16" name="Objective-Version">
    <vt:lpwstr>152.138</vt:lpwstr>
  </property>
  <property fmtid="{D5CDD505-2E9C-101B-9397-08002B2CF9AE}" pid="17" name="Objective-VersionNumber">
    <vt:r8>1353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