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b - Attend. Jan-Mar '21" sheetId="63" r:id="rId38"/>
    <sheet name="Chart 11b - Attend. Jan-Mar '21" sheetId="62" r:id="rId39"/>
  </sheets>
  <externalReferences>
    <externalReference r:id="rId40"/>
  </externalReferences>
  <definedNames>
    <definedName name="Confirmed" localSheetId="20">OFFSET(#REF!,0,0,COUNTA(#REF!) - 1)</definedName>
    <definedName name="Confirmed" localSheetId="38">OFFSET(#REF!,0,0,COUNTA(#REF!) - 1)</definedName>
    <definedName name="Confirmed" localSheetId="30">OFFSET('Chart 3 - Archive ICU'!$B$2,0,0,COUNTA('Chart 3 - Archive ICU'!$B:$B) - 1)</definedName>
    <definedName name="Confirmed" localSheetId="19">OFFSET(#REF!,0,0,COUNTA(#REF!) - 1)</definedName>
    <definedName name="Confirmed" localSheetId="37">OFFSET(#REF!,0,0,COUNTA(#REF!) - 1)</definedName>
    <definedName name="Confirmed">OFFSET(#REF!,0,0,COUNTA(#REF!) - 1)</definedName>
    <definedName name="ConfirmedHosp" localSheetId="20">OFFSET(#REF!,0,0,COUNTA(#REF!)-1)</definedName>
    <definedName name="ConfirmedHosp" localSheetId="38">OFFSET(#REF!,0,0,COUNTA(#REF!)-1)</definedName>
    <definedName name="ConfirmedHosp" localSheetId="29">OFFSET('Chart 2 -Archive Hosp Confirmed'!$B$2,0,0,COUNTA('Chart 2 -Archive Hosp Confirmed'!$B:$B)-1)</definedName>
    <definedName name="ConfirmedHosp" localSheetId="19">OFFSET(#REF!,0,0,COUNTA(#REF!)-1)</definedName>
    <definedName name="ConfirmedHosp" localSheetId="37">OFFSET(#REF!,0,0,COUNTA(#REF!)-1)</definedName>
    <definedName name="ConfirmedHosp">OFFSET(#REF!,0,0,COUNTA(#REF!)-1)</definedName>
    <definedName name="Date" localSheetId="20">OFFSET(#REF!,0,0,COUNTA(#REF!) - 1)</definedName>
    <definedName name="Date" localSheetId="38">OFFSET(#REF!,0,0,COUNTA(#REF!) - 1)</definedName>
    <definedName name="Date" localSheetId="30">OFFSET('Chart 3 - Archive ICU'!$A$2,0,0,COUNTA('Chart 3 - Archive ICU'!$A:$A) - 1)</definedName>
    <definedName name="Date" localSheetId="19">OFFSET(#REF!,0,0,COUNTA(#REF!) - 1)</definedName>
    <definedName name="Date" localSheetId="37">OFFSET(#REF!,0,0,COUNTA(#REF!) - 1)</definedName>
    <definedName name="Date">OFFSET(#REF!,0,0,COUNTA(#REF!) - 1)</definedName>
    <definedName name="DateHosp" localSheetId="20">OFFSET(#REF!,0,0,COUNTA(#REF!)-1)</definedName>
    <definedName name="DateHosp" localSheetId="38">OFFSET(#REF!,0,0,COUNTA(#REF!)-1)</definedName>
    <definedName name="DateHosp" localSheetId="29">OFFSET('Chart 2 -Archive Hosp Confirmed'!$A$2,0,0,COUNTA('Chart 2 -Archive Hosp Confirmed'!$A:$A)-1)</definedName>
    <definedName name="DateHosp" localSheetId="19">OFFSET(#REF!,0,0,COUNTA(#REF!)-1)</definedName>
    <definedName name="DateHosp" localSheetId="37">OFFSET(#REF!,0,0,COUNTA(#REF!)-1)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22" i="9" l="1"/>
  <c r="Q422" i="9"/>
  <c r="R422" i="9" s="1"/>
  <c r="P421" i="9"/>
  <c r="P420" i="9"/>
  <c r="P419" i="9"/>
  <c r="P422" i="9"/>
  <c r="O422" i="9"/>
  <c r="N422" i="9"/>
  <c r="F422" i="9"/>
  <c r="M422" i="9"/>
  <c r="M420" i="9" l="1"/>
  <c r="M419" i="9"/>
  <c r="M421" i="9"/>
  <c r="F421" i="9" l="1"/>
  <c r="N421" i="9"/>
  <c r="O421" i="9"/>
  <c r="Q421" i="9"/>
  <c r="R421" i="9" l="1"/>
  <c r="S421" i="9"/>
  <c r="F420" i="9"/>
  <c r="N420" i="9"/>
  <c r="O420" i="9"/>
  <c r="S420" i="9"/>
  <c r="Q420" i="9"/>
  <c r="R420" i="9" l="1"/>
  <c r="N419" i="9"/>
  <c r="O419" i="9"/>
  <c r="R419" i="9"/>
  <c r="Q419" i="9"/>
  <c r="F419" i="9"/>
  <c r="S419" i="9" l="1"/>
  <c r="N418" i="9"/>
  <c r="N416" i="9"/>
  <c r="N417" i="9"/>
  <c r="O418" i="9" l="1"/>
  <c r="P418" i="9"/>
  <c r="S418" i="9" s="1"/>
  <c r="Q418" i="9"/>
  <c r="M418" i="9"/>
  <c r="F418" i="9"/>
  <c r="R418" i="9" l="1"/>
  <c r="O417" i="9" l="1"/>
  <c r="P417" i="9"/>
  <c r="Q417" i="9"/>
  <c r="R417" i="9" s="1"/>
  <c r="S417" i="9"/>
  <c r="M417" i="9"/>
  <c r="F417" i="9"/>
  <c r="F416" i="9"/>
  <c r="M416" i="9"/>
  <c r="O416" i="9"/>
  <c r="P416" i="9"/>
  <c r="S416" i="9" s="1"/>
  <c r="Q416" i="9"/>
  <c r="R416" i="9" l="1"/>
  <c r="F415" i="9"/>
  <c r="N415" i="9"/>
  <c r="O415" i="9" l="1"/>
  <c r="P415" i="9"/>
  <c r="S415" i="9" s="1"/>
  <c r="Q415" i="9"/>
  <c r="M415" i="9"/>
  <c r="R415" i="9" l="1"/>
  <c r="Q414" i="9"/>
  <c r="R414" i="9" s="1"/>
  <c r="P414" i="9"/>
  <c r="S414" i="9" s="1"/>
  <c r="O414" i="9"/>
  <c r="N414" i="9"/>
  <c r="M414" i="9"/>
  <c r="F414" i="9"/>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<sst xmlns="http://schemas.openxmlformats.org/spreadsheetml/2006/main" count="795" uniqueCount="376">
  <si>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</si>
  <si>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</si>
  <si>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</si>
  <si>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</si>
  <si>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</si>
  <si>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</si>
  <si>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</si>
  <si>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</si>
  <si>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</si>
  <si>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</si>
  <si>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</si>
  <si>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</si>
  <si>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</si>
  <si>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</si>
  <si>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</si>
  <si>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</si>
  <si>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</si>
  <si>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</si>
  <si>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</si>
  <si>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</si>
  <si>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</si>
  <si>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</si>
  <si>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</si>
  <si>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</si>
  <si>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</si>
  <si>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</si>
  <si>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</si>
  <si>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</si>
  <si>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</si>
  <si>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</si>
  <si>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</si>
  <si>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</si>
  <si>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</si>
  <si>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</si>
  <si>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</si>
  <si>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</si>
  <si>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</si>
  <si>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</si>
  <si>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</si>
  <si>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</si>
  <si>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</si>
  <si>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</si>
  <si>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</si>
  <si>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</si>
  <si>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</si>
  <si>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</si>
  <si>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</si>
  <si>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</si>
  <si>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</si>
  <si>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</si>
  <si>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</si>
  <si>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</si>
  <si>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</si>
  <si>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</si>
  <si>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</si>
  <si>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</si>
  <si>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</si>
  <si>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</si>
  <si>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</si>
  <si>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</si>
  <si>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</si>
  <si>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</si>
  <si>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</si>
  <si>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</si>
  <si>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</si>
  <si>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</si>
  <si>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</si>
  <si>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</si>
  <si>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</si>
  <si>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</si>
  <si>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</si>
  <si>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</si>
  <si>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</si>
  <si>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</si>
  <si>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</si>
  <si>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</si>
  <si>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</si>
  <si>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</si>
  <si>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</si>
  <si>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</si>
  <si>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</si>
  <si>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</si>
  <si>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</si>
  <si>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</si>
  <si>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</si>
  <si>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</si>
  <si>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</si>
  <si>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</si>
  <si>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</si>
  <si>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</si>
  <si>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</si>
  <si>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</si>
  <si>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</si>
  <si>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</si>
  <si>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</si>
  <si>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</si>
  <si>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</si>
  <si>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</si>
  <si>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</si>
  <si>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</si>
  <si>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</si>
  <si>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</si>
  <si>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</si>
  <si>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</si>
  <si>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</si>
  <si>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</si>
  <si>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</si>
  <si>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</si>
  <si>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</si>
  <si>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</si>
  <si>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</si>
  <si>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</si>
  <si>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</si>
  <si>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</si>
  <si>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</si>
  <si>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</si>
  <si>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</si>
  <si>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</si>
  <si>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</si>
  <si>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</si>
  <si>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</si>
  <si>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</si>
  <si>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</si>
  <si>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</si>
  <si>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</si>
  <si>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</si>
  <si>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</si>
  <si>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</si>
  <si>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</si>
  <si>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</si>
  <si>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</si>
  <si>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</si>
  <si>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</si>
  <si>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</si>
  <si>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</si>
  <si>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</si>
  <si>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</si>
  <si>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</si>
  <si>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</si>
  <si>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</si>
  <si>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</si>
  <si>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</si>
  <si>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</si>
  <si>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</si>
  <si>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</si>
  <si>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</si>
  <si>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</si>
  <si>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</si>
  <si>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</si>
  <si>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</si>
  <si>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</si>
  <si>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</si>
  <si>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</si>
  <si>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</si>
  <si>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</si>
  <si>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</si>
  <si>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</si>
  <si>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</si>
  <si>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</si>
  <si>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</si>
  <si>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</si>
  <si>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</si>
  <si>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</si>
  <si>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</si>
  <si>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</si>
  <si>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</si>
  <si>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</si>
  <si>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</si>
  <si>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</si>
  <si>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</si>
  <si>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</si>
  <si>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</si>
  <si>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</si>
  <si>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</si>
  <si>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</si>
  <si>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</si>
  <si>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</si>
  <si>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</si>
  <si>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</si>
  <si>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</si>
  <si>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</si>
  <si>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</si>
  <si>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</si>
  <si>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</si>
  <si>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</si>
  <si>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</si>
  <si>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</si>
  <si>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</si>
  <si>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</si>
  <si>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</si>
  <si>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</si>
  <si>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</si>
  <si>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</si>
  <si>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</si>
  <si>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</si>
  <si>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</si>
  <si>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</si>
  <si>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</si>
  <si>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</si>
  <si>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</si>
  <si>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</si>
  <si>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</si>
  <si>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</si>
  <si>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</si>
  <si>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</si>
  <si>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</si>
  <si>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</si>
  <si>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</si>
  <si>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</si>
  <si>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</si>
  <si>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</si>
  <si>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</si>
  <si>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</si>
  <si>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</si>
  <si>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</si>
  <si>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</si>
  <si>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</si>
  <si>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</si>
  <si>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</si>
  <si>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</si>
  <si>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</si>
  <si>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</si>
  <si>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</si>
  <si>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</si>
  <si>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</si>
  <si>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</si>
  <si>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</si>
  <si>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</si>
  <si>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</si>
  <si>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</si>
  <si>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</si>
  <si>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</si>
  <si>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</si>
  <si>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</si>
  <si>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</si>
  <si>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</si>
  <si>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</si>
  <si>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</si>
  <si>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</si>
  <si>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</si>
  <si>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</si>
  <si>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</si>
  <si>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</si>
  <si>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</si>
  <si>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</si>
  <si>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</si>
  <si>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</si>
  <si>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</si>
  <si>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</si>
  <si>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</si>
  <si>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</si>
  <si>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</si>
  <si>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</si>
  <si>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</si>
  <si>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</si>
  <si>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</si>
  <si>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</si>
  <si>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</si>
  <si>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</si>
  <si>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</si>
  <si>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</si>
  <si>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</si>
  <si>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</si>
  <si>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</si>
  <si>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</si>
  <si>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</si>
  <si>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</si>
  <si>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</si>
  <si>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</si>
  <si>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</si>
  <si>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</si>
  <si>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</si>
  <si>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</si>
  <si>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</si>
  <si>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</si>
  <si>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</si>
  <si>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</si>
  <si>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</si>
  <si>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</si>
  <si>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</si>
  <si>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</si>
  <si>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</si>
  <si>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</si>
  <si>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</si>
  <si>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</si>
  <si>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</si>
  <si>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</si>
  <si>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</si>
  <si>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</si>
  <si>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</si>
  <si>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</si>
  <si>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</si>
  <si>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</si>
  <si>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</si>
  <si>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</si>
  <si>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</si>
  <si>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</si>
  <si>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</si>
  <si>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</si>
  <si>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</si>
  <si>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</si>
  <si>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</si>
  <si>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</si>
  <si>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</si>
  <si>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</si>
  <si>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</si>
  <si>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</si>
  <si>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</si>
  <si>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</si>
  <si>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</si>
  <si>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</si>
  <si>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</si>
  <si>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</si>
  <si>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</si>
  <si>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</si>
  <si>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</si>
  <si>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</si>
  <si>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</si>
  <si>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</si>
  <si>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</si>
  <si>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</si>
  <si>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</si>
  <si>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</si>
  <si>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</si>
  <si>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</si>
  <si>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</si>
  <si>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</si>
  <si>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</si>
  <si>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</si>
  <si>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</si>
  <si>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</si>
  <si>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</si>
  <si>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</si>
  <si>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</si>
  <si>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</si>
  <si>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</si>
  <si>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</si>
  <si>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</si>
  <si>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</si>
  <si>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</si>
  <si>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r>
      <t xml:space="preserve">School attendance January-March 2021. </t>
    </r>
    <r>
      <rPr>
        <i/>
        <sz val="10"/>
        <color theme="1"/>
        <rFont val="Arial"/>
        <family val="2"/>
      </rPr>
      <t>This chart is no longer updated as of 12.03.2021.</t>
    </r>
  </si>
  <si>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</si>
  <si>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</si>
  <si>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</si>
  <si>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</si>
  <si>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</si>
  <si>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</si>
  <si>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</si>
  <si>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</si>
  <si>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</si>
  <si>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</si>
  <si>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</si>
  <si>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</si>
  <si>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</si>
  <si>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</si>
  <si>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</si>
  <si>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</si>
  <si>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</si>
  <si>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</si>
  <si>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</si>
  <si>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</si>
  <si>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</si>
  <si>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</si>
  <si>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</si>
  <si>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</si>
  <si>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</si>
  <si>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</si>
  <si>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</si>
  <si>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</si>
  <si>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</si>
  <si>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</si>
  <si>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</si>
  <si>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</si>
  <si>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r>
      <t xml:space="preserve">School attendance January-March 2021. </t>
    </r>
    <r>
      <rPr>
        <i/>
        <sz val="10"/>
        <color theme="1"/>
        <rFont val="Arial"/>
        <family val="2"/>
      </rPr>
      <t>These tables are no longer updated as of 01.04.2021.</t>
    </r>
  </si>
  <si>
    <t>Primary schools open again as normal from w/c 15 March - see archive Jan-Mar '21 table for data on secondary and special attendance between 15 Mar and 1 Apr:</t>
  </si>
  <si>
    <t>Archived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</si>
</sst>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2"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85">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8"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9"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70"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1" fillId="0" borderId="0" xfId="2" applyFon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tyles" Target="style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theme" Target="theme/theme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externalLink" Target="externalLinks/externalLink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calcChain" Target="calcChain.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haredStrings" Target="sharedStrings.xml" Id="rId43" /><Relationship Type="http://schemas.openxmlformats.org/officeDocument/2006/relationships/customXml" Target="/customXML/item2.xml" Id="R6c6a7d231bfb40f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20-21'!$A$4:$A$122</c:f>
              <c:strCache>
                <c:ptCount val="119"/>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strCache>
            </c:strRef>
          </c:cat>
          <c:val>
            <c:numRef>
              <c:f>'Table 9a - School absence 20-21'!$E$4:$E$122</c:f>
              <c:numCache>
                <c:formatCode>0.0%</c:formatCode>
                <c:ptCount val="11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4.4871997000000005E-3</c:v>
                </c:pt>
                <c:pt idx="115">
                  <c:v>4.5340523000000008E-3</c:v>
                </c:pt>
                <c:pt idx="116">
                  <c:v>4.1878082000000004E-3</c:v>
                </c:pt>
                <c:pt idx="117">
                  <c:v>4.3499435999999995E-3</c:v>
                </c:pt>
                <c:pt idx="118">
                  <c:v>4.7453065000000001E-3</c:v>
                </c:pt>
              </c:numCache>
            </c:numRef>
          </c:val>
          <c:extLst>
            <c:ext xmlns:c16="http://schemas.microsoft.com/office/drawing/2014/chart" uri="{C3380CC4-5D6E-409C-BE32-E72D297353CC}">
              <c16:uniqueId val="{00000000-6BAA-4219-B79A-D129394FDB75}"/>
            </c:ext>
          </c:extLst>
        </c:ser>
        <c:ser>
          <c:idx val="1"/>
          <c:order val="1"/>
          <c:tx>
            <c:strRef>
              <c:f>'[1]Table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20-21'!$A$4:$A$122</c:f>
              <c:strCache>
                <c:ptCount val="119"/>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strCache>
            </c:strRef>
          </c:cat>
          <c:val>
            <c:numRef>
              <c:f>'[1]Table 9a - School absence 20-21'!$D$4:$D$122</c:f>
              <c:numCache>
                <c:formatCode>General</c:formatCode>
                <c:ptCount val="11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5.1891711300000004E-2</c:v>
                </c:pt>
                <c:pt idx="115">
                  <c:v>6.1765326400000001E-2</c:v>
                </c:pt>
                <c:pt idx="116">
                  <c:v>4.4981766999999999E-2</c:v>
                </c:pt>
                <c:pt idx="117">
                  <c:v>4.5458393999999999E-2</c:v>
                </c:pt>
                <c:pt idx="118">
                  <c:v>4.57490682E-2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'[1]Table 9b - Attend. Jan-Mar ''21'!$B$3:$B$50</c:f>
              <c:numCache>
                <c:formatCode>General</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'[1]Table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'[1]Table 9b - Attend. Jan-Mar ''21'!$C$3:$C$50</c:f>
              <c:numCache>
                <c:formatCode>General</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Discharges'!$A$4:$A$373</c:f>
              <c:strCache>
                <c:ptCount val="37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strCache>
            </c:strRef>
          </c:cat>
          <c:val>
            <c:numRef>
              <c:f>'Table 4 - Delayed Discharges'!$C$4:$C$373</c:f>
              <c:numCache>
                <c:formatCode>_(* #,##0_);_(* \(#,##0\);_(* "-"??_);_(@_)</c:formatCode>
                <c:ptCount val="37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Workforce'!$B$117:$B$171</c:f>
              <c:numCache>
                <c:formatCode>#,##0</c:formatCode>
                <c:ptCount val="5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Workforce'!$C$117:$C$171</c:f>
              <c:numCache>
                <c:formatCode>#,##0</c:formatCode>
                <c:ptCount val="5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Workforce'!$D$117:$D$171</c:f>
              <c:numCache>
                <c:formatCode>#,##0</c:formatCode>
                <c:ptCount val="5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104775</xdr:colOff>
      <xdr:row>4</xdr:row>
      <xdr:rowOff>95248</xdr:rowOff>
    </xdr:from>
    <xdr:to>
      <xdr:col>13</xdr:col>
      <xdr:colOff>504825</xdr:colOff>
      <xdr:row>45</xdr:row>
      <xdr:rowOff>123825</xdr:rowOff>
    </xdr:to>
    <xdr:sp macro="" textlink="">
      <xdr:nvSpPr>
        <xdr:cNvPr id="2" name="TextBox 1"/>
        <xdr:cNvSpPr txBox="1"/>
      </xdr:nvSpPr>
      <xdr:spPr>
        <a:xfrm>
          <a:off x="6305550" y="2419348"/>
          <a:ext cx="4667250" cy="7839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12</xdr:col>
      <xdr:colOff>9525</xdr:colOff>
      <xdr:row>22</xdr:row>
      <xdr:rowOff>38100</xdr:rowOff>
    </xdr:to>
    <xdr:sp macro="" textlink="">
      <xdr:nvSpPr>
        <xdr:cNvPr id="2" name="TextBox 1"/>
        <xdr:cNvSpPr txBox="1"/>
      </xdr:nvSpPr>
      <xdr:spPr>
        <a:xfrm>
          <a:off x="4806950" y="1365250"/>
          <a:ext cx="4841875" cy="3549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EED\Spreadsheets\ScotXed\Covid-19%20reporting\revised%20web%20publication%20draft%2022%20Apr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a - School absence 20-21"/>
      <sheetName val="Chart 11a -School absence 20-21"/>
      <sheetName val="Table 9b - Attend. Jan-Mar '21"/>
      <sheetName val="Chart 11b - Attendance Jan-Mar"/>
      <sheetName val="Table 9 REMOVE"/>
      <sheetName val="Chart 11c REMOVE"/>
    </sheetNames>
    <sheetDataSet>
      <sheetData sheetId="0">
        <row r="3">
          <cell r="D3" t="str">
            <v>Percentage of openings where pupils were not in school for non COVID-19 related reasons (authorised and unauthorised, including exclusions)</v>
          </cell>
        </row>
        <row r="4">
          <cell r="D4">
            <v>3.6431640300000005E-2</v>
          </cell>
        </row>
        <row r="5">
          <cell r="D5">
            <v>3.9675949199999998E-2</v>
          </cell>
        </row>
        <row r="6">
          <cell r="D6">
            <v>4.2600122000000004E-2</v>
          </cell>
        </row>
        <row r="7">
          <cell r="D7">
            <v>4.9875343800000006E-2</v>
          </cell>
        </row>
        <row r="8">
          <cell r="D8">
            <v>6.5454305800000001E-2</v>
          </cell>
        </row>
        <row r="9">
          <cell r="D9">
            <v>8.4723331799999996E-2</v>
          </cell>
        </row>
        <row r="10">
          <cell r="D10">
            <v>9.4983346199999999E-2</v>
          </cell>
        </row>
        <row r="11">
          <cell r="D11">
            <v>9.3683889800000003E-2</v>
          </cell>
        </row>
        <row r="12">
          <cell r="D12">
            <v>0.1041521015</v>
          </cell>
        </row>
        <row r="13">
          <cell r="D13">
            <v>0.12295505870000001</v>
          </cell>
        </row>
        <row r="14">
          <cell r="D14">
            <v>0.1121043427</v>
          </cell>
        </row>
        <row r="15">
          <cell r="D15">
            <v>0.1044491743</v>
          </cell>
        </row>
        <row r="16">
          <cell r="D16">
            <v>9.4650290800000009E-2</v>
          </cell>
        </row>
        <row r="17">
          <cell r="D17">
            <v>8.974266639999999E-2</v>
          </cell>
        </row>
        <row r="18">
          <cell r="D18">
            <v>9.9181262899999997E-2</v>
          </cell>
        </row>
        <row r="19">
          <cell r="D19">
            <v>7.6052853399999995E-2</v>
          </cell>
        </row>
        <row r="20">
          <cell r="D20">
            <v>6.7370792200000001E-2</v>
          </cell>
        </row>
        <row r="21">
          <cell r="D21">
            <v>6.1881417599999995E-2</v>
          </cell>
        </row>
        <row r="22">
          <cell r="D22">
            <v>6.1193018500000002E-2</v>
          </cell>
        </row>
        <row r="23">
          <cell r="D23">
            <v>7.3190092499999998E-2</v>
          </cell>
        </row>
        <row r="24">
          <cell r="D24">
            <v>5.8668697999999998E-2</v>
          </cell>
        </row>
        <row r="25">
          <cell r="D25">
            <v>5.5726630100000001E-2</v>
          </cell>
        </row>
        <row r="26">
          <cell r="D26">
            <v>5.4191795800000005E-2</v>
          </cell>
        </row>
        <row r="27">
          <cell r="D27">
            <v>5.3363342899999999E-2</v>
          </cell>
        </row>
        <row r="28">
          <cell r="D28">
            <v>6.3078005999999992E-2</v>
          </cell>
        </row>
        <row r="29">
          <cell r="D29">
            <v>5.6475540900000003E-2</v>
          </cell>
        </row>
        <row r="30">
          <cell r="D30">
            <v>5.4101571600000002E-2</v>
          </cell>
        </row>
        <row r="31">
          <cell r="D31">
            <v>5.4035008599999997E-2</v>
          </cell>
        </row>
        <row r="32">
          <cell r="D32">
            <v>5.8678289300000006E-2</v>
          </cell>
        </row>
        <row r="33">
          <cell r="D33">
            <v>6.2703606499999995E-2</v>
          </cell>
        </row>
        <row r="34">
          <cell r="D34">
            <v>5.7847212500000002E-2</v>
          </cell>
        </row>
        <row r="35">
          <cell r="D35">
            <v>5.4476981499999994E-2</v>
          </cell>
        </row>
        <row r="36">
          <cell r="D36">
            <v>5.6160004999999999E-2</v>
          </cell>
        </row>
        <row r="37">
          <cell r="D37">
            <v>5.6411666399999998E-2</v>
          </cell>
        </row>
        <row r="38">
          <cell r="D38">
            <v>6.9535727699999994E-2</v>
          </cell>
        </row>
        <row r="39">
          <cell r="D39">
            <v>5.9235104599999998E-2</v>
          </cell>
        </row>
        <row r="40">
          <cell r="D40">
            <v>5.7518706500000003E-2</v>
          </cell>
        </row>
        <row r="41">
          <cell r="D41">
            <v>5.8936589099999999E-2</v>
          </cell>
        </row>
        <row r="42">
          <cell r="D42">
            <v>6.8299285099999996E-2</v>
          </cell>
        </row>
        <row r="43">
          <cell r="D43">
            <v>9.476859189999999E-2</v>
          </cell>
        </row>
        <row r="44">
          <cell r="D44">
            <v>6.2339087299999998E-2</v>
          </cell>
        </row>
        <row r="45">
          <cell r="D45">
            <v>6.0621929600000006E-2</v>
          </cell>
        </row>
        <row r="46">
          <cell r="D46">
            <v>5.8706926699999995E-2</v>
          </cell>
        </row>
        <row r="47">
          <cell r="D47">
            <v>6.1963561100000002E-2</v>
          </cell>
        </row>
        <row r="48">
          <cell r="D48">
            <v>9.387744919999999E-2</v>
          </cell>
        </row>
        <row r="49">
          <cell r="D49">
            <v>6.7593092499999993E-2</v>
          </cell>
        </row>
        <row r="50">
          <cell r="D50">
            <v>5.7586578100000001E-2</v>
          </cell>
        </row>
        <row r="51">
          <cell r="D51">
            <v>5.63821506E-2</v>
          </cell>
        </row>
        <row r="52">
          <cell r="D52">
            <v>5.9272712599999999E-2</v>
          </cell>
        </row>
        <row r="53">
          <cell r="D53">
            <v>7.3638630400000002E-2</v>
          </cell>
        </row>
        <row r="54">
          <cell r="D54">
            <v>4.9265317400000001E-2</v>
          </cell>
        </row>
        <row r="55">
          <cell r="D55">
            <v>4.7904290999999995E-2</v>
          </cell>
        </row>
        <row r="56">
          <cell r="D56">
            <v>4.8910906699999999E-2</v>
          </cell>
        </row>
        <row r="57">
          <cell r="D57">
            <v>5.1858201600000001E-2</v>
          </cell>
        </row>
        <row r="58">
          <cell r="D58">
            <v>5.9104844999999996E-2</v>
          </cell>
        </row>
        <row r="59">
          <cell r="D59">
            <v>6.2137369499999998E-2</v>
          </cell>
        </row>
        <row r="60">
          <cell r="D60">
            <v>5.9822964299999996E-2</v>
          </cell>
        </row>
        <row r="61">
          <cell r="D61">
            <v>5.7092753099999997E-2</v>
          </cell>
        </row>
        <row r="62">
          <cell r="D62">
            <v>5.96460033E-2</v>
          </cell>
        </row>
        <row r="63">
          <cell r="D63">
            <v>7.3829631600000001E-2</v>
          </cell>
        </row>
        <row r="64">
          <cell r="D64">
            <v>6.0354845800000001E-2</v>
          </cell>
        </row>
        <row r="65">
          <cell r="D65">
            <v>6.0276355599999998E-2</v>
          </cell>
        </row>
        <row r="66">
          <cell r="D66">
            <v>6.0118061899999999E-2</v>
          </cell>
        </row>
        <row r="67">
          <cell r="D67">
            <v>6.1716170200000003E-2</v>
          </cell>
        </row>
        <row r="68">
          <cell r="D68">
            <v>6.9575414900000007E-2</v>
          </cell>
        </row>
        <row r="69">
          <cell r="D69">
            <v>6.2069390100000003E-2</v>
          </cell>
        </row>
        <row r="70">
          <cell r="D70">
            <v>6.4904205899999998E-2</v>
          </cell>
        </row>
        <row r="71">
          <cell r="D71">
            <v>6.52855663E-2</v>
          </cell>
        </row>
        <row r="72">
          <cell r="D72">
            <v>6.7444218299999997E-2</v>
          </cell>
        </row>
        <row r="73">
          <cell r="D73">
            <v>8.2181759100000001E-2</v>
          </cell>
        </row>
        <row r="74">
          <cell r="D74">
            <v>6.3053207400000005E-2</v>
          </cell>
        </row>
        <row r="75">
          <cell r="D75">
            <v>6.28018667E-2</v>
          </cell>
        </row>
        <row r="76">
          <cell r="D76">
            <v>6.0466516499999998E-2</v>
          </cell>
        </row>
        <row r="77">
          <cell r="D77">
            <v>6.21299638E-2</v>
          </cell>
        </row>
        <row r="78">
          <cell r="D78">
            <v>7.3636662500000005E-2</v>
          </cell>
        </row>
        <row r="79">
          <cell r="D79">
            <v>6.5974914699999998E-2</v>
          </cell>
        </row>
        <row r="80">
          <cell r="D80">
            <v>6.2120143599999997E-2</v>
          </cell>
        </row>
        <row r="81">
          <cell r="D81">
            <v>6.1939424E-2</v>
          </cell>
        </row>
        <row r="82">
          <cell r="D82">
            <v>6.6565334800000001E-2</v>
          </cell>
        </row>
        <row r="83">
          <cell r="D83">
            <v>0.10665228010000001</v>
          </cell>
        </row>
        <row r="84">
          <cell r="D84">
            <v>6.5067406999999994E-2</v>
          </cell>
        </row>
        <row r="85">
          <cell r="D85">
            <v>6.4937378200000007E-2</v>
          </cell>
        </row>
        <row r="86">
          <cell r="D86">
            <v>6.2618545600000006E-2</v>
          </cell>
        </row>
        <row r="87">
          <cell r="D87">
            <v>6.4313643000000004E-2</v>
          </cell>
        </row>
        <row r="88">
          <cell r="D88">
            <v>7.3260229399999988E-2</v>
          </cell>
        </row>
        <row r="89">
          <cell r="D89">
            <v>7.4065724599999994E-2</v>
          </cell>
        </row>
        <row r="90">
          <cell r="D90">
            <v>7.4963336000000005E-2</v>
          </cell>
        </row>
        <row r="91">
          <cell r="D91">
            <v>8.1435151799999994E-2</v>
          </cell>
        </row>
        <row r="92">
          <cell r="D92">
            <v>9.3720732400000006E-2</v>
          </cell>
        </row>
        <row r="93">
          <cell r="D93">
            <v>0.13409418100000001</v>
          </cell>
        </row>
        <row r="94">
          <cell r="D94">
            <v>0.23838858239999999</v>
          </cell>
        </row>
        <row r="95">
          <cell r="D95">
            <v>0.28552678770000001</v>
          </cell>
        </row>
        <row r="96">
          <cell r="D96">
            <v>0.22995571740000001</v>
          </cell>
        </row>
        <row r="99">
          <cell r="D99">
            <v>2.87342451E-2</v>
          </cell>
        </row>
        <row r="100">
          <cell r="D100">
            <v>2.8763728700000001E-2</v>
          </cell>
        </row>
        <row r="101">
          <cell r="D101">
            <v>3.1480994700000001E-2</v>
          </cell>
        </row>
        <row r="102">
          <cell r="D102">
            <v>3.4120481499999994E-2</v>
          </cell>
        </row>
        <row r="103">
          <cell r="D103">
            <v>4.2672313000000003E-2</v>
          </cell>
        </row>
        <row r="104">
          <cell r="D104">
            <v>5.19330603E-2</v>
          </cell>
        </row>
        <row r="105">
          <cell r="D105">
            <v>4.85817256E-2</v>
          </cell>
        </row>
        <row r="106">
          <cell r="D106">
            <v>4.5210222899999999E-2</v>
          </cell>
        </row>
        <row r="107">
          <cell r="D107">
            <v>4.7594372699999998E-2</v>
          </cell>
        </row>
        <row r="108">
          <cell r="D108">
            <v>6.8938733400000007E-2</v>
          </cell>
        </row>
        <row r="109">
          <cell r="D109">
            <v>7.0133025500000001E-2</v>
          </cell>
        </row>
        <row r="110">
          <cell r="D110">
            <v>5.6613375099999995E-2</v>
          </cell>
        </row>
        <row r="111">
          <cell r="D111">
            <v>5.4811492500000003E-2</v>
          </cell>
        </row>
        <row r="112">
          <cell r="D112">
            <v>7.5137015799999998E-2</v>
          </cell>
        </row>
        <row r="115">
          <cell r="D115">
            <v>4.0428249700000002E-2</v>
          </cell>
        </row>
        <row r="116">
          <cell r="D116">
            <v>4.3127146999999998E-2</v>
          </cell>
        </row>
        <row r="117">
          <cell r="D117">
            <v>4.7804142500000001E-2</v>
          </cell>
        </row>
        <row r="118">
          <cell r="D118">
            <v>5.1891711300000004E-2</v>
          </cell>
        </row>
        <row r="119">
          <cell r="D119">
            <v>6.1765326400000001E-2</v>
          </cell>
        </row>
        <row r="120">
          <cell r="D120">
            <v>4.4981766999999999E-2</v>
          </cell>
        </row>
        <row r="121">
          <cell r="D121">
            <v>4.5458393999999999E-2</v>
          </cell>
        </row>
        <row r="122">
          <cell r="D122">
            <v>4.57490682E-2</v>
          </cell>
        </row>
      </sheetData>
      <sheetData sheetId="1"/>
      <sheetData sheetId="2">
        <row r="2">
          <cell r="B2" t="str">
            <v>All</v>
          </cell>
          <cell r="C2" t="str">
            <v>Primary</v>
          </cell>
        </row>
        <row r="3">
          <cell r="B3">
            <v>4.9184680894627561E-2</v>
          </cell>
          <cell r="C3">
            <v>7.4209784806962525E-2</v>
          </cell>
        </row>
        <row r="4">
          <cell r="B4">
            <v>4.1049923697405712E-2</v>
          </cell>
          <cell r="C4">
            <v>6.2080274151796816E-2</v>
          </cell>
        </row>
        <row r="5">
          <cell r="B5">
            <v>3.8142477916609456E-2</v>
          </cell>
          <cell r="C5">
            <v>5.7900924043552959E-2</v>
          </cell>
        </row>
        <row r="6">
          <cell r="B6">
            <v>6.6885605599999995E-2</v>
          </cell>
          <cell r="C6">
            <v>9.2433263700000004E-2</v>
          </cell>
        </row>
        <row r="7">
          <cell r="B7">
            <v>6.9470678399999999E-2</v>
          </cell>
          <cell r="C7">
            <v>9.6836577800000004E-2</v>
          </cell>
        </row>
        <row r="8">
          <cell r="B8">
            <v>7.0336584800000004E-2</v>
          </cell>
          <cell r="C8">
            <v>9.8445622900000002E-2</v>
          </cell>
        </row>
        <row r="9">
          <cell r="B9">
            <v>6.4460440100000002E-2</v>
          </cell>
          <cell r="C9">
            <v>9.0336429600000004E-2</v>
          </cell>
        </row>
        <row r="10">
          <cell r="B10">
            <v>5.8154283299999998E-2</v>
          </cell>
          <cell r="C10">
            <v>8.1284606300000006E-2</v>
          </cell>
        </row>
        <row r="11">
          <cell r="B11">
            <v>7.0061897499999998E-2</v>
          </cell>
          <cell r="C11">
            <v>9.8076579100000005E-2</v>
          </cell>
        </row>
        <row r="12">
          <cell r="B12">
            <v>7.3869219299999997E-2</v>
          </cell>
          <cell r="C12">
            <v>0.1025510468</v>
          </cell>
        </row>
        <row r="13">
          <cell r="B13">
            <v>7.3529668899999998E-2</v>
          </cell>
          <cell r="C13">
            <v>0.1032717486</v>
          </cell>
        </row>
        <row r="14">
          <cell r="B14">
            <v>6.8849894499999995E-2</v>
          </cell>
          <cell r="C14">
            <v>9.7409147299999999E-2</v>
          </cell>
        </row>
        <row r="15">
          <cell r="B15">
            <v>6.70442594E-2</v>
          </cell>
          <cell r="C15">
            <v>8.8689768000000002E-2</v>
          </cell>
        </row>
        <row r="16">
          <cell r="B16">
            <v>7.2533504700000001E-2</v>
          </cell>
          <cell r="C16">
            <v>0.1018946437</v>
          </cell>
        </row>
        <row r="17">
          <cell r="B17">
            <v>7.5945658200000002E-2</v>
          </cell>
          <cell r="C17">
            <v>0.1070545795</v>
          </cell>
        </row>
        <row r="18">
          <cell r="B18">
            <v>7.6917470900000007E-2</v>
          </cell>
          <cell r="C18">
            <v>0.109072691</v>
          </cell>
        </row>
        <row r="19">
          <cell r="B19">
            <v>7.5019314700000006E-2</v>
          </cell>
          <cell r="C19">
            <v>0.1056955641</v>
          </cell>
        </row>
        <row r="20">
          <cell r="B20">
            <v>7.0273029400000006E-2</v>
          </cell>
          <cell r="C20">
            <v>0.1006585064</v>
          </cell>
        </row>
        <row r="21">
          <cell r="B21">
            <v>7.5838257399999998E-2</v>
          </cell>
          <cell r="C21">
            <v>0.107952515</v>
          </cell>
        </row>
        <row r="22">
          <cell r="B22">
            <v>7.9406718200000004E-2</v>
          </cell>
          <cell r="C22">
            <v>0.1137534825</v>
          </cell>
        </row>
        <row r="23">
          <cell r="B23">
            <v>7.9158391999999994E-2</v>
          </cell>
          <cell r="C23">
            <v>0.1131249837</v>
          </cell>
        </row>
        <row r="24">
          <cell r="B24">
            <v>7.6577297799999999E-2</v>
          </cell>
          <cell r="C24">
            <v>0.109615138</v>
          </cell>
        </row>
        <row r="25">
          <cell r="B25">
            <v>6.5138594800000005E-2</v>
          </cell>
          <cell r="C25">
            <v>9.3111424499999998E-2</v>
          </cell>
        </row>
        <row r="26">
          <cell r="B26">
            <v>7.8016444500000004E-2</v>
          </cell>
          <cell r="C26">
            <v>0.1073105229</v>
          </cell>
        </row>
        <row r="27">
          <cell r="B27">
            <v>6.6954335800000001E-2</v>
          </cell>
          <cell r="C27">
            <v>9.3431720199999999E-2</v>
          </cell>
        </row>
        <row r="28">
          <cell r="B28">
            <v>6.4885308000000003E-2</v>
          </cell>
          <cell r="C28">
            <v>8.9668422299999995E-2</v>
          </cell>
        </row>
        <row r="29">
          <cell r="B29">
            <v>6.4061844800000003E-2</v>
          </cell>
          <cell r="C29">
            <v>8.9413537200000004E-2</v>
          </cell>
        </row>
        <row r="30">
          <cell r="B30">
            <v>6.37358586E-2</v>
          </cell>
          <cell r="C30">
            <v>8.8249595799999997E-2</v>
          </cell>
        </row>
        <row r="31">
          <cell r="B31">
            <v>7.4086352300000005E-2</v>
          </cell>
          <cell r="C31">
            <v>0.104185764</v>
          </cell>
        </row>
        <row r="32">
          <cell r="B32">
            <v>8.0511120199999994E-2</v>
          </cell>
          <cell r="C32">
            <v>0.1129251647</v>
          </cell>
        </row>
        <row r="33">
          <cell r="B33">
            <v>8.4874224400000003E-2</v>
          </cell>
          <cell r="C33">
            <v>0.120479009</v>
          </cell>
        </row>
        <row r="34">
          <cell r="B34">
            <v>7.9585158700000005E-2</v>
          </cell>
          <cell r="C34">
            <v>0.1111998214</v>
          </cell>
        </row>
        <row r="35">
          <cell r="B35">
            <v>7.2072072099999995E-2</v>
          </cell>
          <cell r="C35">
            <v>0.104169917</v>
          </cell>
        </row>
        <row r="36">
          <cell r="B36">
            <v>0.30597860090000001</v>
          </cell>
          <cell r="C36">
            <v>0.46992561049999998</v>
          </cell>
        </row>
        <row r="37">
          <cell r="B37">
            <v>0.30771151140000003</v>
          </cell>
          <cell r="C37">
            <v>0.47482171989999999</v>
          </cell>
        </row>
        <row r="38">
          <cell r="B38">
            <v>0.30961795289999999</v>
          </cell>
          <cell r="C38">
            <v>0.4758464744</v>
          </cell>
        </row>
        <row r="39">
          <cell r="B39">
            <v>0.30585655560000002</v>
          </cell>
          <cell r="C39">
            <v>0.4718924545</v>
          </cell>
        </row>
        <row r="40">
          <cell r="B40">
            <v>0.29232420250000002</v>
          </cell>
          <cell r="C40">
            <v>0.45780409100000002</v>
          </cell>
        </row>
        <row r="41">
          <cell r="B41">
            <v>0.30854004880000002</v>
          </cell>
          <cell r="C41">
            <v>0.47275897770000003</v>
          </cell>
        </row>
        <row r="42">
          <cell r="B42">
            <v>0.31189577530000001</v>
          </cell>
          <cell r="C42">
            <v>0.47676259729999998</v>
          </cell>
        </row>
        <row r="43">
          <cell r="B43">
            <v>0.31114617430000002</v>
          </cell>
          <cell r="C43">
            <v>0.47634307889999999</v>
          </cell>
        </row>
        <row r="44">
          <cell r="B44">
            <v>0.30758646709999998</v>
          </cell>
          <cell r="C44">
            <v>0.47268817200000002</v>
          </cell>
        </row>
        <row r="45">
          <cell r="B45">
            <v>0.29203772179999998</v>
          </cell>
          <cell r="C45">
            <v>0.45432001579999998</v>
          </cell>
        </row>
        <row r="46">
          <cell r="B46">
            <v>0.30952047780000003</v>
          </cell>
          <cell r="C46">
            <v>0.46846415959999999</v>
          </cell>
        </row>
        <row r="47">
          <cell r="B47">
            <v>0.31061769319999999</v>
          </cell>
          <cell r="C47">
            <v>0.47335031280000001</v>
          </cell>
        </row>
        <row r="48">
          <cell r="B48">
            <v>0.3083115588</v>
          </cell>
          <cell r="C48">
            <v>0.47171905219999999</v>
          </cell>
        </row>
        <row r="49">
          <cell r="B49">
            <v>0.30582977919999998</v>
          </cell>
          <cell r="C49">
            <v>0.46890962990000001</v>
          </cell>
        </row>
        <row r="50">
          <cell r="B50">
            <v>0.29304255260000001</v>
          </cell>
          <cell r="C50">
            <v>0.45477848939999999</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7.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187</v>
      </c>
    </row>
    <row r="7" spans="2:3" ht="30.6" customHeight="1" x14ac:dyDescent="0.25">
      <c r="B7" s="21" t="s">
        <v>59</v>
      </c>
      <c r="C7" s="33" t="s">
        <v>107</v>
      </c>
    </row>
    <row r="8" spans="2:3" ht="30.6" customHeight="1" x14ac:dyDescent="0.25">
      <c r="B8" s="21" t="s">
        <v>26</v>
      </c>
      <c r="C8" s="35" t="s">
        <v>203</v>
      </c>
    </row>
    <row r="9" spans="2:3" ht="30.6" customHeight="1" x14ac:dyDescent="0.25">
      <c r="B9" s="21" t="s">
        <v>27</v>
      </c>
      <c r="C9" s="145" t="s">
        <v>118</v>
      </c>
    </row>
    <row r="10" spans="2:3" ht="30.6" customHeight="1" x14ac:dyDescent="0.25">
      <c r="B10" s="21" t="s">
        <v>163</v>
      </c>
      <c r="C10" s="95"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341</v>
      </c>
      <c r="C14" s="36" t="s">
        <v>167</v>
      </c>
    </row>
    <row r="15" spans="2:3" s="385" customFormat="1" ht="30.6" customHeight="1" x14ac:dyDescent="0.25">
      <c r="B15" s="21" t="s">
        <v>262</v>
      </c>
      <c r="C15" s="36" t="s">
        <v>247</v>
      </c>
    </row>
    <row r="16" spans="2:3" s="385" customFormat="1" ht="30.6" customHeight="1" x14ac:dyDescent="0.25">
      <c r="B16" s="21" t="s">
        <v>264</v>
      </c>
      <c r="C16" s="36" t="s">
        <v>263</v>
      </c>
    </row>
    <row r="17" spans="2:3" s="385" customFormat="1" ht="30.6" customHeight="1" x14ac:dyDescent="0.25">
      <c r="B17" s="21" t="s">
        <v>286</v>
      </c>
      <c r="C17" s="36" t="s">
        <v>285</v>
      </c>
    </row>
    <row r="18" spans="2:3" s="385" customFormat="1" ht="30.6" customHeight="1" x14ac:dyDescent="0.25">
      <c r="B18" s="21" t="s">
        <v>293</v>
      </c>
      <c r="C18" s="36" t="s">
        <v>295</v>
      </c>
    </row>
    <row r="19" spans="2:3" s="385" customFormat="1" ht="30.6" customHeight="1" x14ac:dyDescent="0.25">
      <c r="B19" s="21" t="s">
        <v>305</v>
      </c>
      <c r="C19" s="36" t="s">
        <v>306</v>
      </c>
    </row>
    <row r="20" spans="2:3" ht="15" customHeight="1" x14ac:dyDescent="0.25">
      <c r="B20" s="19" t="s">
        <v>28</v>
      </c>
      <c r="C20" s="34"/>
    </row>
    <row r="21" spans="2:3" ht="30.6" customHeight="1" x14ac:dyDescent="0.25">
      <c r="B21" s="21" t="s">
        <v>62</v>
      </c>
      <c r="C21" s="33" t="s">
        <v>188</v>
      </c>
    </row>
    <row r="22" spans="2:3" ht="30.6" customHeight="1" x14ac:dyDescent="0.25">
      <c r="B22" s="21" t="s">
        <v>24</v>
      </c>
      <c r="C22" s="33" t="s">
        <v>189</v>
      </c>
    </row>
    <row r="23" spans="2:3" ht="30.6" customHeight="1" x14ac:dyDescent="0.25">
      <c r="B23" s="21" t="s">
        <v>60</v>
      </c>
      <c r="C23" s="33" t="s">
        <v>172</v>
      </c>
    </row>
    <row r="24" spans="2:3" ht="30.6" customHeight="1" x14ac:dyDescent="0.25">
      <c r="B24" s="21" t="s">
        <v>74</v>
      </c>
      <c r="C24" s="36" t="s">
        <v>75</v>
      </c>
    </row>
    <row r="25" spans="2:3" ht="30.6" customHeight="1" x14ac:dyDescent="0.25">
      <c r="B25" s="93" t="s">
        <v>73</v>
      </c>
      <c r="C25" s="36" t="s">
        <v>76</v>
      </c>
    </row>
    <row r="26" spans="2:3" ht="30.6" customHeight="1" x14ac:dyDescent="0.25">
      <c r="B26" s="109" t="s">
        <v>78</v>
      </c>
      <c r="C26" s="95" t="s">
        <v>79</v>
      </c>
    </row>
    <row r="27" spans="2:3" s="385" customFormat="1" ht="30.6" customHeight="1" x14ac:dyDescent="0.25">
      <c r="B27" s="388" t="s">
        <v>215</v>
      </c>
      <c r="C27" s="387" t="s">
        <v>79</v>
      </c>
    </row>
    <row r="28" spans="2:3" ht="30.6" customHeight="1" x14ac:dyDescent="0.25">
      <c r="B28" s="58" t="s">
        <v>35</v>
      </c>
      <c r="C28" s="35" t="s">
        <v>171</v>
      </c>
    </row>
    <row r="29" spans="2:3" ht="30.6" customHeight="1" x14ac:dyDescent="0.25">
      <c r="B29" s="211" t="s">
        <v>77</v>
      </c>
      <c r="C29" s="36" t="s">
        <v>52</v>
      </c>
    </row>
    <row r="30" spans="2:3" s="385" customFormat="1" ht="30.6" customHeight="1" x14ac:dyDescent="0.25">
      <c r="B30" s="21" t="s">
        <v>371</v>
      </c>
      <c r="C30" s="400" t="s">
        <v>167</v>
      </c>
    </row>
    <row r="31" spans="2:3" s="385" customFormat="1" ht="30.6" customHeight="1" x14ac:dyDescent="0.25">
      <c r="B31" s="19" t="s">
        <v>168</v>
      </c>
      <c r="C31" s="18" t="s">
        <v>169</v>
      </c>
    </row>
    <row r="32" spans="2:3" s="385" customFormat="1" ht="30.6" customHeight="1" x14ac:dyDescent="0.25">
      <c r="B32" s="128" t="s">
        <v>22</v>
      </c>
      <c r="C32" s="129" t="s">
        <v>83</v>
      </c>
    </row>
    <row r="33" spans="2:3" ht="30.6" customHeight="1" x14ac:dyDescent="0.25">
      <c r="B33" s="128" t="s">
        <v>23</v>
      </c>
      <c r="C33" s="130" t="s">
        <v>190</v>
      </c>
    </row>
    <row r="34" spans="2:3" ht="15" customHeight="1" x14ac:dyDescent="0.25">
      <c r="B34" s="128" t="s">
        <v>25</v>
      </c>
      <c r="C34" s="140" t="s">
        <v>106</v>
      </c>
    </row>
    <row r="35" spans="2:3" ht="30.6" customHeight="1" x14ac:dyDescent="0.25">
      <c r="B35" s="128" t="s">
        <v>160</v>
      </c>
      <c r="C35" s="140" t="s">
        <v>159</v>
      </c>
    </row>
    <row r="36" spans="2:3" ht="30.6" customHeight="1" x14ac:dyDescent="0.25">
      <c r="B36" s="128" t="s">
        <v>161</v>
      </c>
      <c r="C36" s="140" t="s">
        <v>125</v>
      </c>
    </row>
    <row r="37" spans="2:3" ht="30.6" customHeight="1" x14ac:dyDescent="0.25">
      <c r="B37" s="259" t="s">
        <v>372</v>
      </c>
      <c r="C37" s="258" t="s">
        <v>373</v>
      </c>
    </row>
    <row r="38" spans="2:3" ht="30.6" customHeight="1" x14ac:dyDescent="0.25">
      <c r="B38" s="19" t="s">
        <v>170</v>
      </c>
      <c r="C38" s="18" t="s">
        <v>169</v>
      </c>
    </row>
    <row r="39" spans="2:3" ht="30.6" customHeight="1" x14ac:dyDescent="0.25">
      <c r="B39" s="128" t="s">
        <v>21</v>
      </c>
      <c r="C39" s="129" t="s">
        <v>84</v>
      </c>
    </row>
    <row r="40" spans="2:3" ht="43.5" customHeight="1" x14ac:dyDescent="0.25">
      <c r="B40" s="128" t="s">
        <v>62</v>
      </c>
      <c r="C40" s="130" t="s">
        <v>191</v>
      </c>
    </row>
    <row r="41" spans="2:3" ht="30.6" customHeight="1" x14ac:dyDescent="0.25">
      <c r="B41" s="128" t="s">
        <v>24</v>
      </c>
      <c r="C41" s="130" t="s">
        <v>192</v>
      </c>
    </row>
    <row r="42" spans="2:3" ht="25.5" x14ac:dyDescent="0.25">
      <c r="B42" s="128" t="s">
        <v>33</v>
      </c>
      <c r="C42" s="130" t="s">
        <v>86</v>
      </c>
    </row>
    <row r="43" spans="2:3" ht="25.5" x14ac:dyDescent="0.25">
      <c r="B43" s="128" t="s">
        <v>34</v>
      </c>
      <c r="C43" s="130" t="s">
        <v>85</v>
      </c>
    </row>
    <row r="44" spans="2:3" ht="30.6" customHeight="1" x14ac:dyDescent="0.25">
      <c r="B44" s="128" t="s">
        <v>126</v>
      </c>
      <c r="C44" s="130" t="s">
        <v>127</v>
      </c>
    </row>
    <row r="45" spans="2:3" ht="30.6" customHeight="1" x14ac:dyDescent="0.25">
      <c r="B45" s="260" t="s">
        <v>335</v>
      </c>
      <c r="C45" s="261" t="s">
        <v>340</v>
      </c>
    </row>
    <row r="46" spans="2:3" ht="30.6" customHeight="1" x14ac:dyDescent="0.25"/>
    <row r="49" spans="2:3" x14ac:dyDescent="0.25">
      <c r="B49" s="212"/>
      <c r="C49"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a - School absence 20-21'!A115" display="Table 9 - School absence"/>
    <hyperlink ref="B30" location="'Chart 11a -School absence 20-21'!A1" display="Chart 11a - School absence 20-21"/>
    <hyperlink ref="B40" location="'Chart 2 -Archive Hosp Confirmed'!A1" display="Table 2 - Hospital Care"/>
    <hyperlink ref="B41"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5" location="'Chart 11b - Attend. Jan-Mar ''21'!A1" display="Chart 11b - Attendance Jan-Mar 2021"/>
    <hyperlink ref="B37"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5"/>
    <col min="2" max="2" width="9.42578125" style="397"/>
    <col min="3" max="16384" width="8.42578125" style="385"/>
  </cols>
  <sheetData>
    <row r="1" spans="1:2" x14ac:dyDescent="0.25">
      <c r="B1" s="396">
        <v>0.05</v>
      </c>
    </row>
    <row r="2" spans="1:2" x14ac:dyDescent="0.25">
      <c r="A2" s="291"/>
      <c r="B2" s="396">
        <v>0.05</v>
      </c>
    </row>
    <row r="3" spans="1:2" x14ac:dyDescent="0.25">
      <c r="A3" s="291"/>
      <c r="B3" s="396">
        <v>0.05</v>
      </c>
    </row>
    <row r="4" spans="1:2" x14ac:dyDescent="0.25">
      <c r="A4" s="291"/>
      <c r="B4" s="396">
        <v>0.05</v>
      </c>
    </row>
    <row r="5" spans="1:2" x14ac:dyDescent="0.25">
      <c r="A5" s="291"/>
      <c r="B5" s="396">
        <v>0.05</v>
      </c>
    </row>
    <row r="6" spans="1:2" x14ac:dyDescent="0.25">
      <c r="A6" s="291"/>
      <c r="B6" s="396">
        <v>0.05</v>
      </c>
    </row>
    <row r="7" spans="1:2" x14ac:dyDescent="0.25">
      <c r="A7" s="291"/>
      <c r="B7" s="396">
        <v>0.05</v>
      </c>
    </row>
    <row r="8" spans="1:2" x14ac:dyDescent="0.25">
      <c r="A8" s="291"/>
      <c r="B8" s="396">
        <v>0.05</v>
      </c>
    </row>
    <row r="9" spans="1:2" x14ac:dyDescent="0.25">
      <c r="A9" s="291"/>
      <c r="B9" s="396">
        <v>0.05</v>
      </c>
    </row>
    <row r="10" spans="1:2" x14ac:dyDescent="0.25">
      <c r="A10" s="291"/>
      <c r="B10" s="396">
        <v>0.05</v>
      </c>
    </row>
    <row r="11" spans="1:2" x14ac:dyDescent="0.25">
      <c r="A11" s="291"/>
      <c r="B11" s="396">
        <v>0.05</v>
      </c>
    </row>
    <row r="12" spans="1:2" x14ac:dyDescent="0.25">
      <c r="A12" s="291"/>
      <c r="B12" s="396">
        <v>0.05</v>
      </c>
    </row>
    <row r="13" spans="1:2" x14ac:dyDescent="0.25">
      <c r="A13" s="291"/>
      <c r="B13" s="396">
        <v>0.05</v>
      </c>
    </row>
    <row r="14" spans="1:2" x14ac:dyDescent="0.25">
      <c r="A14" s="291"/>
      <c r="B14" s="396">
        <v>0.05</v>
      </c>
    </row>
    <row r="15" spans="1:2" x14ac:dyDescent="0.25">
      <c r="A15" s="291"/>
      <c r="B15" s="396">
        <v>0.05</v>
      </c>
    </row>
    <row r="16" spans="1:2" x14ac:dyDescent="0.25">
      <c r="A16" s="291"/>
      <c r="B16" s="396">
        <v>0.05</v>
      </c>
    </row>
    <row r="17" spans="1:2" x14ac:dyDescent="0.25">
      <c r="A17" s="291"/>
      <c r="B17" s="396">
        <v>0.05</v>
      </c>
    </row>
    <row r="18" spans="1:2" x14ac:dyDescent="0.25">
      <c r="A18" s="291"/>
      <c r="B18" s="396">
        <v>0.05</v>
      </c>
    </row>
    <row r="19" spans="1:2" x14ac:dyDescent="0.25">
      <c r="A19" s="291"/>
      <c r="B19" s="396">
        <v>0.05</v>
      </c>
    </row>
    <row r="20" spans="1:2" x14ac:dyDescent="0.25">
      <c r="A20" s="291"/>
      <c r="B20" s="396">
        <v>0.05</v>
      </c>
    </row>
    <row r="21" spans="1:2" x14ac:dyDescent="0.25">
      <c r="A21" s="291"/>
      <c r="B21" s="396">
        <v>0.05</v>
      </c>
    </row>
    <row r="22" spans="1:2" x14ac:dyDescent="0.25">
      <c r="A22" s="291"/>
      <c r="B22" s="396">
        <v>0.05</v>
      </c>
    </row>
    <row r="23" spans="1:2" x14ac:dyDescent="0.25">
      <c r="A23" s="291"/>
      <c r="B23" s="396">
        <v>0.05</v>
      </c>
    </row>
    <row r="24" spans="1:2" x14ac:dyDescent="0.25">
      <c r="A24" s="291"/>
      <c r="B24" s="396">
        <v>0.05</v>
      </c>
    </row>
    <row r="25" spans="1:2" x14ac:dyDescent="0.25">
      <c r="A25" s="291"/>
      <c r="B25" s="396">
        <v>0.05</v>
      </c>
    </row>
    <row r="26" spans="1:2" x14ac:dyDescent="0.25">
      <c r="A26" s="291"/>
      <c r="B26" s="396">
        <v>0.05</v>
      </c>
    </row>
    <row r="27" spans="1:2" x14ac:dyDescent="0.25">
      <c r="A27" s="291"/>
      <c r="B27" s="396">
        <v>0.05</v>
      </c>
    </row>
    <row r="28" spans="1:2" x14ac:dyDescent="0.25">
      <c r="A28" s="291"/>
      <c r="B28" s="396">
        <v>0.05</v>
      </c>
    </row>
    <row r="29" spans="1:2" x14ac:dyDescent="0.25">
      <c r="A29" s="291"/>
      <c r="B29" s="396">
        <v>0.05</v>
      </c>
    </row>
    <row r="30" spans="1:2" x14ac:dyDescent="0.25">
      <c r="A30" s="291"/>
      <c r="B30" s="396">
        <v>0.05</v>
      </c>
    </row>
    <row r="31" spans="1:2" x14ac:dyDescent="0.25">
      <c r="A31" s="291"/>
      <c r="B31" s="396">
        <v>0.05</v>
      </c>
    </row>
    <row r="32" spans="1:2" x14ac:dyDescent="0.25">
      <c r="A32" s="291"/>
      <c r="B32" s="396">
        <v>0.05</v>
      </c>
    </row>
    <row r="33" spans="1:2" x14ac:dyDescent="0.25">
      <c r="A33" s="291"/>
      <c r="B33" s="396">
        <v>0.05</v>
      </c>
    </row>
    <row r="34" spans="1:2" x14ac:dyDescent="0.25">
      <c r="A34" s="291"/>
      <c r="B34" s="396">
        <v>0.05</v>
      </c>
    </row>
    <row r="35" spans="1:2" x14ac:dyDescent="0.25">
      <c r="A35" s="291"/>
      <c r="B35" s="396">
        <v>0.05</v>
      </c>
    </row>
    <row r="36" spans="1:2" x14ac:dyDescent="0.25">
      <c r="A36" s="291"/>
      <c r="B36" s="396">
        <v>0.05</v>
      </c>
    </row>
    <row r="37" spans="1:2" x14ac:dyDescent="0.25">
      <c r="A37" s="291"/>
      <c r="B37" s="396">
        <v>0.05</v>
      </c>
    </row>
    <row r="38" spans="1:2" x14ac:dyDescent="0.25">
      <c r="A38" s="291"/>
      <c r="B38" s="396">
        <v>0.05</v>
      </c>
    </row>
    <row r="39" spans="1:2" x14ac:dyDescent="0.25">
      <c r="A39" s="291"/>
      <c r="B39" s="396">
        <v>0.05</v>
      </c>
    </row>
    <row r="40" spans="1:2" x14ac:dyDescent="0.25">
      <c r="A40" s="291"/>
      <c r="B40" s="396">
        <v>0.05</v>
      </c>
    </row>
    <row r="41" spans="1:2" x14ac:dyDescent="0.25">
      <c r="A41" s="291"/>
      <c r="B41" s="396">
        <v>0.05</v>
      </c>
    </row>
    <row r="42" spans="1:2" x14ac:dyDescent="0.25">
      <c r="A42" s="291"/>
      <c r="B42" s="396">
        <v>0.05</v>
      </c>
    </row>
    <row r="43" spans="1:2" x14ac:dyDescent="0.25">
      <c r="A43" s="291"/>
      <c r="B43" s="396">
        <v>0.05</v>
      </c>
    </row>
    <row r="44" spans="1:2" x14ac:dyDescent="0.25">
      <c r="A44" s="291"/>
      <c r="B44" s="396">
        <v>0.05</v>
      </c>
    </row>
    <row r="45" spans="1:2" x14ac:dyDescent="0.25">
      <c r="A45" s="291"/>
      <c r="B45" s="396">
        <v>0.05</v>
      </c>
    </row>
    <row r="46" spans="1:2" x14ac:dyDescent="0.25">
      <c r="A46" s="291"/>
      <c r="B46" s="396">
        <v>0.05</v>
      </c>
    </row>
    <row r="47" spans="1:2" x14ac:dyDescent="0.25">
      <c r="A47" s="291"/>
      <c r="B47" s="396">
        <v>0.05</v>
      </c>
    </row>
    <row r="48" spans="1:2" x14ac:dyDescent="0.25">
      <c r="A48" s="291"/>
      <c r="B48" s="396">
        <v>0.05</v>
      </c>
    </row>
    <row r="49" spans="1:2" x14ac:dyDescent="0.25">
      <c r="A49" s="291"/>
      <c r="B49" s="396">
        <v>0.05</v>
      </c>
    </row>
    <row r="50" spans="1:2" x14ac:dyDescent="0.25">
      <c r="A50" s="291"/>
      <c r="B50" s="396">
        <v>0.05</v>
      </c>
    </row>
    <row r="51" spans="1:2" x14ac:dyDescent="0.25">
      <c r="A51" s="291"/>
      <c r="B51" s="396">
        <v>0.05</v>
      </c>
    </row>
    <row r="52" spans="1:2" x14ac:dyDescent="0.25">
      <c r="A52" s="291"/>
      <c r="B52" s="396">
        <v>0.05</v>
      </c>
    </row>
    <row r="53" spans="1:2" x14ac:dyDescent="0.25">
      <c r="A53" s="291"/>
      <c r="B53" s="396">
        <v>0.05</v>
      </c>
    </row>
    <row r="54" spans="1:2" x14ac:dyDescent="0.25">
      <c r="A54" s="291"/>
      <c r="B54" s="396">
        <v>0.05</v>
      </c>
    </row>
    <row r="55" spans="1:2" x14ac:dyDescent="0.25">
      <c r="A55" s="291"/>
      <c r="B55" s="396">
        <v>0.05</v>
      </c>
    </row>
    <row r="56" spans="1:2" x14ac:dyDescent="0.25">
      <c r="A56" s="291"/>
      <c r="B56" s="396">
        <v>0.05</v>
      </c>
    </row>
    <row r="57" spans="1:2" x14ac:dyDescent="0.25">
      <c r="A57" s="291"/>
      <c r="B57" s="396">
        <v>0.05</v>
      </c>
    </row>
    <row r="58" spans="1:2" x14ac:dyDescent="0.25">
      <c r="A58" s="291"/>
      <c r="B58" s="396">
        <v>0.05</v>
      </c>
    </row>
    <row r="59" spans="1:2" x14ac:dyDescent="0.25">
      <c r="A59" s="291"/>
      <c r="B59" s="396">
        <v>0.05</v>
      </c>
    </row>
    <row r="60" spans="1:2" x14ac:dyDescent="0.25">
      <c r="A60" s="291"/>
      <c r="B60" s="396">
        <v>0.05</v>
      </c>
    </row>
    <row r="61" spans="1:2" x14ac:dyDescent="0.25">
      <c r="A61" s="291"/>
      <c r="B61" s="396">
        <v>0.05</v>
      </c>
    </row>
    <row r="62" spans="1:2" x14ac:dyDescent="0.25">
      <c r="A62" s="291"/>
      <c r="B62" s="396">
        <v>0.05</v>
      </c>
    </row>
    <row r="63" spans="1:2" x14ac:dyDescent="0.25">
      <c r="A63" s="291"/>
      <c r="B63" s="396">
        <v>0.05</v>
      </c>
    </row>
    <row r="64" spans="1:2" x14ac:dyDescent="0.25">
      <c r="A64" s="291"/>
      <c r="B64" s="396">
        <v>0.05</v>
      </c>
    </row>
    <row r="65" spans="1:2" x14ac:dyDescent="0.25">
      <c r="A65" s="291"/>
      <c r="B65" s="396">
        <v>0.05</v>
      </c>
    </row>
    <row r="66" spans="1:2" x14ac:dyDescent="0.25">
      <c r="A66" s="291"/>
      <c r="B66" s="396">
        <v>0.05</v>
      </c>
    </row>
    <row r="67" spans="1:2" x14ac:dyDescent="0.25">
      <c r="A67" s="291"/>
      <c r="B67" s="396">
        <v>0.05</v>
      </c>
    </row>
    <row r="68" spans="1:2" x14ac:dyDescent="0.25">
      <c r="A68" s="291"/>
      <c r="B68" s="396">
        <v>0.05</v>
      </c>
    </row>
    <row r="69" spans="1:2" x14ac:dyDescent="0.25">
      <c r="A69" s="291"/>
      <c r="B69" s="396">
        <v>0.05</v>
      </c>
    </row>
    <row r="70" spans="1:2" x14ac:dyDescent="0.25">
      <c r="A70" s="291"/>
      <c r="B70" s="396">
        <v>0.05</v>
      </c>
    </row>
    <row r="71" spans="1:2" x14ac:dyDescent="0.25">
      <c r="A71" s="291"/>
      <c r="B71" s="396">
        <v>0.05</v>
      </c>
    </row>
    <row r="72" spans="1:2" x14ac:dyDescent="0.25">
      <c r="A72" s="291"/>
      <c r="B72" s="396">
        <v>0.05</v>
      </c>
    </row>
    <row r="73" spans="1:2" x14ac:dyDescent="0.25">
      <c r="A73" s="291"/>
      <c r="B73" s="396">
        <v>0.05</v>
      </c>
    </row>
    <row r="74" spans="1:2" x14ac:dyDescent="0.25">
      <c r="A74" s="291"/>
      <c r="B74" s="396">
        <v>0.05</v>
      </c>
    </row>
    <row r="75" spans="1:2" x14ac:dyDescent="0.25">
      <c r="A75" s="291"/>
      <c r="B75" s="396">
        <v>0.05</v>
      </c>
    </row>
    <row r="76" spans="1:2" x14ac:dyDescent="0.25">
      <c r="A76" s="291"/>
      <c r="B76" s="396">
        <v>0.05</v>
      </c>
    </row>
    <row r="77" spans="1:2" x14ac:dyDescent="0.25">
      <c r="A77" s="291"/>
      <c r="B77" s="396">
        <v>0.05</v>
      </c>
    </row>
    <row r="78" spans="1:2" x14ac:dyDescent="0.25">
      <c r="A78" s="291"/>
      <c r="B78" s="396">
        <v>0.05</v>
      </c>
    </row>
    <row r="79" spans="1:2" x14ac:dyDescent="0.25">
      <c r="A79" s="291"/>
      <c r="B79" s="396">
        <v>0.05</v>
      </c>
    </row>
    <row r="80" spans="1:2" x14ac:dyDescent="0.25">
      <c r="A80" s="291"/>
      <c r="B80" s="396">
        <v>0.05</v>
      </c>
    </row>
    <row r="81" spans="1:2" x14ac:dyDescent="0.25">
      <c r="A81" s="291"/>
      <c r="B81" s="396">
        <v>0.05</v>
      </c>
    </row>
    <row r="82" spans="1:2" x14ac:dyDescent="0.25">
      <c r="A82" s="291"/>
      <c r="B82" s="396">
        <v>0.05</v>
      </c>
    </row>
    <row r="83" spans="1:2" x14ac:dyDescent="0.25">
      <c r="A83" s="291"/>
      <c r="B83" s="396">
        <v>0.05</v>
      </c>
    </row>
    <row r="84" spans="1:2" x14ac:dyDescent="0.25">
      <c r="A84" s="291"/>
      <c r="B84" s="396">
        <v>0.05</v>
      </c>
    </row>
    <row r="85" spans="1:2" x14ac:dyDescent="0.25">
      <c r="A85" s="291"/>
      <c r="B85" s="396">
        <v>0.05</v>
      </c>
    </row>
    <row r="86" spans="1:2" x14ac:dyDescent="0.25">
      <c r="A86" s="291"/>
      <c r="B86" s="396">
        <v>0.05</v>
      </c>
    </row>
    <row r="87" spans="1:2" x14ac:dyDescent="0.25">
      <c r="A87" s="291"/>
      <c r="B87" s="396">
        <v>0.05</v>
      </c>
    </row>
    <row r="88" spans="1:2" x14ac:dyDescent="0.25">
      <c r="A88" s="291"/>
      <c r="B88" s="396">
        <v>0.05</v>
      </c>
    </row>
    <row r="89" spans="1:2" x14ac:dyDescent="0.25">
      <c r="A89" s="291"/>
      <c r="B89" s="396">
        <v>0.05</v>
      </c>
    </row>
    <row r="90" spans="1:2" x14ac:dyDescent="0.25">
      <c r="A90" s="291"/>
      <c r="B90" s="396">
        <v>0.05</v>
      </c>
    </row>
    <row r="91" spans="1:2" x14ac:dyDescent="0.25">
      <c r="A91" s="291"/>
      <c r="B91" s="396">
        <v>0.05</v>
      </c>
    </row>
    <row r="92" spans="1:2" x14ac:dyDescent="0.25">
      <c r="A92" s="291"/>
      <c r="B92" s="396">
        <v>0.05</v>
      </c>
    </row>
    <row r="93" spans="1:2" x14ac:dyDescent="0.25">
      <c r="A93" s="291"/>
      <c r="B93" s="396">
        <v>0.05</v>
      </c>
    </row>
    <row r="94" spans="1:2" x14ac:dyDescent="0.25">
      <c r="A94" s="291"/>
      <c r="B94" s="396">
        <v>0.05</v>
      </c>
    </row>
    <row r="95" spans="1:2" x14ac:dyDescent="0.25">
      <c r="A95" s="291"/>
      <c r="B95" s="396">
        <v>0.05</v>
      </c>
    </row>
    <row r="96" spans="1:2" x14ac:dyDescent="0.25">
      <c r="A96" s="291"/>
      <c r="B96" s="396">
        <v>0.05</v>
      </c>
    </row>
    <row r="97" spans="1:2" x14ac:dyDescent="0.25">
      <c r="A97" s="291"/>
      <c r="B97" s="396">
        <v>0.05</v>
      </c>
    </row>
    <row r="98" spans="1:2" x14ac:dyDescent="0.25">
      <c r="A98" s="291"/>
      <c r="B98" s="396">
        <v>0.05</v>
      </c>
    </row>
    <row r="99" spans="1:2" x14ac:dyDescent="0.25">
      <c r="A99" s="291"/>
      <c r="B99" s="396">
        <v>0.05</v>
      </c>
    </row>
    <row r="100" spans="1:2" x14ac:dyDescent="0.25">
      <c r="A100" s="291"/>
      <c r="B100" s="396">
        <v>0.05</v>
      </c>
    </row>
    <row r="101" spans="1:2" x14ac:dyDescent="0.25">
      <c r="A101" s="291"/>
      <c r="B101" s="396">
        <v>0.05</v>
      </c>
    </row>
    <row r="102" spans="1:2" x14ac:dyDescent="0.25">
      <c r="A102" s="291"/>
      <c r="B102" s="396">
        <v>0.05</v>
      </c>
    </row>
    <row r="103" spans="1:2" x14ac:dyDescent="0.25">
      <c r="A103" s="291"/>
      <c r="B103" s="396">
        <v>0.05</v>
      </c>
    </row>
    <row r="104" spans="1:2" x14ac:dyDescent="0.25">
      <c r="A104" s="291"/>
      <c r="B104" s="396">
        <v>0.05</v>
      </c>
    </row>
    <row r="105" spans="1:2" x14ac:dyDescent="0.25">
      <c r="A105" s="291"/>
      <c r="B105" s="396">
        <v>0.05</v>
      </c>
    </row>
    <row r="106" spans="1:2" x14ac:dyDescent="0.25">
      <c r="A106" s="291"/>
      <c r="B106" s="396">
        <v>0.05</v>
      </c>
    </row>
    <row r="107" spans="1:2" x14ac:dyDescent="0.25">
      <c r="A107" s="291"/>
      <c r="B107" s="396">
        <v>0.05</v>
      </c>
    </row>
    <row r="108" spans="1:2" x14ac:dyDescent="0.25">
      <c r="A108" s="291"/>
      <c r="B108" s="396">
        <v>0.05</v>
      </c>
    </row>
    <row r="109" spans="1:2" x14ac:dyDescent="0.25">
      <c r="A109" s="291"/>
      <c r="B109" s="396">
        <v>0.05</v>
      </c>
    </row>
    <row r="110" spans="1:2" x14ac:dyDescent="0.25">
      <c r="A110" s="291"/>
      <c r="B110" s="396">
        <v>0.05</v>
      </c>
    </row>
    <row r="111" spans="1:2" x14ac:dyDescent="0.25">
      <c r="A111" s="291"/>
      <c r="B111" s="396">
        <v>0.05</v>
      </c>
    </row>
    <row r="112" spans="1:2" x14ac:dyDescent="0.25">
      <c r="A112" s="291"/>
      <c r="B112" s="396">
        <v>0.05</v>
      </c>
    </row>
    <row r="113" spans="1:2" x14ac:dyDescent="0.25">
      <c r="A113" s="291"/>
      <c r="B113" s="396">
        <v>0.05</v>
      </c>
    </row>
    <row r="114" spans="1:2" x14ac:dyDescent="0.25">
      <c r="A114" s="291"/>
      <c r="B114" s="396">
        <v>0.05</v>
      </c>
    </row>
    <row r="115" spans="1:2" x14ac:dyDescent="0.25">
      <c r="A115" s="291"/>
      <c r="B115" s="396">
        <v>0.05</v>
      </c>
    </row>
    <row r="116" spans="1:2" x14ac:dyDescent="0.25">
      <c r="A116" s="291"/>
      <c r="B116" s="396">
        <v>0.05</v>
      </c>
    </row>
    <row r="117" spans="1:2" x14ac:dyDescent="0.25">
      <c r="A117" s="291"/>
      <c r="B117" s="396">
        <v>0.05</v>
      </c>
    </row>
    <row r="118" spans="1:2" x14ac:dyDescent="0.25">
      <c r="A118" s="291"/>
      <c r="B118" s="396">
        <v>0.05</v>
      </c>
    </row>
    <row r="119" spans="1:2" x14ac:dyDescent="0.25">
      <c r="A119" s="291"/>
      <c r="B119" s="396">
        <v>0.05</v>
      </c>
    </row>
    <row r="120" spans="1:2" x14ac:dyDescent="0.25">
      <c r="A120" s="291"/>
      <c r="B120" s="396">
        <v>0.05</v>
      </c>
    </row>
    <row r="121" spans="1:2" x14ac:dyDescent="0.25">
      <c r="A121" s="291"/>
      <c r="B121" s="396">
        <v>0.05</v>
      </c>
    </row>
    <row r="122" spans="1:2" x14ac:dyDescent="0.25">
      <c r="A122" s="291"/>
      <c r="B122" s="396">
        <v>0.05</v>
      </c>
    </row>
    <row r="123" spans="1:2" x14ac:dyDescent="0.25">
      <c r="A123" s="291"/>
      <c r="B123" s="396">
        <v>0.05</v>
      </c>
    </row>
    <row r="124" spans="1:2" x14ac:dyDescent="0.25">
      <c r="A124" s="291"/>
      <c r="B124" s="396">
        <v>0.05</v>
      </c>
    </row>
    <row r="125" spans="1:2" x14ac:dyDescent="0.25">
      <c r="A125" s="291"/>
      <c r="B125" s="396">
        <v>0.05</v>
      </c>
    </row>
    <row r="126" spans="1:2" x14ac:dyDescent="0.25">
      <c r="A126" s="291"/>
      <c r="B126" s="396">
        <v>0.05</v>
      </c>
    </row>
    <row r="127" spans="1:2" x14ac:dyDescent="0.25">
      <c r="A127" s="291"/>
      <c r="B127" s="396">
        <v>0.05</v>
      </c>
    </row>
    <row r="128" spans="1:2" x14ac:dyDescent="0.25">
      <c r="A128" s="291"/>
      <c r="B128" s="396">
        <v>0.05</v>
      </c>
    </row>
    <row r="129" spans="1:2" x14ac:dyDescent="0.25">
      <c r="A129" s="291"/>
      <c r="B129" s="396">
        <v>0.05</v>
      </c>
    </row>
    <row r="130" spans="1:2" x14ac:dyDescent="0.25">
      <c r="A130" s="291"/>
      <c r="B130" s="396">
        <v>0.05</v>
      </c>
    </row>
    <row r="131" spans="1:2" x14ac:dyDescent="0.25">
      <c r="A131" s="291"/>
      <c r="B131" s="396">
        <v>0.05</v>
      </c>
    </row>
    <row r="132" spans="1:2" x14ac:dyDescent="0.25">
      <c r="A132" s="291"/>
      <c r="B132" s="396">
        <v>0.05</v>
      </c>
    </row>
    <row r="133" spans="1:2" x14ac:dyDescent="0.25">
      <c r="A133" s="291"/>
      <c r="B133" s="396">
        <v>0.05</v>
      </c>
    </row>
    <row r="134" spans="1:2" x14ac:dyDescent="0.25">
      <c r="A134" s="291"/>
      <c r="B134" s="396">
        <v>0.05</v>
      </c>
    </row>
    <row r="135" spans="1:2" x14ac:dyDescent="0.25">
      <c r="A135" s="291"/>
      <c r="B135" s="396">
        <v>0.05</v>
      </c>
    </row>
    <row r="136" spans="1:2" x14ac:dyDescent="0.25">
      <c r="A136" s="291"/>
      <c r="B136" s="396">
        <v>0.05</v>
      </c>
    </row>
    <row r="137" spans="1:2" x14ac:dyDescent="0.25">
      <c r="A137" s="291"/>
      <c r="B137" s="396">
        <v>0.05</v>
      </c>
    </row>
    <row r="138" spans="1:2" x14ac:dyDescent="0.25">
      <c r="A138" s="291"/>
      <c r="B138" s="396">
        <v>0.05</v>
      </c>
    </row>
    <row r="139" spans="1:2" x14ac:dyDescent="0.25">
      <c r="A139" s="291"/>
      <c r="B139" s="396">
        <v>0.05</v>
      </c>
    </row>
    <row r="140" spans="1:2" x14ac:dyDescent="0.25">
      <c r="A140" s="291"/>
      <c r="B140" s="396">
        <v>0.05</v>
      </c>
    </row>
    <row r="141" spans="1:2" x14ac:dyDescent="0.25">
      <c r="A141" s="291"/>
      <c r="B141" s="396">
        <v>0.05</v>
      </c>
    </row>
    <row r="142" spans="1:2" x14ac:dyDescent="0.25">
      <c r="A142" s="291"/>
      <c r="B142" s="396">
        <v>0.05</v>
      </c>
    </row>
    <row r="143" spans="1:2" x14ac:dyDescent="0.25">
      <c r="A143" s="291"/>
      <c r="B143" s="396">
        <v>0.05</v>
      </c>
    </row>
    <row r="144" spans="1:2" x14ac:dyDescent="0.25">
      <c r="A144" s="291"/>
      <c r="B144" s="396">
        <v>0.05</v>
      </c>
    </row>
    <row r="145" spans="1:2" x14ac:dyDescent="0.25">
      <c r="A145" s="291"/>
      <c r="B145" s="396">
        <v>0.05</v>
      </c>
    </row>
    <row r="146" spans="1:2" x14ac:dyDescent="0.25">
      <c r="A146" s="291"/>
      <c r="B146" s="396">
        <v>0.05</v>
      </c>
    </row>
    <row r="147" spans="1:2" x14ac:dyDescent="0.25">
      <c r="A147" s="291"/>
      <c r="B147" s="396">
        <v>0.05</v>
      </c>
    </row>
    <row r="148" spans="1:2" x14ac:dyDescent="0.25">
      <c r="A148" s="291"/>
      <c r="B148" s="396">
        <v>0.05</v>
      </c>
    </row>
    <row r="149" spans="1:2" x14ac:dyDescent="0.25">
      <c r="A149" s="291"/>
      <c r="B149" s="396">
        <v>0.05</v>
      </c>
    </row>
    <row r="150" spans="1:2" x14ac:dyDescent="0.25">
      <c r="A150" s="291"/>
      <c r="B150" s="396">
        <v>0.05</v>
      </c>
    </row>
    <row r="151" spans="1:2" x14ac:dyDescent="0.25">
      <c r="A151" s="291"/>
      <c r="B151" s="396">
        <v>0.05</v>
      </c>
    </row>
    <row r="152" spans="1:2" x14ac:dyDescent="0.25">
      <c r="A152" s="291"/>
      <c r="B152" s="396">
        <v>0.05</v>
      </c>
    </row>
    <row r="153" spans="1:2" x14ac:dyDescent="0.25">
      <c r="A153" s="291"/>
      <c r="B153" s="396">
        <v>0.05</v>
      </c>
    </row>
    <row r="154" spans="1:2" x14ac:dyDescent="0.25">
      <c r="B154" s="396">
        <v>0.05</v>
      </c>
    </row>
    <row r="155" spans="1:2" x14ac:dyDescent="0.25">
      <c r="B155" s="396">
        <v>0.05</v>
      </c>
    </row>
    <row r="156" spans="1:2" x14ac:dyDescent="0.25">
      <c r="B156" s="396">
        <v>0.05</v>
      </c>
    </row>
    <row r="157" spans="1:2" x14ac:dyDescent="0.25">
      <c r="B157" s="396">
        <v>0.05</v>
      </c>
    </row>
    <row r="158" spans="1:2" x14ac:dyDescent="0.25">
      <c r="B158" s="396">
        <v>0.05</v>
      </c>
    </row>
    <row r="159" spans="1:2" x14ac:dyDescent="0.25">
      <c r="B159" s="396">
        <v>0.05</v>
      </c>
    </row>
    <row r="160" spans="1:2" x14ac:dyDescent="0.25">
      <c r="B160" s="396">
        <v>0.05</v>
      </c>
    </row>
    <row r="161" spans="2:2" x14ac:dyDescent="0.25">
      <c r="B161" s="396">
        <v>0.05</v>
      </c>
    </row>
    <row r="162" spans="2:2" x14ac:dyDescent="0.25">
      <c r="B162" s="396">
        <v>0.05</v>
      </c>
    </row>
    <row r="163" spans="2:2" x14ac:dyDescent="0.25">
      <c r="B163" s="396">
        <v>0.05</v>
      </c>
    </row>
    <row r="164" spans="2:2" x14ac:dyDescent="0.25">
      <c r="B164" s="396">
        <v>0.05</v>
      </c>
    </row>
    <row r="165" spans="2:2" x14ac:dyDescent="0.25">
      <c r="B165" s="396">
        <v>0.05</v>
      </c>
    </row>
    <row r="166" spans="2:2" x14ac:dyDescent="0.25">
      <c r="B166" s="396">
        <v>0.05</v>
      </c>
    </row>
    <row r="167" spans="2:2" x14ac:dyDescent="0.25">
      <c r="B167" s="396">
        <v>0.05</v>
      </c>
    </row>
    <row r="168" spans="2:2" x14ac:dyDescent="0.25">
      <c r="B168" s="396">
        <v>0.05</v>
      </c>
    </row>
    <row r="169" spans="2:2" x14ac:dyDescent="0.25">
      <c r="B169" s="396">
        <v>0.05</v>
      </c>
    </row>
    <row r="170" spans="2:2" x14ac:dyDescent="0.25">
      <c r="B170" s="396">
        <v>0.05</v>
      </c>
    </row>
    <row r="171" spans="2:2" x14ac:dyDescent="0.25">
      <c r="B171" s="396">
        <v>0.05</v>
      </c>
    </row>
    <row r="172" spans="2:2" x14ac:dyDescent="0.25">
      <c r="B172" s="396">
        <v>0.05</v>
      </c>
    </row>
    <row r="173" spans="2:2" x14ac:dyDescent="0.25">
      <c r="B173" s="396">
        <v>0.05</v>
      </c>
    </row>
    <row r="174" spans="2:2" x14ac:dyDescent="0.25">
      <c r="B174" s="396">
        <v>0.05</v>
      </c>
    </row>
    <row r="175" spans="2:2" x14ac:dyDescent="0.25">
      <c r="B175" s="396">
        <v>0.05</v>
      </c>
    </row>
    <row r="176" spans="2:2" x14ac:dyDescent="0.25">
      <c r="B176" s="396">
        <v>0.05</v>
      </c>
    </row>
    <row r="177" spans="2:2" x14ac:dyDescent="0.25">
      <c r="B177" s="396">
        <v>0.05</v>
      </c>
    </row>
    <row r="178" spans="2:2" x14ac:dyDescent="0.25">
      <c r="B178" s="396">
        <v>0.05</v>
      </c>
    </row>
    <row r="179" spans="2:2" x14ac:dyDescent="0.25">
      <c r="B179" s="396">
        <v>0.05</v>
      </c>
    </row>
    <row r="180" spans="2:2" x14ac:dyDescent="0.25">
      <c r="B180" s="396">
        <v>0.05</v>
      </c>
    </row>
    <row r="181" spans="2:2" x14ac:dyDescent="0.25">
      <c r="B181" s="396">
        <v>0.05</v>
      </c>
    </row>
    <row r="182" spans="2:2" x14ac:dyDescent="0.25">
      <c r="B182" s="396">
        <v>0.05</v>
      </c>
    </row>
    <row r="183" spans="2:2" x14ac:dyDescent="0.25">
      <c r="B183" s="396">
        <v>0.05</v>
      </c>
    </row>
    <row r="184" spans="2:2" x14ac:dyDescent="0.25">
      <c r="B184" s="396">
        <v>0.05</v>
      </c>
    </row>
    <row r="185" spans="2:2" x14ac:dyDescent="0.25">
      <c r="B185" s="396">
        <v>0.05</v>
      </c>
    </row>
    <row r="186" spans="2:2" x14ac:dyDescent="0.25">
      <c r="B186" s="396">
        <v>0.05</v>
      </c>
    </row>
    <row r="187" spans="2:2" x14ac:dyDescent="0.25">
      <c r="B187" s="396">
        <v>0.05</v>
      </c>
    </row>
    <row r="188" spans="2:2" x14ac:dyDescent="0.25">
      <c r="B188" s="396">
        <v>0.05</v>
      </c>
    </row>
    <row r="189" spans="2:2" x14ac:dyDescent="0.25">
      <c r="B189" s="396">
        <v>0.05</v>
      </c>
    </row>
    <row r="190" spans="2:2" x14ac:dyDescent="0.25">
      <c r="B190" s="396">
        <v>0.05</v>
      </c>
    </row>
    <row r="191" spans="2:2" x14ac:dyDescent="0.25">
      <c r="B191" s="396">
        <v>0.05</v>
      </c>
    </row>
    <row r="192" spans="2:2" x14ac:dyDescent="0.25">
      <c r="B192" s="396">
        <v>0.05</v>
      </c>
    </row>
    <row r="193" spans="2:2" x14ac:dyDescent="0.25">
      <c r="B193" s="396">
        <v>0.05</v>
      </c>
    </row>
    <row r="194" spans="2:2" x14ac:dyDescent="0.25">
      <c r="B194" s="396">
        <v>0.05</v>
      </c>
    </row>
    <row r="195" spans="2:2" x14ac:dyDescent="0.25">
      <c r="B195" s="396">
        <v>0.05</v>
      </c>
    </row>
    <row r="196" spans="2:2" x14ac:dyDescent="0.25">
      <c r="B196" s="396">
        <v>0.05</v>
      </c>
    </row>
    <row r="197" spans="2:2" x14ac:dyDescent="0.25">
      <c r="B197" s="396">
        <v>0.05</v>
      </c>
    </row>
    <row r="198" spans="2:2" x14ac:dyDescent="0.25">
      <c r="B198" s="396">
        <v>0.05</v>
      </c>
    </row>
    <row r="199" spans="2:2" x14ac:dyDescent="0.25">
      <c r="B199" s="396">
        <v>0.05</v>
      </c>
    </row>
    <row r="200" spans="2:2" x14ac:dyDescent="0.25">
      <c r="B200" s="396">
        <v>0.05</v>
      </c>
    </row>
    <row r="201" spans="2:2" x14ac:dyDescent="0.25">
      <c r="B201" s="396">
        <v>0.05</v>
      </c>
    </row>
    <row r="202" spans="2:2" x14ac:dyDescent="0.25">
      <c r="B202" s="396">
        <v>0.05</v>
      </c>
    </row>
    <row r="203" spans="2:2" x14ac:dyDescent="0.25">
      <c r="B203" s="396">
        <v>0.05</v>
      </c>
    </row>
    <row r="204" spans="2:2" x14ac:dyDescent="0.25">
      <c r="B204" s="396">
        <v>0.05</v>
      </c>
    </row>
    <row r="205" spans="2:2" x14ac:dyDescent="0.25">
      <c r="B205" s="396">
        <v>0.05</v>
      </c>
    </row>
    <row r="206" spans="2:2" x14ac:dyDescent="0.25">
      <c r="B206" s="396">
        <v>0.05</v>
      </c>
    </row>
    <row r="207" spans="2:2" x14ac:dyDescent="0.25">
      <c r="B207" s="396">
        <v>0.05</v>
      </c>
    </row>
    <row r="208" spans="2:2" x14ac:dyDescent="0.25">
      <c r="B208" s="396">
        <v>0.05</v>
      </c>
    </row>
    <row r="209" spans="2:2" x14ac:dyDescent="0.25">
      <c r="B209" s="396">
        <v>0.05</v>
      </c>
    </row>
    <row r="210" spans="2:2" x14ac:dyDescent="0.25">
      <c r="B210" s="396">
        <v>0.05</v>
      </c>
    </row>
    <row r="211" spans="2:2" x14ac:dyDescent="0.25">
      <c r="B211" s="396">
        <v>0.05</v>
      </c>
    </row>
    <row r="212" spans="2:2" x14ac:dyDescent="0.25">
      <c r="B212" s="396">
        <v>0.05</v>
      </c>
    </row>
    <row r="213" spans="2:2" x14ac:dyDescent="0.25">
      <c r="B213" s="396">
        <v>0.05</v>
      </c>
    </row>
    <row r="214" spans="2:2" x14ac:dyDescent="0.25">
      <c r="B214" s="396">
        <v>0.05</v>
      </c>
    </row>
    <row r="215" spans="2:2" x14ac:dyDescent="0.25">
      <c r="B215" s="396">
        <v>0.05</v>
      </c>
    </row>
    <row r="216" spans="2:2" x14ac:dyDescent="0.25">
      <c r="B216" s="396">
        <v>0.05</v>
      </c>
    </row>
    <row r="217" spans="2:2" x14ac:dyDescent="0.25">
      <c r="B217" s="396">
        <v>0.05</v>
      </c>
    </row>
    <row r="218" spans="2:2" x14ac:dyDescent="0.25">
      <c r="B218" s="396">
        <v>0.05</v>
      </c>
    </row>
    <row r="219" spans="2:2" x14ac:dyDescent="0.25">
      <c r="B219" s="396">
        <v>0.05</v>
      </c>
    </row>
    <row r="220" spans="2:2" x14ac:dyDescent="0.25">
      <c r="B220" s="396">
        <v>0.05</v>
      </c>
    </row>
    <row r="221" spans="2:2" x14ac:dyDescent="0.25">
      <c r="B221" s="396">
        <v>0.05</v>
      </c>
    </row>
    <row r="222" spans="2:2" x14ac:dyDescent="0.25">
      <c r="B222" s="396">
        <v>0.05</v>
      </c>
    </row>
    <row r="223" spans="2:2" x14ac:dyDescent="0.25">
      <c r="B223" s="396">
        <v>0.05</v>
      </c>
    </row>
    <row r="224" spans="2:2" x14ac:dyDescent="0.25">
      <c r="B224" s="396">
        <v>0.05</v>
      </c>
    </row>
    <row r="225" spans="2:2" x14ac:dyDescent="0.25">
      <c r="B225" s="396">
        <v>0.05</v>
      </c>
    </row>
    <row r="226" spans="2:2" x14ac:dyDescent="0.25">
      <c r="B226" s="396">
        <v>0.05</v>
      </c>
    </row>
    <row r="227" spans="2:2" x14ac:dyDescent="0.25">
      <c r="B227" s="396">
        <v>0.05</v>
      </c>
    </row>
    <row r="228" spans="2:2" x14ac:dyDescent="0.25">
      <c r="B228" s="396">
        <v>0.05</v>
      </c>
    </row>
    <row r="229" spans="2:2" x14ac:dyDescent="0.25">
      <c r="B229" s="396">
        <v>0.05</v>
      </c>
    </row>
    <row r="230" spans="2:2" x14ac:dyDescent="0.25">
      <c r="B230" s="396">
        <v>0.05</v>
      </c>
    </row>
    <row r="231" spans="2:2" x14ac:dyDescent="0.25">
      <c r="B231" s="396">
        <v>0.05</v>
      </c>
    </row>
    <row r="232" spans="2:2" x14ac:dyDescent="0.25">
      <c r="B232" s="396">
        <v>0.05</v>
      </c>
    </row>
    <row r="233" spans="2:2" x14ac:dyDescent="0.25">
      <c r="B233" s="396">
        <v>0.05</v>
      </c>
    </row>
    <row r="234" spans="2:2" x14ac:dyDescent="0.25">
      <c r="B234" s="396">
        <v>0.05</v>
      </c>
    </row>
    <row r="235" spans="2:2" x14ac:dyDescent="0.25">
      <c r="B235" s="396">
        <v>0.05</v>
      </c>
    </row>
    <row r="236" spans="2:2" x14ac:dyDescent="0.25">
      <c r="B236" s="396">
        <v>0.05</v>
      </c>
    </row>
    <row r="237" spans="2:2" x14ac:dyDescent="0.25">
      <c r="B237" s="396">
        <v>0.05</v>
      </c>
    </row>
    <row r="238" spans="2:2" x14ac:dyDescent="0.25">
      <c r="B238" s="396">
        <v>0.05</v>
      </c>
    </row>
    <row r="239" spans="2:2" x14ac:dyDescent="0.25">
      <c r="B239" s="396">
        <v>0.05</v>
      </c>
    </row>
    <row r="240" spans="2:2" x14ac:dyDescent="0.25">
      <c r="B240" s="396">
        <v>0.05</v>
      </c>
    </row>
    <row r="241" spans="2:2" x14ac:dyDescent="0.25">
      <c r="B241" s="396">
        <v>0.05</v>
      </c>
    </row>
    <row r="242" spans="2:2" x14ac:dyDescent="0.25">
      <c r="B242" s="396">
        <v>0.05</v>
      </c>
    </row>
    <row r="243" spans="2:2" x14ac:dyDescent="0.25">
      <c r="B243" s="396">
        <v>0.05</v>
      </c>
    </row>
    <row r="244" spans="2:2" x14ac:dyDescent="0.25">
      <c r="B244" s="396">
        <v>0.05</v>
      </c>
    </row>
    <row r="245" spans="2:2" x14ac:dyDescent="0.25">
      <c r="B245" s="396">
        <v>0.05</v>
      </c>
    </row>
    <row r="246" spans="2:2" x14ac:dyDescent="0.25">
      <c r="B246" s="396">
        <v>0.05</v>
      </c>
    </row>
    <row r="247" spans="2:2" x14ac:dyDescent="0.25">
      <c r="B247" s="396">
        <v>0.05</v>
      </c>
    </row>
    <row r="248" spans="2:2" x14ac:dyDescent="0.25">
      <c r="B248" s="396">
        <v>0.05</v>
      </c>
    </row>
    <row r="249" spans="2:2" x14ac:dyDescent="0.25">
      <c r="B249" s="396">
        <v>0.05</v>
      </c>
    </row>
    <row r="250" spans="2:2" x14ac:dyDescent="0.25">
      <c r="B250" s="396">
        <v>0.05</v>
      </c>
    </row>
    <row r="251" spans="2:2" x14ac:dyDescent="0.25">
      <c r="B251" s="396">
        <v>0.05</v>
      </c>
    </row>
    <row r="252" spans="2:2" x14ac:dyDescent="0.25">
      <c r="B252" s="396">
        <v>0.05</v>
      </c>
    </row>
    <row r="253" spans="2:2" x14ac:dyDescent="0.25">
      <c r="B253" s="396">
        <v>0.05</v>
      </c>
    </row>
    <row r="254" spans="2:2" x14ac:dyDescent="0.25">
      <c r="B254" s="396">
        <v>0.05</v>
      </c>
    </row>
    <row r="255" spans="2:2" x14ac:dyDescent="0.25">
      <c r="B255" s="396">
        <v>0.05</v>
      </c>
    </row>
    <row r="256" spans="2:2" x14ac:dyDescent="0.25">
      <c r="B256" s="396">
        <v>0.05</v>
      </c>
    </row>
    <row r="257" spans="2:2" x14ac:dyDescent="0.25">
      <c r="B257" s="396">
        <v>0.05</v>
      </c>
    </row>
    <row r="258" spans="2:2" x14ac:dyDescent="0.25">
      <c r="B258" s="396">
        <v>0.05</v>
      </c>
    </row>
    <row r="259" spans="2:2" x14ac:dyDescent="0.25">
      <c r="B259" s="396">
        <v>0.05</v>
      </c>
    </row>
    <row r="260" spans="2:2" x14ac:dyDescent="0.25">
      <c r="B260" s="396">
        <v>0.05</v>
      </c>
    </row>
    <row r="261" spans="2:2" x14ac:dyDescent="0.25">
      <c r="B261" s="396">
        <v>0.05</v>
      </c>
    </row>
    <row r="262" spans="2:2" x14ac:dyDescent="0.25">
      <c r="B262" s="396">
        <v>0.05</v>
      </c>
    </row>
    <row r="263" spans="2:2" x14ac:dyDescent="0.25">
      <c r="B263" s="396">
        <v>0.05</v>
      </c>
    </row>
    <row r="264" spans="2:2" x14ac:dyDescent="0.25">
      <c r="B264" s="396">
        <v>0.05</v>
      </c>
    </row>
    <row r="265" spans="2:2" x14ac:dyDescent="0.25">
      <c r="B265" s="396">
        <v>0.05</v>
      </c>
    </row>
    <row r="266" spans="2:2" x14ac:dyDescent="0.25">
      <c r="B266" s="396">
        <v>0.05</v>
      </c>
    </row>
    <row r="267" spans="2:2" x14ac:dyDescent="0.25">
      <c r="B267" s="396">
        <v>0.05</v>
      </c>
    </row>
    <row r="268" spans="2:2" x14ac:dyDescent="0.25">
      <c r="B268" s="396">
        <v>0.05</v>
      </c>
    </row>
    <row r="269" spans="2:2" x14ac:dyDescent="0.25">
      <c r="B269" s="396">
        <v>0.05</v>
      </c>
    </row>
    <row r="270" spans="2:2" x14ac:dyDescent="0.25">
      <c r="B270" s="396">
        <v>0.05</v>
      </c>
    </row>
    <row r="271" spans="2:2" x14ac:dyDescent="0.25">
      <c r="B271" s="396">
        <v>0.05</v>
      </c>
    </row>
    <row r="272" spans="2:2" x14ac:dyDescent="0.25">
      <c r="B272" s="396">
        <v>0.05</v>
      </c>
    </row>
    <row r="273" spans="2:2" x14ac:dyDescent="0.25">
      <c r="B273" s="396">
        <v>0.05</v>
      </c>
    </row>
    <row r="274" spans="2:2" x14ac:dyDescent="0.25">
      <c r="B274" s="396">
        <v>0.05</v>
      </c>
    </row>
    <row r="275" spans="2:2" x14ac:dyDescent="0.25">
      <c r="B275" s="396">
        <v>0.05</v>
      </c>
    </row>
    <row r="276" spans="2:2" x14ac:dyDescent="0.25">
      <c r="B276" s="396">
        <v>0.05</v>
      </c>
    </row>
    <row r="277" spans="2:2" x14ac:dyDescent="0.25">
      <c r="B277" s="396">
        <v>0.05</v>
      </c>
    </row>
    <row r="278" spans="2:2" x14ac:dyDescent="0.25">
      <c r="B278" s="396">
        <v>0.05</v>
      </c>
    </row>
    <row r="279" spans="2:2" x14ac:dyDescent="0.25">
      <c r="B279" s="396">
        <v>0.05</v>
      </c>
    </row>
    <row r="280" spans="2:2" x14ac:dyDescent="0.25">
      <c r="B280" s="396">
        <v>0.05</v>
      </c>
    </row>
    <row r="281" spans="2:2" x14ac:dyDescent="0.25">
      <c r="B281" s="396">
        <v>0.05</v>
      </c>
    </row>
    <row r="282" spans="2:2" x14ac:dyDescent="0.25">
      <c r="B282" s="396">
        <v>0.05</v>
      </c>
    </row>
    <row r="283" spans="2:2" x14ac:dyDescent="0.25">
      <c r="B283" s="396">
        <v>0.05</v>
      </c>
    </row>
    <row r="284" spans="2:2" x14ac:dyDescent="0.25">
      <c r="B284" s="396">
        <v>0.05</v>
      </c>
    </row>
    <row r="285" spans="2:2" x14ac:dyDescent="0.25">
      <c r="B285" s="396">
        <v>0.05</v>
      </c>
    </row>
    <row r="286" spans="2:2" x14ac:dyDescent="0.25">
      <c r="B286" s="396">
        <v>0.05</v>
      </c>
    </row>
    <row r="287" spans="2:2" x14ac:dyDescent="0.25">
      <c r="B287" s="396">
        <v>0.05</v>
      </c>
    </row>
    <row r="288" spans="2:2" x14ac:dyDescent="0.25">
      <c r="B288" s="396">
        <v>0.05</v>
      </c>
    </row>
    <row r="289" spans="2:2" x14ac:dyDescent="0.25">
      <c r="B289" s="396">
        <v>0.05</v>
      </c>
    </row>
    <row r="290" spans="2:2" x14ac:dyDescent="0.25">
      <c r="B290" s="396">
        <v>0.05</v>
      </c>
    </row>
    <row r="291" spans="2:2" x14ac:dyDescent="0.25">
      <c r="B291" s="396">
        <v>0.05</v>
      </c>
    </row>
    <row r="292" spans="2:2" x14ac:dyDescent="0.25">
      <c r="B292" s="396">
        <v>0.05</v>
      </c>
    </row>
    <row r="293" spans="2:2" x14ac:dyDescent="0.25">
      <c r="B293" s="396">
        <v>0.05</v>
      </c>
    </row>
    <row r="294" spans="2:2" x14ac:dyDescent="0.25">
      <c r="B294" s="396">
        <v>0.05</v>
      </c>
    </row>
    <row r="295" spans="2:2" x14ac:dyDescent="0.25">
      <c r="B295" s="396">
        <v>0.05</v>
      </c>
    </row>
    <row r="296" spans="2:2" x14ac:dyDescent="0.25">
      <c r="B296" s="396">
        <v>0.05</v>
      </c>
    </row>
    <row r="297" spans="2:2" x14ac:dyDescent="0.25">
      <c r="B297" s="396">
        <v>0.05</v>
      </c>
    </row>
    <row r="298" spans="2:2" x14ac:dyDescent="0.25">
      <c r="B298" s="396">
        <v>0.05</v>
      </c>
    </row>
    <row r="299" spans="2:2" x14ac:dyDescent="0.25">
      <c r="B299" s="396">
        <v>0.05</v>
      </c>
    </row>
    <row r="300" spans="2:2" x14ac:dyDescent="0.25">
      <c r="B300" s="396">
        <v>0.05</v>
      </c>
    </row>
    <row r="301" spans="2:2" x14ac:dyDescent="0.25">
      <c r="B301" s="396">
        <v>0.05</v>
      </c>
    </row>
    <row r="302" spans="2:2" x14ac:dyDescent="0.25">
      <c r="B302" s="396">
        <v>0.05</v>
      </c>
    </row>
    <row r="303" spans="2:2" x14ac:dyDescent="0.25">
      <c r="B303" s="396">
        <v>0.05</v>
      </c>
    </row>
    <row r="304" spans="2:2" x14ac:dyDescent="0.25">
      <c r="B304" s="396">
        <v>0.05</v>
      </c>
    </row>
    <row r="305" spans="2:2" x14ac:dyDescent="0.25">
      <c r="B305" s="396">
        <v>0.05</v>
      </c>
    </row>
    <row r="306" spans="2:2" x14ac:dyDescent="0.25">
      <c r="B306" s="396">
        <v>0.05</v>
      </c>
    </row>
    <row r="307" spans="2:2" x14ac:dyDescent="0.25">
      <c r="B307" s="396">
        <v>0.05</v>
      </c>
    </row>
    <row r="308" spans="2:2" x14ac:dyDescent="0.25">
      <c r="B308" s="396">
        <v>0.05</v>
      </c>
    </row>
    <row r="309" spans="2:2" x14ac:dyDescent="0.25">
      <c r="B309" s="396">
        <v>0.05</v>
      </c>
    </row>
    <row r="310" spans="2:2" x14ac:dyDescent="0.25">
      <c r="B310" s="396">
        <v>0.05</v>
      </c>
    </row>
    <row r="311" spans="2:2" x14ac:dyDescent="0.25">
      <c r="B311" s="396">
        <v>0.05</v>
      </c>
    </row>
    <row r="312" spans="2:2" x14ac:dyDescent="0.25">
      <c r="B312" s="396">
        <v>0.05</v>
      </c>
    </row>
    <row r="313" spans="2:2" x14ac:dyDescent="0.25">
      <c r="B313" s="396">
        <v>0.05</v>
      </c>
    </row>
    <row r="314" spans="2:2" x14ac:dyDescent="0.25">
      <c r="B314" s="396">
        <v>0.05</v>
      </c>
    </row>
    <row r="315" spans="2:2" x14ac:dyDescent="0.25">
      <c r="B315" s="396">
        <v>0.05</v>
      </c>
    </row>
    <row r="316" spans="2:2" x14ac:dyDescent="0.25">
      <c r="B316" s="396">
        <v>0.05</v>
      </c>
    </row>
    <row r="317" spans="2:2" x14ac:dyDescent="0.25">
      <c r="B317" s="396">
        <v>0.05</v>
      </c>
    </row>
    <row r="318" spans="2:2" x14ac:dyDescent="0.25">
      <c r="B318" s="396">
        <v>0.05</v>
      </c>
    </row>
    <row r="319" spans="2:2" x14ac:dyDescent="0.25">
      <c r="B319" s="396">
        <v>0.05</v>
      </c>
    </row>
    <row r="320" spans="2:2" x14ac:dyDescent="0.25">
      <c r="B320" s="396">
        <v>0.05</v>
      </c>
    </row>
    <row r="321" spans="2:2" x14ac:dyDescent="0.25">
      <c r="B321" s="396">
        <v>0.05</v>
      </c>
    </row>
    <row r="322" spans="2:2" x14ac:dyDescent="0.25">
      <c r="B322" s="396">
        <v>0.05</v>
      </c>
    </row>
    <row r="323" spans="2:2" x14ac:dyDescent="0.25">
      <c r="B323" s="396">
        <v>0.05</v>
      </c>
    </row>
    <row r="324" spans="2:2" x14ac:dyDescent="0.25">
      <c r="B324" s="396">
        <v>0.05</v>
      </c>
    </row>
    <row r="325" spans="2:2" x14ac:dyDescent="0.25">
      <c r="B325" s="396">
        <v>0.05</v>
      </c>
    </row>
    <row r="326" spans="2:2" x14ac:dyDescent="0.25">
      <c r="B326" s="396">
        <v>0.05</v>
      </c>
    </row>
    <row r="327" spans="2:2" x14ac:dyDescent="0.25">
      <c r="B327" s="396">
        <v>0.05</v>
      </c>
    </row>
    <row r="328" spans="2:2" x14ac:dyDescent="0.25">
      <c r="B328" s="396">
        <v>0.05</v>
      </c>
    </row>
    <row r="329" spans="2:2" x14ac:dyDescent="0.25">
      <c r="B329" s="396">
        <v>0.05</v>
      </c>
    </row>
    <row r="330" spans="2:2" x14ac:dyDescent="0.25">
      <c r="B330" s="396">
        <v>0.05</v>
      </c>
    </row>
    <row r="331" spans="2:2" x14ac:dyDescent="0.25">
      <c r="B331" s="396">
        <v>0.05</v>
      </c>
    </row>
    <row r="332" spans="2:2" x14ac:dyDescent="0.25">
      <c r="B332" s="396">
        <v>0.05</v>
      </c>
    </row>
    <row r="333" spans="2:2" x14ac:dyDescent="0.25">
      <c r="B333" s="396">
        <v>0.05</v>
      </c>
    </row>
    <row r="334" spans="2:2" x14ac:dyDescent="0.25">
      <c r="B334" s="396">
        <v>0.05</v>
      </c>
    </row>
    <row r="335" spans="2:2" x14ac:dyDescent="0.25">
      <c r="B335" s="396">
        <v>0.05</v>
      </c>
    </row>
    <row r="336" spans="2:2" x14ac:dyDescent="0.25">
      <c r="B336" s="396">
        <v>0.05</v>
      </c>
    </row>
    <row r="337" spans="2:2" x14ac:dyDescent="0.25">
      <c r="B337" s="396">
        <v>0.05</v>
      </c>
    </row>
    <row r="338" spans="2:2" x14ac:dyDescent="0.25">
      <c r="B338" s="396">
        <v>0.05</v>
      </c>
    </row>
    <row r="339" spans="2:2" x14ac:dyDescent="0.25">
      <c r="B339" s="396">
        <v>0.05</v>
      </c>
    </row>
    <row r="340" spans="2:2" x14ac:dyDescent="0.25">
      <c r="B340" s="396">
        <v>0.05</v>
      </c>
    </row>
    <row r="341" spans="2:2" x14ac:dyDescent="0.25">
      <c r="B341" s="396">
        <v>0.05</v>
      </c>
    </row>
    <row r="342" spans="2:2" x14ac:dyDescent="0.25">
      <c r="B342" s="396">
        <v>0.05</v>
      </c>
    </row>
    <row r="343" spans="2:2" x14ac:dyDescent="0.25">
      <c r="B343" s="396">
        <v>0.05</v>
      </c>
    </row>
    <row r="344" spans="2:2" x14ac:dyDescent="0.25">
      <c r="B344" s="396">
        <v>0.05</v>
      </c>
    </row>
    <row r="345" spans="2:2" x14ac:dyDescent="0.25">
      <c r="B345" s="396">
        <v>0.05</v>
      </c>
    </row>
    <row r="346" spans="2:2" x14ac:dyDescent="0.25">
      <c r="B346" s="396">
        <v>0.05</v>
      </c>
    </row>
    <row r="347" spans="2:2" x14ac:dyDescent="0.25">
      <c r="B347" s="396">
        <v>0.05</v>
      </c>
    </row>
    <row r="348" spans="2:2" x14ac:dyDescent="0.25">
      <c r="B348" s="396">
        <v>0.05</v>
      </c>
    </row>
    <row r="349" spans="2:2" x14ac:dyDescent="0.25">
      <c r="B349" s="396">
        <v>0.05</v>
      </c>
    </row>
    <row r="350" spans="2:2" x14ac:dyDescent="0.25">
      <c r="B350" s="396">
        <v>0.05</v>
      </c>
    </row>
    <row r="351" spans="2:2" x14ac:dyDescent="0.25">
      <c r="B351" s="396">
        <v>0.05</v>
      </c>
    </row>
    <row r="352" spans="2:2" x14ac:dyDescent="0.25">
      <c r="B352" s="396">
        <v>0.05</v>
      </c>
    </row>
    <row r="353" spans="2:2" x14ac:dyDescent="0.25">
      <c r="B353" s="396">
        <v>0.05</v>
      </c>
    </row>
    <row r="354" spans="2:2" x14ac:dyDescent="0.25">
      <c r="B354" s="396">
        <v>0.05</v>
      </c>
    </row>
    <row r="355" spans="2:2" x14ac:dyDescent="0.25">
      <c r="B355" s="396">
        <v>0.05</v>
      </c>
    </row>
    <row r="356" spans="2:2" x14ac:dyDescent="0.25">
      <c r="B356" s="396">
        <v>0.05</v>
      </c>
    </row>
    <row r="357" spans="2:2" x14ac:dyDescent="0.25">
      <c r="B357" s="396">
        <v>0.05</v>
      </c>
    </row>
    <row r="358" spans="2:2" x14ac:dyDescent="0.25">
      <c r="B358" s="396">
        <v>0.05</v>
      </c>
    </row>
    <row r="359" spans="2:2" x14ac:dyDescent="0.25">
      <c r="B359" s="396">
        <v>0.05</v>
      </c>
    </row>
    <row r="360" spans="2:2" x14ac:dyDescent="0.25">
      <c r="B360" s="396">
        <v>0.05</v>
      </c>
    </row>
    <row r="361" spans="2:2" x14ac:dyDescent="0.25">
      <c r="B361" s="396">
        <v>0.05</v>
      </c>
    </row>
    <row r="362" spans="2:2" x14ac:dyDescent="0.25">
      <c r="B362" s="396">
        <v>0.05</v>
      </c>
    </row>
    <row r="363" spans="2:2" x14ac:dyDescent="0.25">
      <c r="B363" s="396">
        <v>0.05</v>
      </c>
    </row>
    <row r="364" spans="2:2" x14ac:dyDescent="0.25">
      <c r="B364" s="396">
        <v>0.05</v>
      </c>
    </row>
    <row r="365" spans="2:2" x14ac:dyDescent="0.25">
      <c r="B365" s="396">
        <v>0.05</v>
      </c>
    </row>
    <row r="366" spans="2:2" x14ac:dyDescent="0.25">
      <c r="B366" s="396">
        <v>0.05</v>
      </c>
    </row>
    <row r="367" spans="2:2" x14ac:dyDescent="0.25">
      <c r="B367" s="396">
        <v>0.05</v>
      </c>
    </row>
    <row r="368" spans="2:2" x14ac:dyDescent="0.25">
      <c r="B368" s="396">
        <v>0.05</v>
      </c>
    </row>
    <row r="369" spans="2:2" x14ac:dyDescent="0.25">
      <c r="B369" s="396">
        <v>0.05</v>
      </c>
    </row>
    <row r="370" spans="2:2" x14ac:dyDescent="0.25">
      <c r="B370" s="396">
        <v>0.05</v>
      </c>
    </row>
    <row r="371" spans="2:2" x14ac:dyDescent="0.25">
      <c r="B371" s="396">
        <v>0.05</v>
      </c>
    </row>
    <row r="372" spans="2:2" x14ac:dyDescent="0.25">
      <c r="B372" s="396">
        <v>0.05</v>
      </c>
    </row>
    <row r="373" spans="2:2" x14ac:dyDescent="0.25">
      <c r="B373" s="396">
        <v>0.05</v>
      </c>
    </row>
    <row r="374" spans="2:2" x14ac:dyDescent="0.25">
      <c r="B374" s="396">
        <v>0.05</v>
      </c>
    </row>
    <row r="375" spans="2:2" x14ac:dyDescent="0.25">
      <c r="B375" s="396">
        <v>0.05</v>
      </c>
    </row>
    <row r="376" spans="2:2" x14ac:dyDescent="0.25">
      <c r="B376" s="396">
        <v>0.05</v>
      </c>
    </row>
    <row r="377" spans="2:2" x14ac:dyDescent="0.25">
      <c r="B377" s="396">
        <v>0.05</v>
      </c>
    </row>
    <row r="378" spans="2:2" x14ac:dyDescent="0.25">
      <c r="B378" s="396">
        <v>0.05</v>
      </c>
    </row>
    <row r="379" spans="2:2" x14ac:dyDescent="0.25">
      <c r="B379" s="396">
        <v>0.05</v>
      </c>
    </row>
    <row r="380" spans="2:2" x14ac:dyDescent="0.25">
      <c r="B380" s="396">
        <v>0.05</v>
      </c>
    </row>
    <row r="381" spans="2:2" x14ac:dyDescent="0.25">
      <c r="B381" s="396">
        <v>0.05</v>
      </c>
    </row>
    <row r="382" spans="2:2" x14ac:dyDescent="0.25">
      <c r="B382" s="396">
        <v>0.05</v>
      </c>
    </row>
    <row r="383" spans="2:2" x14ac:dyDescent="0.25">
      <c r="B383" s="396">
        <v>0.05</v>
      </c>
    </row>
    <row r="384" spans="2:2" x14ac:dyDescent="0.25">
      <c r="B384" s="396">
        <v>0.05</v>
      </c>
    </row>
    <row r="385" spans="2:2" x14ac:dyDescent="0.25">
      <c r="B385" s="396">
        <v>0.05</v>
      </c>
    </row>
    <row r="386" spans="2:2" x14ac:dyDescent="0.25">
      <c r="B386" s="396">
        <v>0.05</v>
      </c>
    </row>
    <row r="387" spans="2:2" x14ac:dyDescent="0.25">
      <c r="B387" s="396">
        <v>0.05</v>
      </c>
    </row>
    <row r="388" spans="2:2" x14ac:dyDescent="0.25">
      <c r="B388" s="396">
        <v>0.05</v>
      </c>
    </row>
    <row r="389" spans="2:2" x14ac:dyDescent="0.25">
      <c r="B389" s="396">
        <v>0.05</v>
      </c>
    </row>
    <row r="390" spans="2:2" x14ac:dyDescent="0.25">
      <c r="B390" s="396">
        <v>0.05</v>
      </c>
    </row>
    <row r="391" spans="2:2" x14ac:dyDescent="0.25">
      <c r="B391" s="396">
        <v>0.05</v>
      </c>
    </row>
    <row r="392" spans="2:2" x14ac:dyDescent="0.25">
      <c r="B392" s="396">
        <v>0.05</v>
      </c>
    </row>
    <row r="393" spans="2:2" x14ac:dyDescent="0.25">
      <c r="B393" s="396">
        <v>0.05</v>
      </c>
    </row>
    <row r="394" spans="2:2" x14ac:dyDescent="0.25">
      <c r="B394" s="396">
        <v>0.05</v>
      </c>
    </row>
    <row r="395" spans="2:2" x14ac:dyDescent="0.25">
      <c r="B395" s="396">
        <v>0.05</v>
      </c>
    </row>
    <row r="396" spans="2:2" x14ac:dyDescent="0.25">
      <c r="B396" s="396">
        <v>0.05</v>
      </c>
    </row>
    <row r="397" spans="2:2" x14ac:dyDescent="0.25">
      <c r="B397" s="396">
        <v>0.05</v>
      </c>
    </row>
    <row r="398" spans="2:2" x14ac:dyDescent="0.25">
      <c r="B398" s="396">
        <v>0.05</v>
      </c>
    </row>
    <row r="399" spans="2:2" x14ac:dyDescent="0.25">
      <c r="B399" s="396">
        <v>0.05</v>
      </c>
    </row>
    <row r="400" spans="2:2" x14ac:dyDescent="0.25">
      <c r="B400" s="396">
        <v>0.05</v>
      </c>
    </row>
    <row r="401" spans="2:2" x14ac:dyDescent="0.25">
      <c r="B401" s="396">
        <v>0.05</v>
      </c>
    </row>
    <row r="402" spans="2:2" x14ac:dyDescent="0.25">
      <c r="B402" s="396">
        <v>0.05</v>
      </c>
    </row>
    <row r="403" spans="2:2" x14ac:dyDescent="0.25">
      <c r="B403" s="396">
        <v>0.05</v>
      </c>
    </row>
    <row r="404" spans="2:2" x14ac:dyDescent="0.25">
      <c r="B404" s="396">
        <v>0.05</v>
      </c>
    </row>
    <row r="405" spans="2:2" x14ac:dyDescent="0.25">
      <c r="B405" s="396">
        <v>0.05</v>
      </c>
    </row>
    <row r="406" spans="2:2" x14ac:dyDescent="0.25">
      <c r="B406" s="396">
        <v>0.05</v>
      </c>
    </row>
    <row r="407" spans="2:2" x14ac:dyDescent="0.25">
      <c r="B407" s="396">
        <v>0.05</v>
      </c>
    </row>
    <row r="408" spans="2:2" x14ac:dyDescent="0.25">
      <c r="B408" s="396">
        <v>0.05</v>
      </c>
    </row>
    <row r="409" spans="2:2" x14ac:dyDescent="0.25">
      <c r="B409" s="396">
        <v>0.05</v>
      </c>
    </row>
    <row r="410" spans="2:2" x14ac:dyDescent="0.25">
      <c r="B410" s="396">
        <v>0.05</v>
      </c>
    </row>
    <row r="411" spans="2:2" x14ac:dyDescent="0.25">
      <c r="B411" s="396">
        <v>0.05</v>
      </c>
    </row>
    <row r="412" spans="2:2" x14ac:dyDescent="0.25">
      <c r="B412" s="396">
        <v>0.05</v>
      </c>
    </row>
    <row r="413" spans="2:2" x14ac:dyDescent="0.25">
      <c r="B413" s="396">
        <v>0.05</v>
      </c>
    </row>
    <row r="414" spans="2:2" x14ac:dyDescent="0.25">
      <c r="B414" s="396">
        <v>0.05</v>
      </c>
    </row>
    <row r="415" spans="2:2" x14ac:dyDescent="0.25">
      <c r="B415" s="396">
        <v>0.05</v>
      </c>
    </row>
    <row r="416" spans="2:2" x14ac:dyDescent="0.25">
      <c r="B416" s="396">
        <v>0.05</v>
      </c>
    </row>
    <row r="417" spans="2:2" x14ac:dyDescent="0.25">
      <c r="B417" s="396">
        <v>0.05</v>
      </c>
    </row>
    <row r="418" spans="2:2" x14ac:dyDescent="0.25">
      <c r="B418" s="396">
        <v>0.05</v>
      </c>
    </row>
    <row r="419" spans="2:2" x14ac:dyDescent="0.25">
      <c r="B419" s="396">
        <v>0.05</v>
      </c>
    </row>
    <row r="420" spans="2:2" x14ac:dyDescent="0.25">
      <c r="B420" s="396">
        <v>0.05</v>
      </c>
    </row>
    <row r="421" spans="2:2" x14ac:dyDescent="0.25">
      <c r="B421" s="396">
        <v>0.05</v>
      </c>
    </row>
    <row r="422" spans="2:2" x14ac:dyDescent="0.25">
      <c r="B422" s="396">
        <v>0.05</v>
      </c>
    </row>
    <row r="423" spans="2:2" x14ac:dyDescent="0.25">
      <c r="B423" s="396">
        <v>0.05</v>
      </c>
    </row>
    <row r="424" spans="2:2" x14ac:dyDescent="0.25">
      <c r="B424" s="396">
        <v>0.05</v>
      </c>
    </row>
    <row r="425" spans="2:2" x14ac:dyDescent="0.25">
      <c r="B425" s="396">
        <v>0.05</v>
      </c>
    </row>
    <row r="426" spans="2:2" x14ac:dyDescent="0.25">
      <c r="B426" s="396">
        <v>0.05</v>
      </c>
    </row>
    <row r="427" spans="2:2" x14ac:dyDescent="0.25">
      <c r="B427" s="396">
        <v>0.05</v>
      </c>
    </row>
    <row r="428" spans="2:2" x14ac:dyDescent="0.25">
      <c r="B428" s="396">
        <v>0.05</v>
      </c>
    </row>
    <row r="429" spans="2:2" x14ac:dyDescent="0.25">
      <c r="B429" s="396">
        <v>0.05</v>
      </c>
    </row>
    <row r="430" spans="2:2" x14ac:dyDescent="0.25">
      <c r="B430" s="396">
        <v>0.05</v>
      </c>
    </row>
    <row r="431" spans="2:2" x14ac:dyDescent="0.25">
      <c r="B431" s="396">
        <v>0.05</v>
      </c>
    </row>
    <row r="432" spans="2:2" x14ac:dyDescent="0.25">
      <c r="B432" s="396">
        <v>0.05</v>
      </c>
    </row>
    <row r="433" spans="2:2" x14ac:dyDescent="0.25">
      <c r="B433" s="396">
        <v>0.05</v>
      </c>
    </row>
    <row r="434" spans="2:2" x14ac:dyDescent="0.25">
      <c r="B434" s="396">
        <v>0.05</v>
      </c>
    </row>
    <row r="435" spans="2:2" x14ac:dyDescent="0.25">
      <c r="B435" s="396">
        <v>0.05</v>
      </c>
    </row>
    <row r="436" spans="2:2" x14ac:dyDescent="0.25">
      <c r="B436" s="396">
        <v>0.05</v>
      </c>
    </row>
    <row r="437" spans="2:2" x14ac:dyDescent="0.25">
      <c r="B437" s="396">
        <v>0.05</v>
      </c>
    </row>
    <row r="438" spans="2:2" x14ac:dyDescent="0.25">
      <c r="B438" s="396">
        <v>0.05</v>
      </c>
    </row>
    <row r="439" spans="2:2" x14ac:dyDescent="0.25">
      <c r="B439" s="396">
        <v>0.05</v>
      </c>
    </row>
    <row r="440" spans="2:2" x14ac:dyDescent="0.25">
      <c r="B440" s="396">
        <v>0.05</v>
      </c>
    </row>
    <row r="441" spans="2:2" x14ac:dyDescent="0.25">
      <c r="B441" s="396">
        <v>0.05</v>
      </c>
    </row>
    <row r="442" spans="2:2" x14ac:dyDescent="0.25">
      <c r="B442" s="396">
        <v>0.05</v>
      </c>
    </row>
    <row r="443" spans="2:2" x14ac:dyDescent="0.25">
      <c r="B443" s="396">
        <v>0.05</v>
      </c>
    </row>
    <row r="444" spans="2:2" x14ac:dyDescent="0.25">
      <c r="B444" s="396">
        <v>0.05</v>
      </c>
    </row>
    <row r="445" spans="2:2" x14ac:dyDescent="0.25">
      <c r="B445" s="396">
        <v>0.05</v>
      </c>
    </row>
    <row r="446" spans="2:2" x14ac:dyDescent="0.25">
      <c r="B446" s="396">
        <v>0.05</v>
      </c>
    </row>
    <row r="447" spans="2:2" x14ac:dyDescent="0.25">
      <c r="B447" s="396">
        <v>0.05</v>
      </c>
    </row>
    <row r="448" spans="2:2" x14ac:dyDescent="0.25">
      <c r="B448" s="396">
        <v>0.05</v>
      </c>
    </row>
    <row r="449" spans="2:2" x14ac:dyDescent="0.25">
      <c r="B449" s="396">
        <v>0.05</v>
      </c>
    </row>
    <row r="450" spans="2:2" x14ac:dyDescent="0.25">
      <c r="B450" s="396">
        <v>0.05</v>
      </c>
    </row>
    <row r="451" spans="2:2" x14ac:dyDescent="0.25">
      <c r="B451" s="396">
        <v>0.05</v>
      </c>
    </row>
    <row r="452" spans="2:2" x14ac:dyDescent="0.25">
      <c r="B452" s="396">
        <v>0.05</v>
      </c>
    </row>
    <row r="453" spans="2:2" x14ac:dyDescent="0.25">
      <c r="B453" s="396">
        <v>0.05</v>
      </c>
    </row>
    <row r="454" spans="2:2" x14ac:dyDescent="0.25">
      <c r="B454" s="396">
        <v>0.05</v>
      </c>
    </row>
    <row r="455" spans="2:2" x14ac:dyDescent="0.25">
      <c r="B455" s="396">
        <v>0.05</v>
      </c>
    </row>
    <row r="456" spans="2:2" x14ac:dyDescent="0.25">
      <c r="B456" s="396">
        <v>0.05</v>
      </c>
    </row>
    <row r="457" spans="2:2" x14ac:dyDescent="0.25">
      <c r="B457" s="396">
        <v>0.05</v>
      </c>
    </row>
    <row r="458" spans="2:2" x14ac:dyDescent="0.25">
      <c r="B458" s="396">
        <v>0.05</v>
      </c>
    </row>
    <row r="459" spans="2:2" x14ac:dyDescent="0.25">
      <c r="B459" s="396">
        <v>0.05</v>
      </c>
    </row>
    <row r="460" spans="2:2" x14ac:dyDescent="0.25">
      <c r="B460" s="396">
        <v>0.05</v>
      </c>
    </row>
    <row r="461" spans="2:2" x14ac:dyDescent="0.25">
      <c r="B461" s="396">
        <v>0.05</v>
      </c>
    </row>
    <row r="462" spans="2:2" x14ac:dyDescent="0.25">
      <c r="B462" s="396">
        <v>0.05</v>
      </c>
    </row>
    <row r="463" spans="2:2" x14ac:dyDescent="0.25">
      <c r="B463" s="396">
        <v>0.05</v>
      </c>
    </row>
    <row r="464" spans="2:2" x14ac:dyDescent="0.25">
      <c r="B464" s="396">
        <v>0.05</v>
      </c>
    </row>
    <row r="465" spans="2:2" x14ac:dyDescent="0.25">
      <c r="B465" s="396">
        <v>0.05</v>
      </c>
    </row>
    <row r="466" spans="2:2" x14ac:dyDescent="0.25">
      <c r="B466" s="396">
        <v>0.05</v>
      </c>
    </row>
    <row r="467" spans="2:2" x14ac:dyDescent="0.25">
      <c r="B467" s="396">
        <v>0.05</v>
      </c>
    </row>
    <row r="468" spans="2:2" x14ac:dyDescent="0.25">
      <c r="B468" s="396">
        <v>0.05</v>
      </c>
    </row>
    <row r="469" spans="2:2" x14ac:dyDescent="0.25">
      <c r="B469" s="396">
        <v>0.05</v>
      </c>
    </row>
    <row r="470" spans="2:2" x14ac:dyDescent="0.25">
      <c r="B470" s="396">
        <v>0.05</v>
      </c>
    </row>
    <row r="471" spans="2:2" x14ac:dyDescent="0.25">
      <c r="B471" s="396">
        <v>0.05</v>
      </c>
    </row>
    <row r="472" spans="2:2" x14ac:dyDescent="0.25">
      <c r="B472" s="396">
        <v>0.05</v>
      </c>
    </row>
    <row r="473" spans="2:2" x14ac:dyDescent="0.25">
      <c r="B473" s="396">
        <v>0.05</v>
      </c>
    </row>
    <row r="474" spans="2:2" x14ac:dyDescent="0.25">
      <c r="B474" s="396">
        <v>0.05</v>
      </c>
    </row>
    <row r="475" spans="2:2" x14ac:dyDescent="0.25">
      <c r="B475" s="396">
        <v>0.05</v>
      </c>
    </row>
    <row r="476" spans="2:2" x14ac:dyDescent="0.25">
      <c r="B476" s="396">
        <v>0.05</v>
      </c>
    </row>
    <row r="477" spans="2:2" x14ac:dyDescent="0.25">
      <c r="B477" s="396">
        <v>0.05</v>
      </c>
    </row>
    <row r="478" spans="2:2" x14ac:dyDescent="0.25">
      <c r="B478" s="396">
        <v>0.05</v>
      </c>
    </row>
    <row r="479" spans="2:2" x14ac:dyDescent="0.25">
      <c r="B479" s="396">
        <v>0.05</v>
      </c>
    </row>
    <row r="480" spans="2:2" x14ac:dyDescent="0.25">
      <c r="B480" s="396">
        <v>0.05</v>
      </c>
    </row>
    <row r="481" spans="2:2" x14ac:dyDescent="0.25">
      <c r="B481" s="396">
        <v>0.05</v>
      </c>
    </row>
    <row r="482" spans="2:2" x14ac:dyDescent="0.25">
      <c r="B482" s="396">
        <v>0.05</v>
      </c>
    </row>
    <row r="483" spans="2:2" x14ac:dyDescent="0.25">
      <c r="B483" s="396">
        <v>0.05</v>
      </c>
    </row>
    <row r="484" spans="2:2" x14ac:dyDescent="0.25">
      <c r="B484" s="396">
        <v>0.05</v>
      </c>
    </row>
    <row r="485" spans="2:2" x14ac:dyDescent="0.25">
      <c r="B485" s="396">
        <v>0.05</v>
      </c>
    </row>
    <row r="486" spans="2:2" x14ac:dyDescent="0.25">
      <c r="B486" s="396">
        <v>0.05</v>
      </c>
    </row>
    <row r="487" spans="2:2" x14ac:dyDescent="0.25">
      <c r="B487" s="396">
        <v>0.05</v>
      </c>
    </row>
    <row r="488" spans="2:2" x14ac:dyDescent="0.25">
      <c r="B488" s="396">
        <v>0.05</v>
      </c>
    </row>
    <row r="489" spans="2:2" x14ac:dyDescent="0.25">
      <c r="B489" s="396">
        <v>0.05</v>
      </c>
    </row>
    <row r="490" spans="2:2" x14ac:dyDescent="0.25">
      <c r="B490" s="396">
        <v>0.05</v>
      </c>
    </row>
    <row r="491" spans="2:2" x14ac:dyDescent="0.25">
      <c r="B491" s="396">
        <v>0.05</v>
      </c>
    </row>
    <row r="492" spans="2:2" x14ac:dyDescent="0.25">
      <c r="B492" s="396">
        <v>0.05</v>
      </c>
    </row>
    <row r="493" spans="2:2" x14ac:dyDescent="0.25">
      <c r="B493" s="396">
        <v>0.05</v>
      </c>
    </row>
    <row r="494" spans="2:2" x14ac:dyDescent="0.25">
      <c r="B494" s="396">
        <v>0.05</v>
      </c>
    </row>
    <row r="495" spans="2:2" x14ac:dyDescent="0.25">
      <c r="B495" s="396">
        <v>0.05</v>
      </c>
    </row>
    <row r="496" spans="2:2" x14ac:dyDescent="0.25">
      <c r="B496" s="396">
        <v>0.05</v>
      </c>
    </row>
    <row r="497" spans="2:2" x14ac:dyDescent="0.25">
      <c r="B497" s="396">
        <v>0.05</v>
      </c>
    </row>
    <row r="498" spans="2:2" x14ac:dyDescent="0.25">
      <c r="B498" s="396">
        <v>0.05</v>
      </c>
    </row>
    <row r="499" spans="2:2" x14ac:dyDescent="0.25">
      <c r="B499" s="396">
        <v>0.05</v>
      </c>
    </row>
    <row r="500" spans="2:2" x14ac:dyDescent="0.25">
      <c r="B500" s="396">
        <v>0.05</v>
      </c>
    </row>
    <row r="501" spans="2:2" x14ac:dyDescent="0.25">
      <c r="B501" s="396">
        <v>0.05</v>
      </c>
    </row>
    <row r="502" spans="2:2" x14ac:dyDescent="0.25">
      <c r="B502" s="396">
        <v>0.05</v>
      </c>
    </row>
    <row r="503" spans="2:2" x14ac:dyDescent="0.25">
      <c r="B503" s="396">
        <v>0.05</v>
      </c>
    </row>
    <row r="504" spans="2:2" x14ac:dyDescent="0.25">
      <c r="B504" s="396">
        <v>0.05</v>
      </c>
    </row>
    <row r="505" spans="2:2" x14ac:dyDescent="0.25">
      <c r="B505" s="396">
        <v>0.05</v>
      </c>
    </row>
    <row r="506" spans="2:2" x14ac:dyDescent="0.25">
      <c r="B506" s="396">
        <v>0.05</v>
      </c>
    </row>
    <row r="507" spans="2:2" x14ac:dyDescent="0.25">
      <c r="B507" s="396">
        <v>0.05</v>
      </c>
    </row>
    <row r="508" spans="2:2" x14ac:dyDescent="0.25">
      <c r="B508" s="396">
        <v>0.05</v>
      </c>
    </row>
    <row r="509" spans="2:2" x14ac:dyDescent="0.25">
      <c r="B509" s="396">
        <v>0.05</v>
      </c>
    </row>
    <row r="510" spans="2:2" x14ac:dyDescent="0.25">
      <c r="B510" s="396">
        <v>0.05</v>
      </c>
    </row>
    <row r="511" spans="2:2" x14ac:dyDescent="0.25">
      <c r="B511" s="396">
        <v>0.05</v>
      </c>
    </row>
    <row r="512" spans="2:2" x14ac:dyDescent="0.25">
      <c r="B512" s="396">
        <v>0.05</v>
      </c>
    </row>
    <row r="513" spans="2:2" x14ac:dyDescent="0.25">
      <c r="B513" s="396">
        <v>0.05</v>
      </c>
    </row>
    <row r="514" spans="2:2" x14ac:dyDescent="0.25">
      <c r="B514" s="396">
        <v>0.05</v>
      </c>
    </row>
    <row r="515" spans="2:2" x14ac:dyDescent="0.25">
      <c r="B515" s="396">
        <v>0.05</v>
      </c>
    </row>
    <row r="516" spans="2:2" x14ac:dyDescent="0.25">
      <c r="B516" s="396">
        <v>0.05</v>
      </c>
    </row>
    <row r="517" spans="2:2" x14ac:dyDescent="0.25">
      <c r="B517" s="396">
        <v>0.05</v>
      </c>
    </row>
    <row r="518" spans="2:2" x14ac:dyDescent="0.25">
      <c r="B518" s="396">
        <v>0.05</v>
      </c>
    </row>
    <row r="519" spans="2:2" x14ac:dyDescent="0.25">
      <c r="B519" s="396">
        <v>0.05</v>
      </c>
    </row>
    <row r="520" spans="2:2" x14ac:dyDescent="0.25">
      <c r="B520" s="396">
        <v>0.05</v>
      </c>
    </row>
    <row r="521" spans="2:2" x14ac:dyDescent="0.25">
      <c r="B521" s="396">
        <v>0.05</v>
      </c>
    </row>
    <row r="522" spans="2:2" x14ac:dyDescent="0.25">
      <c r="B522" s="396">
        <v>0.05</v>
      </c>
    </row>
    <row r="523" spans="2:2" x14ac:dyDescent="0.25">
      <c r="B523" s="396">
        <v>0.05</v>
      </c>
    </row>
    <row r="524" spans="2:2" x14ac:dyDescent="0.25">
      <c r="B524" s="396">
        <v>0.05</v>
      </c>
    </row>
    <row r="525" spans="2:2" x14ac:dyDescent="0.25">
      <c r="B525" s="396">
        <v>0.05</v>
      </c>
    </row>
    <row r="526" spans="2:2" x14ac:dyDescent="0.25">
      <c r="B526" s="396">
        <v>0.05</v>
      </c>
    </row>
    <row r="527" spans="2:2" x14ac:dyDescent="0.25">
      <c r="B527" s="396">
        <v>0.05</v>
      </c>
    </row>
    <row r="528" spans="2:2" x14ac:dyDescent="0.25">
      <c r="B528" s="396">
        <v>0.05</v>
      </c>
    </row>
    <row r="529" spans="2:2" x14ac:dyDescent="0.25">
      <c r="B529" s="396">
        <v>0.05</v>
      </c>
    </row>
    <row r="530" spans="2:2" x14ac:dyDescent="0.25">
      <c r="B530" s="396">
        <v>0.05</v>
      </c>
    </row>
    <row r="531" spans="2:2" x14ac:dyDescent="0.25">
      <c r="B531" s="396">
        <v>0.05</v>
      </c>
    </row>
    <row r="532" spans="2:2" x14ac:dyDescent="0.25">
      <c r="B532" s="396">
        <v>0.05</v>
      </c>
    </row>
    <row r="533" spans="2:2" x14ac:dyDescent="0.25">
      <c r="B533" s="396">
        <v>0.05</v>
      </c>
    </row>
    <row r="534" spans="2:2" x14ac:dyDescent="0.25">
      <c r="B534" s="396">
        <v>0.05</v>
      </c>
    </row>
    <row r="535" spans="2:2" x14ac:dyDescent="0.25">
      <c r="B535" s="396">
        <v>0.05</v>
      </c>
    </row>
    <row r="536" spans="2:2" x14ac:dyDescent="0.25">
      <c r="B536" s="396">
        <v>0.05</v>
      </c>
    </row>
    <row r="537" spans="2:2" x14ac:dyDescent="0.25">
      <c r="B537" s="396">
        <v>0.05</v>
      </c>
    </row>
    <row r="538" spans="2:2" x14ac:dyDescent="0.25">
      <c r="B538" s="396">
        <v>0.05</v>
      </c>
    </row>
    <row r="539" spans="2:2" x14ac:dyDescent="0.25">
      <c r="B539" s="396">
        <v>0.05</v>
      </c>
    </row>
    <row r="540" spans="2:2" x14ac:dyDescent="0.25">
      <c r="B540" s="396">
        <v>0.05</v>
      </c>
    </row>
    <row r="541" spans="2:2" x14ac:dyDescent="0.25">
      <c r="B541" s="396">
        <v>0.05</v>
      </c>
    </row>
    <row r="542" spans="2:2" x14ac:dyDescent="0.25">
      <c r="B542" s="396">
        <v>0.05</v>
      </c>
    </row>
    <row r="543" spans="2:2" x14ac:dyDescent="0.25">
      <c r="B543" s="396">
        <v>0.05</v>
      </c>
    </row>
    <row r="544" spans="2:2" x14ac:dyDescent="0.25">
      <c r="B544" s="396">
        <v>0.05</v>
      </c>
    </row>
    <row r="545" spans="2:2" x14ac:dyDescent="0.25">
      <c r="B545" s="396">
        <v>0.05</v>
      </c>
    </row>
    <row r="546" spans="2:2" x14ac:dyDescent="0.25">
      <c r="B546" s="396">
        <v>0.05</v>
      </c>
    </row>
    <row r="547" spans="2:2" x14ac:dyDescent="0.25">
      <c r="B547" s="396">
        <v>0.05</v>
      </c>
    </row>
    <row r="548" spans="2:2" x14ac:dyDescent="0.25">
      <c r="B548" s="396">
        <v>0.05</v>
      </c>
    </row>
    <row r="549" spans="2:2" x14ac:dyDescent="0.25">
      <c r="B549" s="396">
        <v>0.05</v>
      </c>
    </row>
    <row r="550" spans="2:2" x14ac:dyDescent="0.25">
      <c r="B550" s="396">
        <v>0.05</v>
      </c>
    </row>
    <row r="551" spans="2:2" x14ac:dyDescent="0.25">
      <c r="B551" s="396">
        <v>0.05</v>
      </c>
    </row>
    <row r="552" spans="2:2" x14ac:dyDescent="0.25">
      <c r="B552" s="396">
        <v>0.05</v>
      </c>
    </row>
    <row r="553" spans="2:2" x14ac:dyDescent="0.25">
      <c r="B553" s="396">
        <v>0.05</v>
      </c>
    </row>
    <row r="554" spans="2:2" x14ac:dyDescent="0.25">
      <c r="B554" s="396">
        <v>0.05</v>
      </c>
    </row>
    <row r="555" spans="2:2" x14ac:dyDescent="0.25">
      <c r="B555" s="396">
        <v>0.05</v>
      </c>
    </row>
    <row r="556" spans="2:2" x14ac:dyDescent="0.25">
      <c r="B556" s="396">
        <v>0.05</v>
      </c>
    </row>
    <row r="557" spans="2:2" x14ac:dyDescent="0.25">
      <c r="B557" s="396">
        <v>0.05</v>
      </c>
    </row>
    <row r="558" spans="2:2" x14ac:dyDescent="0.25">
      <c r="B558" s="396">
        <v>0.05</v>
      </c>
    </row>
    <row r="559" spans="2:2" x14ac:dyDescent="0.25">
      <c r="B559" s="396">
        <v>0.05</v>
      </c>
    </row>
    <row r="560" spans="2:2" x14ac:dyDescent="0.25">
      <c r="B560" s="396">
        <v>0.05</v>
      </c>
    </row>
    <row r="561" spans="2:2" x14ac:dyDescent="0.25">
      <c r="B561" s="396">
        <v>0.05</v>
      </c>
    </row>
    <row r="562" spans="2:2" x14ac:dyDescent="0.25">
      <c r="B562" s="396">
        <v>0.05</v>
      </c>
    </row>
    <row r="563" spans="2:2" x14ac:dyDescent="0.25">
      <c r="B563" s="396">
        <v>0.05</v>
      </c>
    </row>
    <row r="564" spans="2:2" x14ac:dyDescent="0.25">
      <c r="B564" s="396">
        <v>0.05</v>
      </c>
    </row>
    <row r="565" spans="2:2" x14ac:dyDescent="0.25">
      <c r="B565" s="396">
        <v>0.05</v>
      </c>
    </row>
    <row r="566" spans="2:2" x14ac:dyDescent="0.25">
      <c r="B566" s="396">
        <v>0.05</v>
      </c>
    </row>
    <row r="567" spans="2:2" x14ac:dyDescent="0.25">
      <c r="B567" s="396">
        <v>0.05</v>
      </c>
    </row>
    <row r="568" spans="2:2" x14ac:dyDescent="0.25">
      <c r="B568" s="396">
        <v>0.05</v>
      </c>
    </row>
    <row r="569" spans="2:2" x14ac:dyDescent="0.25">
      <c r="B569" s="396">
        <v>0.05</v>
      </c>
    </row>
    <row r="570" spans="2:2" x14ac:dyDescent="0.25">
      <c r="B570" s="396">
        <v>0.05</v>
      </c>
    </row>
    <row r="571" spans="2:2" x14ac:dyDescent="0.25">
      <c r="B571" s="396">
        <v>0.05</v>
      </c>
    </row>
    <row r="572" spans="2:2" x14ac:dyDescent="0.25">
      <c r="B572" s="396">
        <v>0.05</v>
      </c>
    </row>
    <row r="573" spans="2:2" x14ac:dyDescent="0.25">
      <c r="B573" s="396">
        <v>0.05</v>
      </c>
    </row>
    <row r="574" spans="2:2" x14ac:dyDescent="0.25">
      <c r="B574" s="396">
        <v>0.05</v>
      </c>
    </row>
    <row r="575" spans="2:2" x14ac:dyDescent="0.25">
      <c r="B575" s="396">
        <v>0.05</v>
      </c>
    </row>
    <row r="576" spans="2:2" x14ac:dyDescent="0.25">
      <c r="B576" s="396">
        <v>0.05</v>
      </c>
    </row>
    <row r="577" spans="2:2" x14ac:dyDescent="0.25">
      <c r="B577" s="396">
        <v>0.05</v>
      </c>
    </row>
    <row r="578" spans="2:2" x14ac:dyDescent="0.25">
      <c r="B578" s="396">
        <v>0.05</v>
      </c>
    </row>
    <row r="579" spans="2:2" x14ac:dyDescent="0.25">
      <c r="B579" s="396">
        <v>0.05</v>
      </c>
    </row>
    <row r="580" spans="2:2" x14ac:dyDescent="0.25">
      <c r="B580" s="396">
        <v>0.05</v>
      </c>
    </row>
    <row r="581" spans="2:2" x14ac:dyDescent="0.25">
      <c r="B581" s="396">
        <v>0.05</v>
      </c>
    </row>
    <row r="582" spans="2:2" x14ac:dyDescent="0.25">
      <c r="B582" s="396">
        <v>0.05</v>
      </c>
    </row>
    <row r="583" spans="2:2" x14ac:dyDescent="0.25">
      <c r="B583" s="396">
        <v>0.05</v>
      </c>
    </row>
    <row r="584" spans="2:2" x14ac:dyDescent="0.25">
      <c r="B584" s="396">
        <v>0.05</v>
      </c>
    </row>
    <row r="585" spans="2:2" x14ac:dyDescent="0.25">
      <c r="B585" s="396">
        <v>0.05</v>
      </c>
    </row>
    <row r="586" spans="2:2" x14ac:dyDescent="0.25">
      <c r="B586" s="396">
        <v>0.05</v>
      </c>
    </row>
    <row r="587" spans="2:2" x14ac:dyDescent="0.25">
      <c r="B587" s="396">
        <v>0.05</v>
      </c>
    </row>
    <row r="588" spans="2:2" x14ac:dyDescent="0.25">
      <c r="B588" s="396">
        <v>0.05</v>
      </c>
    </row>
    <row r="589" spans="2:2" x14ac:dyDescent="0.25">
      <c r="B589" s="396">
        <v>0.05</v>
      </c>
    </row>
    <row r="590" spans="2:2" x14ac:dyDescent="0.25">
      <c r="B590" s="396">
        <v>0.05</v>
      </c>
    </row>
    <row r="591" spans="2:2" x14ac:dyDescent="0.25">
      <c r="B591" s="396">
        <v>0.05</v>
      </c>
    </row>
    <row r="592" spans="2:2" x14ac:dyDescent="0.25">
      <c r="B592" s="396">
        <v>0.05</v>
      </c>
    </row>
    <row r="593" spans="2:2" x14ac:dyDescent="0.25">
      <c r="B593" s="396">
        <v>0.05</v>
      </c>
    </row>
    <row r="594" spans="2:2" x14ac:dyDescent="0.25">
      <c r="B594" s="396">
        <v>0.05</v>
      </c>
    </row>
    <row r="595" spans="2:2" x14ac:dyDescent="0.25">
      <c r="B595" s="396">
        <v>0.05</v>
      </c>
    </row>
    <row r="596" spans="2:2" x14ac:dyDescent="0.25">
      <c r="B596" s="396">
        <v>0.05</v>
      </c>
    </row>
    <row r="597" spans="2:2" x14ac:dyDescent="0.25">
      <c r="B597" s="396">
        <v>0.05</v>
      </c>
    </row>
    <row r="598" spans="2:2" x14ac:dyDescent="0.25">
      <c r="B598" s="396">
        <v>0.05</v>
      </c>
    </row>
    <row r="599" spans="2:2" x14ac:dyDescent="0.25">
      <c r="B599" s="396">
        <v>0.05</v>
      </c>
    </row>
    <row r="600" spans="2:2" x14ac:dyDescent="0.25">
      <c r="B600" s="396">
        <v>0.05</v>
      </c>
    </row>
    <row r="601" spans="2:2" x14ac:dyDescent="0.25">
      <c r="B601" s="396">
        <v>0.05</v>
      </c>
    </row>
    <row r="602" spans="2:2" x14ac:dyDescent="0.25">
      <c r="B602" s="396">
        <v>0.05</v>
      </c>
    </row>
    <row r="603" spans="2:2" x14ac:dyDescent="0.25">
      <c r="B603" s="396">
        <v>0.05</v>
      </c>
    </row>
    <row r="604" spans="2:2" x14ac:dyDescent="0.25">
      <c r="B604" s="396">
        <v>0.05</v>
      </c>
    </row>
    <row r="605" spans="2:2" x14ac:dyDescent="0.25">
      <c r="B605" s="396">
        <v>0.05</v>
      </c>
    </row>
    <row r="606" spans="2:2" x14ac:dyDescent="0.25">
      <c r="B606" s="396">
        <v>0.05</v>
      </c>
    </row>
    <row r="607" spans="2:2" x14ac:dyDescent="0.25">
      <c r="B607" s="396">
        <v>0.05</v>
      </c>
    </row>
    <row r="608" spans="2:2" x14ac:dyDescent="0.25">
      <c r="B608" s="396">
        <v>0.05</v>
      </c>
    </row>
    <row r="609" spans="2:2" x14ac:dyDescent="0.25">
      <c r="B609" s="396">
        <v>0.05</v>
      </c>
    </row>
    <row r="610" spans="2:2" x14ac:dyDescent="0.25">
      <c r="B610" s="396">
        <v>0.05</v>
      </c>
    </row>
    <row r="611" spans="2:2" x14ac:dyDescent="0.25">
      <c r="B611" s="396">
        <v>0.05</v>
      </c>
    </row>
    <row r="612" spans="2:2" x14ac:dyDescent="0.25">
      <c r="B612" s="396">
        <v>0.05</v>
      </c>
    </row>
    <row r="613" spans="2:2" x14ac:dyDescent="0.25">
      <c r="B613" s="396">
        <v>0.05</v>
      </c>
    </row>
    <row r="614" spans="2:2" x14ac:dyDescent="0.25">
      <c r="B614" s="396">
        <v>0.05</v>
      </c>
    </row>
    <row r="615" spans="2:2" x14ac:dyDescent="0.25">
      <c r="B615" s="396">
        <v>0.05</v>
      </c>
    </row>
    <row r="616" spans="2:2" x14ac:dyDescent="0.25">
      <c r="B616" s="396">
        <v>0.05</v>
      </c>
    </row>
    <row r="617" spans="2:2" x14ac:dyDescent="0.25">
      <c r="B617" s="396">
        <v>0.05</v>
      </c>
    </row>
    <row r="618" spans="2:2" x14ac:dyDescent="0.25">
      <c r="B618" s="396">
        <v>0.05</v>
      </c>
    </row>
    <row r="619" spans="2:2" x14ac:dyDescent="0.25">
      <c r="B619" s="396">
        <v>0.05</v>
      </c>
    </row>
    <row r="620" spans="2:2" x14ac:dyDescent="0.25">
      <c r="B620" s="396">
        <v>0.05</v>
      </c>
    </row>
    <row r="621" spans="2:2" x14ac:dyDescent="0.25">
      <c r="B621" s="396">
        <v>0.05</v>
      </c>
    </row>
    <row r="622" spans="2:2" x14ac:dyDescent="0.25">
      <c r="B622" s="396">
        <v>0.05</v>
      </c>
    </row>
    <row r="623" spans="2:2" x14ac:dyDescent="0.25">
      <c r="B623" s="396">
        <v>0.05</v>
      </c>
    </row>
    <row r="624" spans="2:2" x14ac:dyDescent="0.25">
      <c r="B624" s="396">
        <v>0.05</v>
      </c>
    </row>
    <row r="625" spans="2:2" x14ac:dyDescent="0.25">
      <c r="B625" s="396">
        <v>0.05</v>
      </c>
    </row>
    <row r="626" spans="2:2" x14ac:dyDescent="0.25">
      <c r="B626" s="396">
        <v>0.05</v>
      </c>
    </row>
    <row r="627" spans="2:2" x14ac:dyDescent="0.25">
      <c r="B627" s="396">
        <v>0.05</v>
      </c>
    </row>
    <row r="628" spans="2:2" x14ac:dyDescent="0.25">
      <c r="B628" s="396">
        <v>0.05</v>
      </c>
    </row>
    <row r="629" spans="2:2" x14ac:dyDescent="0.25">
      <c r="B629" s="396">
        <v>0.05</v>
      </c>
    </row>
    <row r="630" spans="2:2" x14ac:dyDescent="0.25">
      <c r="B630" s="396">
        <v>0.05</v>
      </c>
    </row>
    <row r="631" spans="2:2" x14ac:dyDescent="0.25">
      <c r="B631" s="396">
        <v>0.05</v>
      </c>
    </row>
    <row r="632" spans="2:2" x14ac:dyDescent="0.25">
      <c r="B632" s="396">
        <v>0.05</v>
      </c>
    </row>
    <row r="633" spans="2:2" x14ac:dyDescent="0.25">
      <c r="B633" s="396">
        <v>0.05</v>
      </c>
    </row>
    <row r="634" spans="2:2" x14ac:dyDescent="0.25">
      <c r="B634" s="396">
        <v>0.05</v>
      </c>
    </row>
    <row r="635" spans="2:2" x14ac:dyDescent="0.25">
      <c r="B635" s="396">
        <v>0.05</v>
      </c>
    </row>
    <row r="636" spans="2:2" x14ac:dyDescent="0.25">
      <c r="B636" s="396">
        <v>0.05</v>
      </c>
    </row>
    <row r="637" spans="2:2" x14ac:dyDescent="0.25">
      <c r="B637" s="396">
        <v>0.05</v>
      </c>
    </row>
    <row r="638" spans="2:2" x14ac:dyDescent="0.25">
      <c r="B638" s="396">
        <v>0.05</v>
      </c>
    </row>
    <row r="639" spans="2:2" x14ac:dyDescent="0.25">
      <c r="B639" s="396">
        <v>0.05</v>
      </c>
    </row>
    <row r="640" spans="2:2" x14ac:dyDescent="0.25">
      <c r="B640" s="396">
        <v>0.05</v>
      </c>
    </row>
    <row r="641" spans="2:2" x14ac:dyDescent="0.25">
      <c r="B641" s="396">
        <v>0.05</v>
      </c>
    </row>
    <row r="642" spans="2:2" x14ac:dyDescent="0.25">
      <c r="B642" s="396">
        <v>0.05</v>
      </c>
    </row>
    <row r="643" spans="2:2" x14ac:dyDescent="0.25">
      <c r="B643" s="396">
        <v>0.05</v>
      </c>
    </row>
    <row r="644" spans="2:2" x14ac:dyDescent="0.25">
      <c r="B644" s="396">
        <v>0.05</v>
      </c>
    </row>
    <row r="645" spans="2:2" x14ac:dyDescent="0.25">
      <c r="B645" s="396">
        <v>0.05</v>
      </c>
    </row>
    <row r="646" spans="2:2" x14ac:dyDescent="0.25">
      <c r="B646" s="396">
        <v>0.05</v>
      </c>
    </row>
    <row r="647" spans="2:2" x14ac:dyDescent="0.25">
      <c r="B647" s="396">
        <v>0.05</v>
      </c>
    </row>
    <row r="648" spans="2:2" x14ac:dyDescent="0.25">
      <c r="B648" s="396">
        <v>0.05</v>
      </c>
    </row>
    <row r="649" spans="2:2" x14ac:dyDescent="0.25">
      <c r="B649" s="396">
        <v>0.05</v>
      </c>
    </row>
    <row r="650" spans="2:2" x14ac:dyDescent="0.25">
      <c r="B650" s="396">
        <v>0.05</v>
      </c>
    </row>
    <row r="651" spans="2:2" x14ac:dyDescent="0.25">
      <c r="B651" s="396">
        <v>0.05</v>
      </c>
    </row>
    <row r="652" spans="2:2" x14ac:dyDescent="0.25">
      <c r="B652" s="396">
        <v>0.05</v>
      </c>
    </row>
    <row r="653" spans="2:2" x14ac:dyDescent="0.25">
      <c r="B653" s="396">
        <v>0.05</v>
      </c>
    </row>
    <row r="654" spans="2:2" x14ac:dyDescent="0.25">
      <c r="B654" s="396">
        <v>0.05</v>
      </c>
    </row>
    <row r="655" spans="2:2" x14ac:dyDescent="0.25">
      <c r="B655" s="396">
        <v>0.05</v>
      </c>
    </row>
    <row r="656" spans="2:2" x14ac:dyDescent="0.25">
      <c r="B656" s="396">
        <v>0.05</v>
      </c>
    </row>
    <row r="657" spans="2:2" x14ac:dyDescent="0.25">
      <c r="B657" s="396">
        <v>0.05</v>
      </c>
    </row>
    <row r="658" spans="2:2" x14ac:dyDescent="0.25">
      <c r="B658" s="396">
        <v>0.05</v>
      </c>
    </row>
    <row r="659" spans="2:2" x14ac:dyDescent="0.25">
      <c r="B659" s="396">
        <v>0.05</v>
      </c>
    </row>
    <row r="660" spans="2:2" x14ac:dyDescent="0.25">
      <c r="B660" s="396">
        <v>0.05</v>
      </c>
    </row>
    <row r="661" spans="2:2" x14ac:dyDescent="0.25">
      <c r="B661" s="396">
        <v>0.05</v>
      </c>
    </row>
    <row r="662" spans="2:2" x14ac:dyDescent="0.25">
      <c r="B662" s="396">
        <v>0.05</v>
      </c>
    </row>
    <row r="663" spans="2:2" x14ac:dyDescent="0.25">
      <c r="B663" s="396">
        <v>0.05</v>
      </c>
    </row>
    <row r="664" spans="2:2" x14ac:dyDescent="0.25">
      <c r="B664" s="396">
        <v>0.05</v>
      </c>
    </row>
    <row r="665" spans="2:2" x14ac:dyDescent="0.25">
      <c r="B665" s="396">
        <v>0.05</v>
      </c>
    </row>
    <row r="666" spans="2:2" x14ac:dyDescent="0.25">
      <c r="B666" s="396">
        <v>0.05</v>
      </c>
    </row>
    <row r="667" spans="2:2" x14ac:dyDescent="0.25">
      <c r="B667" s="396">
        <v>0.05</v>
      </c>
    </row>
    <row r="668" spans="2:2" x14ac:dyDescent="0.25">
      <c r="B668" s="396">
        <v>0.05</v>
      </c>
    </row>
    <row r="669" spans="2:2" x14ac:dyDescent="0.25">
      <c r="B669" s="396">
        <v>0.05</v>
      </c>
    </row>
    <row r="670" spans="2:2" x14ac:dyDescent="0.25">
      <c r="B670" s="396">
        <v>0.05</v>
      </c>
    </row>
    <row r="671" spans="2:2" x14ac:dyDescent="0.25">
      <c r="B671" s="396">
        <v>0.05</v>
      </c>
    </row>
    <row r="672" spans="2:2" x14ac:dyDescent="0.25">
      <c r="B672" s="396">
        <v>0.05</v>
      </c>
    </row>
    <row r="673" spans="2:2" x14ac:dyDescent="0.25">
      <c r="B673" s="396">
        <v>0.05</v>
      </c>
    </row>
    <row r="674" spans="2:2" x14ac:dyDescent="0.25">
      <c r="B674" s="396">
        <v>0.05</v>
      </c>
    </row>
    <row r="675" spans="2:2" x14ac:dyDescent="0.25">
      <c r="B675" s="396">
        <v>0.05</v>
      </c>
    </row>
    <row r="676" spans="2:2" x14ac:dyDescent="0.25">
      <c r="B676" s="396">
        <v>0.05</v>
      </c>
    </row>
    <row r="677" spans="2:2" x14ac:dyDescent="0.25">
      <c r="B677" s="396">
        <v>0.05</v>
      </c>
    </row>
    <row r="678" spans="2:2" x14ac:dyDescent="0.25">
      <c r="B678" s="396">
        <v>0.05</v>
      </c>
    </row>
    <row r="679" spans="2:2" x14ac:dyDescent="0.25">
      <c r="B679" s="396">
        <v>0.05</v>
      </c>
    </row>
    <row r="680" spans="2:2" x14ac:dyDescent="0.25">
      <c r="B680" s="396">
        <v>0.05</v>
      </c>
    </row>
    <row r="681" spans="2:2" x14ac:dyDescent="0.25">
      <c r="B681" s="396">
        <v>0.05</v>
      </c>
    </row>
    <row r="682" spans="2:2" x14ac:dyDescent="0.25">
      <c r="B682" s="396">
        <v>0.05</v>
      </c>
    </row>
    <row r="683" spans="2:2" x14ac:dyDescent="0.25">
      <c r="B683" s="396">
        <v>0.05</v>
      </c>
    </row>
    <row r="684" spans="2:2" x14ac:dyDescent="0.25">
      <c r="B684" s="396">
        <v>0.05</v>
      </c>
    </row>
    <row r="685" spans="2:2" x14ac:dyDescent="0.25">
      <c r="B685" s="396">
        <v>0.05</v>
      </c>
    </row>
    <row r="686" spans="2:2" x14ac:dyDescent="0.25">
      <c r="B686" s="396">
        <v>0.05</v>
      </c>
    </row>
    <row r="687" spans="2:2" x14ac:dyDescent="0.25">
      <c r="B687" s="396">
        <v>0.05</v>
      </c>
    </row>
    <row r="688" spans="2:2" x14ac:dyDescent="0.25">
      <c r="B688" s="396">
        <v>0.05</v>
      </c>
    </row>
    <row r="689" spans="2:2" x14ac:dyDescent="0.25">
      <c r="B689" s="396">
        <v>0.05</v>
      </c>
    </row>
    <row r="690" spans="2:2" x14ac:dyDescent="0.25">
      <c r="B690" s="396">
        <v>0.05</v>
      </c>
    </row>
    <row r="691" spans="2:2" x14ac:dyDescent="0.25">
      <c r="B691" s="396">
        <v>0.05</v>
      </c>
    </row>
    <row r="692" spans="2:2" x14ac:dyDescent="0.25">
      <c r="B692" s="396">
        <v>0.05</v>
      </c>
    </row>
    <row r="693" spans="2:2" x14ac:dyDescent="0.25">
      <c r="B693" s="396">
        <v>0.05</v>
      </c>
    </row>
    <row r="694" spans="2:2" x14ac:dyDescent="0.25">
      <c r="B694" s="396">
        <v>0.05</v>
      </c>
    </row>
    <row r="695" spans="2:2" x14ac:dyDescent="0.25">
      <c r="B695" s="396">
        <v>0.05</v>
      </c>
    </row>
    <row r="696" spans="2:2" x14ac:dyDescent="0.25">
      <c r="B696" s="396">
        <v>0.05</v>
      </c>
    </row>
    <row r="697" spans="2:2" x14ac:dyDescent="0.25">
      <c r="B697" s="396">
        <v>0.05</v>
      </c>
    </row>
    <row r="698" spans="2:2" x14ac:dyDescent="0.25">
      <c r="B698" s="396">
        <v>0.05</v>
      </c>
    </row>
    <row r="699" spans="2:2" x14ac:dyDescent="0.25">
      <c r="B699" s="396">
        <v>0.05</v>
      </c>
    </row>
    <row r="700" spans="2:2" x14ac:dyDescent="0.25">
      <c r="B700" s="396">
        <v>0.05</v>
      </c>
    </row>
    <row r="701" spans="2:2" x14ac:dyDescent="0.25">
      <c r="B701" s="396">
        <v>0.05</v>
      </c>
    </row>
    <row r="702" spans="2:2" x14ac:dyDescent="0.25">
      <c r="B702" s="396">
        <v>0.05</v>
      </c>
    </row>
    <row r="703" spans="2:2" x14ac:dyDescent="0.25">
      <c r="B703" s="396">
        <v>0.05</v>
      </c>
    </row>
    <row r="704" spans="2:2" x14ac:dyDescent="0.25">
      <c r="B704" s="396">
        <v>0.05</v>
      </c>
    </row>
    <row r="705" spans="2:2" x14ac:dyDescent="0.25">
      <c r="B705" s="396">
        <v>0.05</v>
      </c>
    </row>
    <row r="706" spans="2:2" x14ac:dyDescent="0.25">
      <c r="B706" s="396">
        <v>0.05</v>
      </c>
    </row>
    <row r="707" spans="2:2" x14ac:dyDescent="0.25">
      <c r="B707" s="396">
        <v>0.05</v>
      </c>
    </row>
    <row r="708" spans="2:2" x14ac:dyDescent="0.25">
      <c r="B708" s="396">
        <v>0.05</v>
      </c>
    </row>
    <row r="709" spans="2:2" x14ac:dyDescent="0.25">
      <c r="B709" s="396">
        <v>0.05</v>
      </c>
    </row>
    <row r="710" spans="2:2" x14ac:dyDescent="0.25">
      <c r="B710" s="396">
        <v>0.05</v>
      </c>
    </row>
    <row r="711" spans="2:2" x14ac:dyDescent="0.25">
      <c r="B711" s="396">
        <v>0.05</v>
      </c>
    </row>
    <row r="712" spans="2:2" x14ac:dyDescent="0.25">
      <c r="B712" s="396">
        <v>0.05</v>
      </c>
    </row>
    <row r="713" spans="2:2" x14ac:dyDescent="0.25">
      <c r="B713" s="396">
        <v>0.05</v>
      </c>
    </row>
    <row r="714" spans="2:2" x14ac:dyDescent="0.25">
      <c r="B714" s="396">
        <v>0.05</v>
      </c>
    </row>
    <row r="715" spans="2:2" x14ac:dyDescent="0.25">
      <c r="B715" s="396">
        <v>0.05</v>
      </c>
    </row>
    <row r="716" spans="2:2" x14ac:dyDescent="0.25">
      <c r="B716" s="396">
        <v>0.05</v>
      </c>
    </row>
    <row r="717" spans="2:2" x14ac:dyDescent="0.25">
      <c r="B717" s="396">
        <v>0.05</v>
      </c>
    </row>
    <row r="718" spans="2:2" x14ac:dyDescent="0.25">
      <c r="B718" s="396">
        <v>0.05</v>
      </c>
    </row>
    <row r="719" spans="2:2" x14ac:dyDescent="0.25">
      <c r="B719" s="396">
        <v>0.05</v>
      </c>
    </row>
    <row r="720" spans="2:2" x14ac:dyDescent="0.25">
      <c r="B720" s="396">
        <v>0.05</v>
      </c>
    </row>
    <row r="721" spans="2:2" x14ac:dyDescent="0.25">
      <c r="B721" s="396">
        <v>0.05</v>
      </c>
    </row>
    <row r="722" spans="2:2" x14ac:dyDescent="0.25">
      <c r="B722" s="396">
        <v>0.05</v>
      </c>
    </row>
    <row r="723" spans="2:2" x14ac:dyDescent="0.25">
      <c r="B723" s="396">
        <v>0.05</v>
      </c>
    </row>
    <row r="724" spans="2:2" x14ac:dyDescent="0.25">
      <c r="B724" s="396">
        <v>0.05</v>
      </c>
    </row>
    <row r="725" spans="2:2" x14ac:dyDescent="0.25">
      <c r="B725" s="396">
        <v>0.05</v>
      </c>
    </row>
    <row r="726" spans="2:2" x14ac:dyDescent="0.25">
      <c r="B726" s="396">
        <v>0.05</v>
      </c>
    </row>
    <row r="727" spans="2:2" x14ac:dyDescent="0.25">
      <c r="B727" s="396">
        <v>0.05</v>
      </c>
    </row>
    <row r="728" spans="2:2" x14ac:dyDescent="0.25">
      <c r="B728" s="396">
        <v>0.05</v>
      </c>
    </row>
    <row r="729" spans="2:2" x14ac:dyDescent="0.25">
      <c r="B729" s="396">
        <v>0.05</v>
      </c>
    </row>
    <row r="730" spans="2:2" x14ac:dyDescent="0.25">
      <c r="B730" s="396">
        <v>0.05</v>
      </c>
    </row>
    <row r="731" spans="2:2" x14ac:dyDescent="0.25">
      <c r="B731" s="396">
        <v>0.05</v>
      </c>
    </row>
    <row r="732" spans="2:2" x14ac:dyDescent="0.25">
      <c r="B732" s="396">
        <v>0.05</v>
      </c>
    </row>
    <row r="733" spans="2:2" x14ac:dyDescent="0.25">
      <c r="B733" s="396">
        <v>0.05</v>
      </c>
    </row>
    <row r="734" spans="2:2" x14ac:dyDescent="0.25">
      <c r="B734" s="396">
        <v>0.05</v>
      </c>
    </row>
    <row r="735" spans="2:2" x14ac:dyDescent="0.25">
      <c r="B735" s="396">
        <v>0.05</v>
      </c>
    </row>
    <row r="736" spans="2:2" x14ac:dyDescent="0.25">
      <c r="B736" s="396">
        <v>0.05</v>
      </c>
    </row>
    <row r="737" spans="2:2" x14ac:dyDescent="0.25">
      <c r="B737" s="396">
        <v>0.05</v>
      </c>
    </row>
    <row r="738" spans="2:2" x14ac:dyDescent="0.25">
      <c r="B738" s="396">
        <v>0.05</v>
      </c>
    </row>
    <row r="739" spans="2:2" x14ac:dyDescent="0.25">
      <c r="B739" s="396">
        <v>0.05</v>
      </c>
    </row>
    <row r="740" spans="2:2" x14ac:dyDescent="0.25">
      <c r="B740" s="396">
        <v>0.05</v>
      </c>
    </row>
    <row r="741" spans="2:2" x14ac:dyDescent="0.25">
      <c r="B741" s="396">
        <v>0.05</v>
      </c>
    </row>
    <row r="742" spans="2:2" x14ac:dyDescent="0.25">
      <c r="B742" s="396">
        <v>0.05</v>
      </c>
    </row>
    <row r="743" spans="2:2" x14ac:dyDescent="0.25">
      <c r="B743" s="396">
        <v>0.05</v>
      </c>
    </row>
    <row r="744" spans="2:2" x14ac:dyDescent="0.25">
      <c r="B744" s="396">
        <v>0.05</v>
      </c>
    </row>
    <row r="745" spans="2:2" x14ac:dyDescent="0.25">
      <c r="B745" s="396">
        <v>0.05</v>
      </c>
    </row>
    <row r="746" spans="2:2" x14ac:dyDescent="0.25">
      <c r="B746" s="396">
        <v>0.05</v>
      </c>
    </row>
    <row r="747" spans="2:2" x14ac:dyDescent="0.25">
      <c r="B747" s="396">
        <v>0.05</v>
      </c>
    </row>
    <row r="748" spans="2:2" x14ac:dyDescent="0.25">
      <c r="B748" s="396">
        <v>0.05</v>
      </c>
    </row>
    <row r="749" spans="2:2" x14ac:dyDescent="0.25">
      <c r="B749" s="396">
        <v>0.05</v>
      </c>
    </row>
    <row r="750" spans="2:2" x14ac:dyDescent="0.25">
      <c r="B750" s="396">
        <v>0.05</v>
      </c>
    </row>
    <row r="751" spans="2:2" x14ac:dyDescent="0.25">
      <c r="B751" s="396">
        <v>0.05</v>
      </c>
    </row>
    <row r="752" spans="2:2" x14ac:dyDescent="0.25">
      <c r="B752" s="396">
        <v>0.05</v>
      </c>
    </row>
    <row r="753" spans="2:2" x14ac:dyDescent="0.25">
      <c r="B753" s="396">
        <v>0.05</v>
      </c>
    </row>
    <row r="754" spans="2:2" x14ac:dyDescent="0.25">
      <c r="B754" s="396">
        <v>0.05</v>
      </c>
    </row>
    <row r="755" spans="2:2" x14ac:dyDescent="0.25">
      <c r="B755" s="396">
        <v>0.05</v>
      </c>
    </row>
    <row r="756" spans="2:2" x14ac:dyDescent="0.25">
      <c r="B756" s="396">
        <v>0.05</v>
      </c>
    </row>
    <row r="757" spans="2:2" x14ac:dyDescent="0.25">
      <c r="B757" s="396">
        <v>0.05</v>
      </c>
    </row>
    <row r="758" spans="2:2" x14ac:dyDescent="0.25">
      <c r="B758" s="396">
        <v>0.05</v>
      </c>
    </row>
    <row r="759" spans="2:2" x14ac:dyDescent="0.25">
      <c r="B759" s="396">
        <v>0.05</v>
      </c>
    </row>
    <row r="760" spans="2:2" x14ac:dyDescent="0.25">
      <c r="B760" s="396">
        <v>0.05</v>
      </c>
    </row>
    <row r="761" spans="2:2" x14ac:dyDescent="0.25">
      <c r="B761" s="396">
        <v>0.05</v>
      </c>
    </row>
    <row r="762" spans="2:2" x14ac:dyDescent="0.25">
      <c r="B762" s="396">
        <v>0.05</v>
      </c>
    </row>
    <row r="763" spans="2:2" x14ac:dyDescent="0.25">
      <c r="B763" s="396">
        <v>0.05</v>
      </c>
    </row>
    <row r="764" spans="2:2" x14ac:dyDescent="0.25">
      <c r="B764" s="396">
        <v>0.05</v>
      </c>
    </row>
    <row r="765" spans="2:2" x14ac:dyDescent="0.25">
      <c r="B765" s="396">
        <v>0.05</v>
      </c>
    </row>
    <row r="766" spans="2:2" x14ac:dyDescent="0.25">
      <c r="B766" s="396">
        <v>0.05</v>
      </c>
    </row>
    <row r="767" spans="2:2" x14ac:dyDescent="0.25">
      <c r="B767" s="396">
        <v>0.05</v>
      </c>
    </row>
    <row r="768" spans="2:2" x14ac:dyDescent="0.25">
      <c r="B768" s="396">
        <v>0.05</v>
      </c>
    </row>
    <row r="769" spans="2:2" x14ac:dyDescent="0.25">
      <c r="B769" s="396">
        <v>0.05</v>
      </c>
    </row>
    <row r="770" spans="2:2" x14ac:dyDescent="0.25">
      <c r="B770" s="396">
        <v>0.05</v>
      </c>
    </row>
    <row r="771" spans="2:2" x14ac:dyDescent="0.25">
      <c r="B771" s="396">
        <v>0.05</v>
      </c>
    </row>
    <row r="772" spans="2:2" x14ac:dyDescent="0.25">
      <c r="B772" s="396">
        <v>0.05</v>
      </c>
    </row>
    <row r="773" spans="2:2" x14ac:dyDescent="0.25">
      <c r="B773" s="396">
        <v>0.05</v>
      </c>
    </row>
    <row r="774" spans="2:2" x14ac:dyDescent="0.25">
      <c r="B774" s="396">
        <v>0.05</v>
      </c>
    </row>
    <row r="775" spans="2:2" x14ac:dyDescent="0.25">
      <c r="B775" s="396">
        <v>0.05</v>
      </c>
    </row>
    <row r="776" spans="2:2" x14ac:dyDescent="0.25">
      <c r="B776" s="396">
        <v>0.05</v>
      </c>
    </row>
    <row r="777" spans="2:2" x14ac:dyDescent="0.25">
      <c r="B777" s="396">
        <v>0.05</v>
      </c>
    </row>
    <row r="778" spans="2:2" x14ac:dyDescent="0.25">
      <c r="B778" s="396">
        <v>0.05</v>
      </c>
    </row>
    <row r="779" spans="2:2" x14ac:dyDescent="0.25">
      <c r="B779" s="396">
        <v>0.05</v>
      </c>
    </row>
    <row r="780" spans="2:2" x14ac:dyDescent="0.25">
      <c r="B780" s="396">
        <v>0.05</v>
      </c>
    </row>
    <row r="781" spans="2:2" x14ac:dyDescent="0.25">
      <c r="B781" s="396">
        <v>0.05</v>
      </c>
    </row>
    <row r="782" spans="2:2" x14ac:dyDescent="0.25">
      <c r="B782" s="396">
        <v>0.05</v>
      </c>
    </row>
    <row r="783" spans="2:2" x14ac:dyDescent="0.25">
      <c r="B783" s="396">
        <v>0.05</v>
      </c>
    </row>
    <row r="784" spans="2:2" x14ac:dyDescent="0.25">
      <c r="B784" s="396">
        <v>0.05</v>
      </c>
    </row>
    <row r="785" spans="2:2" x14ac:dyDescent="0.25">
      <c r="B785" s="396">
        <v>0.05</v>
      </c>
    </row>
    <row r="786" spans="2:2" x14ac:dyDescent="0.25">
      <c r="B786" s="396">
        <v>0.05</v>
      </c>
    </row>
    <row r="787" spans="2:2" x14ac:dyDescent="0.25">
      <c r="B787" s="396">
        <v>0.05</v>
      </c>
    </row>
    <row r="788" spans="2:2" x14ac:dyDescent="0.25">
      <c r="B788" s="396">
        <v>0.05</v>
      </c>
    </row>
    <row r="789" spans="2:2" x14ac:dyDescent="0.25">
      <c r="B789" s="396">
        <v>0.05</v>
      </c>
    </row>
    <row r="790" spans="2:2" x14ac:dyDescent="0.25">
      <c r="B790" s="396">
        <v>0.05</v>
      </c>
    </row>
    <row r="791" spans="2:2" x14ac:dyDescent="0.25">
      <c r="B791" s="396">
        <v>0.05</v>
      </c>
    </row>
    <row r="792" spans="2:2" x14ac:dyDescent="0.25">
      <c r="B792" s="396">
        <v>0.05</v>
      </c>
    </row>
    <row r="793" spans="2:2" x14ac:dyDescent="0.25">
      <c r="B793" s="396">
        <v>0.05</v>
      </c>
    </row>
    <row r="794" spans="2:2" x14ac:dyDescent="0.25">
      <c r="B794" s="396">
        <v>0.05</v>
      </c>
    </row>
    <row r="795" spans="2:2" x14ac:dyDescent="0.25">
      <c r="B795" s="396">
        <v>0.05</v>
      </c>
    </row>
    <row r="796" spans="2:2" x14ac:dyDescent="0.25">
      <c r="B796" s="396">
        <v>0.05</v>
      </c>
    </row>
    <row r="797" spans="2:2" x14ac:dyDescent="0.25">
      <c r="B797" s="396">
        <v>0.05</v>
      </c>
    </row>
    <row r="798" spans="2:2" x14ac:dyDescent="0.25">
      <c r="B798" s="396">
        <v>0.05</v>
      </c>
    </row>
    <row r="799" spans="2:2" x14ac:dyDescent="0.25">
      <c r="B799" s="396">
        <v>0.05</v>
      </c>
    </row>
    <row r="800" spans="2:2" x14ac:dyDescent="0.25">
      <c r="B800" s="396">
        <v>0.05</v>
      </c>
    </row>
    <row r="801" spans="2:2" x14ac:dyDescent="0.25">
      <c r="B801" s="396">
        <v>0.05</v>
      </c>
    </row>
    <row r="802" spans="2:2" x14ac:dyDescent="0.25">
      <c r="B802" s="396">
        <v>0.05</v>
      </c>
    </row>
    <row r="803" spans="2:2" x14ac:dyDescent="0.25">
      <c r="B803" s="396">
        <v>0.05</v>
      </c>
    </row>
    <row r="804" spans="2:2" x14ac:dyDescent="0.25">
      <c r="B804" s="396">
        <v>0.05</v>
      </c>
    </row>
    <row r="805" spans="2:2" x14ac:dyDescent="0.25">
      <c r="B805" s="396">
        <v>0.05</v>
      </c>
    </row>
    <row r="806" spans="2:2" x14ac:dyDescent="0.25">
      <c r="B806" s="396">
        <v>0.05</v>
      </c>
    </row>
    <row r="807" spans="2:2" x14ac:dyDescent="0.25">
      <c r="B807" s="396">
        <v>0.05</v>
      </c>
    </row>
    <row r="808" spans="2:2" x14ac:dyDescent="0.25">
      <c r="B808" s="396">
        <v>0.05</v>
      </c>
    </row>
    <row r="809" spans="2:2" x14ac:dyDescent="0.25">
      <c r="B809" s="396">
        <v>0.05</v>
      </c>
    </row>
    <row r="810" spans="2:2" x14ac:dyDescent="0.25">
      <c r="B810" s="396">
        <v>0.05</v>
      </c>
    </row>
    <row r="811" spans="2:2" x14ac:dyDescent="0.25">
      <c r="B811" s="396">
        <v>0.05</v>
      </c>
    </row>
    <row r="812" spans="2:2" x14ac:dyDescent="0.25">
      <c r="B812" s="396">
        <v>0.05</v>
      </c>
    </row>
    <row r="813" spans="2:2" x14ac:dyDescent="0.25">
      <c r="B813" s="396">
        <v>0.05</v>
      </c>
    </row>
    <row r="814" spans="2:2" x14ac:dyDescent="0.25">
      <c r="B814" s="396">
        <v>0.05</v>
      </c>
    </row>
    <row r="815" spans="2:2" x14ac:dyDescent="0.25">
      <c r="B815" s="396">
        <v>0.05</v>
      </c>
    </row>
    <row r="816" spans="2:2" x14ac:dyDescent="0.25">
      <c r="B816" s="396">
        <v>0.05</v>
      </c>
    </row>
    <row r="817" spans="2:2" x14ac:dyDescent="0.25">
      <c r="B817" s="396">
        <v>0.05</v>
      </c>
    </row>
    <row r="818" spans="2:2" x14ac:dyDescent="0.25">
      <c r="B818" s="396">
        <v>0.05</v>
      </c>
    </row>
    <row r="819" spans="2:2" x14ac:dyDescent="0.25">
      <c r="B819" s="396">
        <v>0.05</v>
      </c>
    </row>
    <row r="820" spans="2:2" x14ac:dyDescent="0.25">
      <c r="B820" s="396">
        <v>0.05</v>
      </c>
    </row>
    <row r="821" spans="2:2" x14ac:dyDescent="0.25">
      <c r="B821" s="396">
        <v>0.05</v>
      </c>
    </row>
    <row r="822" spans="2:2" x14ac:dyDescent="0.25">
      <c r="B822" s="396">
        <v>0.05</v>
      </c>
    </row>
    <row r="823" spans="2:2" x14ac:dyDescent="0.25">
      <c r="B823" s="396">
        <v>0.05</v>
      </c>
    </row>
    <row r="824" spans="2:2" x14ac:dyDescent="0.25">
      <c r="B824" s="396">
        <v>0.05</v>
      </c>
    </row>
    <row r="825" spans="2:2" x14ac:dyDescent="0.25">
      <c r="B825" s="396">
        <v>0.05</v>
      </c>
    </row>
    <row r="826" spans="2:2" x14ac:dyDescent="0.25">
      <c r="B826" s="396">
        <v>0.05</v>
      </c>
    </row>
    <row r="827" spans="2:2" x14ac:dyDescent="0.25">
      <c r="B827" s="396">
        <v>0.05</v>
      </c>
    </row>
    <row r="828" spans="2:2" x14ac:dyDescent="0.25">
      <c r="B828" s="396">
        <v>0.05</v>
      </c>
    </row>
    <row r="829" spans="2:2" x14ac:dyDescent="0.25">
      <c r="B829" s="396">
        <v>0.05</v>
      </c>
    </row>
    <row r="830" spans="2:2" x14ac:dyDescent="0.25">
      <c r="B830" s="396">
        <v>0.05</v>
      </c>
    </row>
    <row r="831" spans="2:2" x14ac:dyDescent="0.25">
      <c r="B831" s="396">
        <v>0.05</v>
      </c>
    </row>
    <row r="832" spans="2:2" x14ac:dyDescent="0.25">
      <c r="B832" s="396">
        <v>0.05</v>
      </c>
    </row>
    <row r="833" spans="2:2" x14ac:dyDescent="0.25">
      <c r="B833" s="396">
        <v>0.05</v>
      </c>
    </row>
    <row r="834" spans="2:2" x14ac:dyDescent="0.25">
      <c r="B834" s="396">
        <v>0.05</v>
      </c>
    </row>
    <row r="835" spans="2:2" x14ac:dyDescent="0.25">
      <c r="B835" s="396">
        <v>0.05</v>
      </c>
    </row>
    <row r="836" spans="2:2" x14ac:dyDescent="0.25">
      <c r="B836" s="396">
        <v>0.05</v>
      </c>
    </row>
    <row r="837" spans="2:2" x14ac:dyDescent="0.25">
      <c r="B837" s="396">
        <v>0.05</v>
      </c>
    </row>
    <row r="838" spans="2:2" x14ac:dyDescent="0.25">
      <c r="B838" s="396">
        <v>0.05</v>
      </c>
    </row>
    <row r="839" spans="2:2" x14ac:dyDescent="0.25">
      <c r="B839" s="396">
        <v>0.05</v>
      </c>
    </row>
    <row r="840" spans="2:2" x14ac:dyDescent="0.25">
      <c r="B840" s="396">
        <v>0.05</v>
      </c>
    </row>
    <row r="841" spans="2:2" x14ac:dyDescent="0.25">
      <c r="B841" s="396">
        <v>0.05</v>
      </c>
    </row>
    <row r="842" spans="2:2" x14ac:dyDescent="0.25">
      <c r="B842" s="396">
        <v>0.05</v>
      </c>
    </row>
    <row r="843" spans="2:2" x14ac:dyDescent="0.25">
      <c r="B843" s="396">
        <v>0.05</v>
      </c>
    </row>
    <row r="844" spans="2:2" x14ac:dyDescent="0.25">
      <c r="B844" s="396">
        <v>0.05</v>
      </c>
    </row>
    <row r="845" spans="2:2" x14ac:dyDescent="0.25">
      <c r="B845" s="396">
        <v>0.05</v>
      </c>
    </row>
    <row r="846" spans="2:2" x14ac:dyDescent="0.25">
      <c r="B846" s="396">
        <v>0.05</v>
      </c>
    </row>
    <row r="847" spans="2:2" x14ac:dyDescent="0.25">
      <c r="B847" s="396">
        <v>0.05</v>
      </c>
    </row>
    <row r="848" spans="2:2" x14ac:dyDescent="0.25">
      <c r="B848" s="396">
        <v>0.05</v>
      </c>
    </row>
    <row r="849" spans="2:2" x14ac:dyDescent="0.25">
      <c r="B849" s="396">
        <v>0.05</v>
      </c>
    </row>
    <row r="850" spans="2:2" x14ac:dyDescent="0.25">
      <c r="B850" s="396">
        <v>0.05</v>
      </c>
    </row>
    <row r="851" spans="2:2" x14ac:dyDescent="0.25">
      <c r="B851" s="396">
        <v>0.05</v>
      </c>
    </row>
    <row r="852" spans="2:2" x14ac:dyDescent="0.25">
      <c r="B852" s="396">
        <v>0.05</v>
      </c>
    </row>
    <row r="853" spans="2:2" x14ac:dyDescent="0.25">
      <c r="B853" s="396">
        <v>0.05</v>
      </c>
    </row>
    <row r="854" spans="2:2" x14ac:dyDescent="0.25">
      <c r="B854" s="396">
        <v>0.05</v>
      </c>
    </row>
    <row r="855" spans="2:2" x14ac:dyDescent="0.25">
      <c r="B855" s="396">
        <v>0.05</v>
      </c>
    </row>
    <row r="856" spans="2:2" x14ac:dyDescent="0.25">
      <c r="B856" s="396">
        <v>0.05</v>
      </c>
    </row>
    <row r="857" spans="2:2" x14ac:dyDescent="0.25">
      <c r="B857" s="396">
        <v>0.05</v>
      </c>
    </row>
    <row r="858" spans="2:2" x14ac:dyDescent="0.25">
      <c r="B858" s="396">
        <v>0.05</v>
      </c>
    </row>
    <row r="859" spans="2:2" x14ac:dyDescent="0.25">
      <c r="B859" s="396">
        <v>0.05</v>
      </c>
    </row>
    <row r="860" spans="2:2" x14ac:dyDescent="0.25">
      <c r="B860" s="396">
        <v>0.05</v>
      </c>
    </row>
    <row r="861" spans="2:2" x14ac:dyDescent="0.25">
      <c r="B861" s="396">
        <v>0.05</v>
      </c>
    </row>
    <row r="862" spans="2:2" x14ac:dyDescent="0.25">
      <c r="B862" s="396">
        <v>0.05</v>
      </c>
    </row>
    <row r="863" spans="2:2" x14ac:dyDescent="0.25">
      <c r="B863" s="396">
        <v>0.05</v>
      </c>
    </row>
    <row r="864" spans="2:2" x14ac:dyDescent="0.25">
      <c r="B864" s="396">
        <v>0.05</v>
      </c>
    </row>
    <row r="865" spans="2:2" x14ac:dyDescent="0.25">
      <c r="B865" s="396">
        <v>0.05</v>
      </c>
    </row>
    <row r="866" spans="2:2" x14ac:dyDescent="0.25">
      <c r="B866" s="396">
        <v>0.05</v>
      </c>
    </row>
    <row r="867" spans="2:2" x14ac:dyDescent="0.25">
      <c r="B867" s="396">
        <v>0.05</v>
      </c>
    </row>
    <row r="868" spans="2:2" x14ac:dyDescent="0.25">
      <c r="B868" s="396">
        <v>0.05</v>
      </c>
    </row>
    <row r="869" spans="2:2" x14ac:dyDescent="0.25">
      <c r="B869" s="396">
        <v>0.05</v>
      </c>
    </row>
    <row r="870" spans="2:2" x14ac:dyDescent="0.25">
      <c r="B870" s="396">
        <v>0.05</v>
      </c>
    </row>
    <row r="871" spans="2:2" x14ac:dyDescent="0.25">
      <c r="B871" s="396">
        <v>0.05</v>
      </c>
    </row>
    <row r="872" spans="2:2" x14ac:dyDescent="0.25">
      <c r="B872" s="396">
        <v>0.05</v>
      </c>
    </row>
    <row r="873" spans="2:2" x14ac:dyDescent="0.25">
      <c r="B873" s="396">
        <v>0.05</v>
      </c>
    </row>
    <row r="874" spans="2:2" x14ac:dyDescent="0.25">
      <c r="B874" s="396">
        <v>0.05</v>
      </c>
    </row>
    <row r="875" spans="2:2" x14ac:dyDescent="0.25">
      <c r="B875" s="396">
        <v>0.05</v>
      </c>
    </row>
    <row r="876" spans="2:2" x14ac:dyDescent="0.25">
      <c r="B876" s="396">
        <v>0.05</v>
      </c>
    </row>
    <row r="877" spans="2:2" x14ac:dyDescent="0.25">
      <c r="B877" s="396">
        <v>0.05</v>
      </c>
    </row>
    <row r="878" spans="2:2" x14ac:dyDescent="0.25">
      <c r="B878" s="396">
        <v>0.05</v>
      </c>
    </row>
    <row r="879" spans="2:2" x14ac:dyDescent="0.25">
      <c r="B879" s="396">
        <v>0.05</v>
      </c>
    </row>
    <row r="880" spans="2:2" x14ac:dyDescent="0.25">
      <c r="B880" s="396">
        <v>0.05</v>
      </c>
    </row>
    <row r="881" spans="2:2" x14ac:dyDescent="0.25">
      <c r="B881" s="396">
        <v>0.05</v>
      </c>
    </row>
    <row r="882" spans="2:2" x14ac:dyDescent="0.25">
      <c r="B882" s="396">
        <v>0.05</v>
      </c>
    </row>
    <row r="883" spans="2:2" x14ac:dyDescent="0.25">
      <c r="B883" s="396">
        <v>0.05</v>
      </c>
    </row>
    <row r="884" spans="2:2" x14ac:dyDescent="0.25">
      <c r="B884" s="396">
        <v>0.05</v>
      </c>
    </row>
    <row r="885" spans="2:2" x14ac:dyDescent="0.25">
      <c r="B885" s="396">
        <v>0.05</v>
      </c>
    </row>
    <row r="886" spans="2:2" x14ac:dyDescent="0.25">
      <c r="B886" s="396">
        <v>0.05</v>
      </c>
    </row>
    <row r="887" spans="2:2" x14ac:dyDescent="0.25">
      <c r="B887" s="396">
        <v>0.05</v>
      </c>
    </row>
    <row r="888" spans="2:2" x14ac:dyDescent="0.25">
      <c r="B888" s="396">
        <v>0.05</v>
      </c>
    </row>
    <row r="889" spans="2:2" x14ac:dyDescent="0.25">
      <c r="B889" s="396">
        <v>0.05</v>
      </c>
    </row>
    <row r="890" spans="2:2" x14ac:dyDescent="0.25">
      <c r="B890" s="396">
        <v>0.05</v>
      </c>
    </row>
    <row r="891" spans="2:2" x14ac:dyDescent="0.25">
      <c r="B891" s="396">
        <v>0.05</v>
      </c>
    </row>
    <row r="892" spans="2:2" x14ac:dyDescent="0.25">
      <c r="B892" s="396">
        <v>0.05</v>
      </c>
    </row>
    <row r="893" spans="2:2" x14ac:dyDescent="0.25">
      <c r="B893" s="396">
        <v>0.05</v>
      </c>
    </row>
    <row r="894" spans="2:2" x14ac:dyDescent="0.25">
      <c r="B894" s="396">
        <v>0.05</v>
      </c>
    </row>
    <row r="895" spans="2:2" x14ac:dyDescent="0.25">
      <c r="B895" s="396">
        <v>0.05</v>
      </c>
    </row>
    <row r="896" spans="2:2" x14ac:dyDescent="0.25">
      <c r="B896" s="396">
        <v>0.05</v>
      </c>
    </row>
    <row r="897" spans="2:2" x14ac:dyDescent="0.25">
      <c r="B897" s="396">
        <v>0.05</v>
      </c>
    </row>
    <row r="898" spans="2:2" x14ac:dyDescent="0.25">
      <c r="B898" s="396">
        <v>0.05</v>
      </c>
    </row>
    <row r="899" spans="2:2" x14ac:dyDescent="0.25">
      <c r="B899" s="396">
        <v>0.05</v>
      </c>
    </row>
    <row r="900" spans="2:2" x14ac:dyDescent="0.25">
      <c r="B900" s="396">
        <v>0.05</v>
      </c>
    </row>
    <row r="901" spans="2:2" x14ac:dyDescent="0.25">
      <c r="B901" s="396">
        <v>0.05</v>
      </c>
    </row>
    <row r="902" spans="2:2" x14ac:dyDescent="0.25">
      <c r="B902" s="396">
        <v>0.05</v>
      </c>
    </row>
    <row r="903" spans="2:2" x14ac:dyDescent="0.25">
      <c r="B903" s="396">
        <v>0.05</v>
      </c>
    </row>
    <row r="904" spans="2:2" x14ac:dyDescent="0.25">
      <c r="B904" s="396">
        <v>0.05</v>
      </c>
    </row>
    <row r="905" spans="2:2" x14ac:dyDescent="0.25">
      <c r="B905" s="396">
        <v>0.05</v>
      </c>
    </row>
    <row r="906" spans="2:2" x14ac:dyDescent="0.25">
      <c r="B906" s="396">
        <v>0.05</v>
      </c>
    </row>
    <row r="907" spans="2:2" x14ac:dyDescent="0.25">
      <c r="B907" s="396">
        <v>0.05</v>
      </c>
    </row>
    <row r="908" spans="2:2" x14ac:dyDescent="0.25">
      <c r="B908" s="396">
        <v>0.05</v>
      </c>
    </row>
    <row r="909" spans="2:2" x14ac:dyDescent="0.25">
      <c r="B909" s="396">
        <v>0.05</v>
      </c>
    </row>
    <row r="910" spans="2:2" x14ac:dyDescent="0.25">
      <c r="B910" s="396">
        <v>0.05</v>
      </c>
    </row>
    <row r="911" spans="2:2" x14ac:dyDescent="0.25">
      <c r="B911" s="396">
        <v>0.05</v>
      </c>
    </row>
    <row r="912" spans="2:2" x14ac:dyDescent="0.25">
      <c r="B912" s="396">
        <v>0.05</v>
      </c>
    </row>
    <row r="913" spans="2:2" x14ac:dyDescent="0.25">
      <c r="B913" s="396">
        <v>0.05</v>
      </c>
    </row>
    <row r="914" spans="2:2" x14ac:dyDescent="0.25">
      <c r="B914" s="396">
        <v>0.05</v>
      </c>
    </row>
    <row r="915" spans="2:2" x14ac:dyDescent="0.25">
      <c r="B915" s="396">
        <v>0.05</v>
      </c>
    </row>
    <row r="916" spans="2:2" x14ac:dyDescent="0.25">
      <c r="B916" s="396">
        <v>0.05</v>
      </c>
    </row>
    <row r="917" spans="2:2" x14ac:dyDescent="0.25">
      <c r="B917" s="396">
        <v>0.05</v>
      </c>
    </row>
    <row r="918" spans="2:2" x14ac:dyDescent="0.25">
      <c r="B918" s="396">
        <v>0.05</v>
      </c>
    </row>
    <row r="919" spans="2:2" x14ac:dyDescent="0.25">
      <c r="B919" s="396">
        <v>0.05</v>
      </c>
    </row>
    <row r="920" spans="2:2" x14ac:dyDescent="0.25">
      <c r="B920" s="396">
        <v>0.05</v>
      </c>
    </row>
    <row r="921" spans="2:2" x14ac:dyDescent="0.25">
      <c r="B921" s="396">
        <v>0.05</v>
      </c>
    </row>
    <row r="922" spans="2:2" x14ac:dyDescent="0.25">
      <c r="B922" s="396">
        <v>0.05</v>
      </c>
    </row>
    <row r="923" spans="2:2" x14ac:dyDescent="0.25">
      <c r="B923" s="396">
        <v>0.05</v>
      </c>
    </row>
    <row r="924" spans="2:2" x14ac:dyDescent="0.25">
      <c r="B924" s="396">
        <v>0.05</v>
      </c>
    </row>
    <row r="925" spans="2:2" x14ac:dyDescent="0.25">
      <c r="B925" s="396">
        <v>0.05</v>
      </c>
    </row>
    <row r="926" spans="2:2" x14ac:dyDescent="0.25">
      <c r="B926" s="396">
        <v>0.05</v>
      </c>
    </row>
    <row r="927" spans="2:2" x14ac:dyDescent="0.25">
      <c r="B927" s="396">
        <v>0.05</v>
      </c>
    </row>
    <row r="928" spans="2:2" x14ac:dyDescent="0.25">
      <c r="B928" s="396">
        <v>0.05</v>
      </c>
    </row>
    <row r="929" spans="2:2" x14ac:dyDescent="0.25">
      <c r="B929" s="396">
        <v>0.05</v>
      </c>
    </row>
    <row r="930" spans="2:2" x14ac:dyDescent="0.25">
      <c r="B930" s="396">
        <v>0.05</v>
      </c>
    </row>
    <row r="931" spans="2:2" x14ac:dyDescent="0.25">
      <c r="B931" s="396">
        <v>0.05</v>
      </c>
    </row>
    <row r="932" spans="2:2" x14ac:dyDescent="0.25">
      <c r="B932" s="396">
        <v>0.05</v>
      </c>
    </row>
    <row r="933" spans="2:2" x14ac:dyDescent="0.25">
      <c r="B933" s="396">
        <v>0.05</v>
      </c>
    </row>
    <row r="934" spans="2:2" x14ac:dyDescent="0.25">
      <c r="B934" s="396">
        <v>0.05</v>
      </c>
    </row>
    <row r="935" spans="2:2" x14ac:dyDescent="0.25">
      <c r="B935" s="396">
        <v>0.05</v>
      </c>
    </row>
    <row r="936" spans="2:2" x14ac:dyDescent="0.25">
      <c r="B936" s="396">
        <v>0.05</v>
      </c>
    </row>
    <row r="937" spans="2:2" x14ac:dyDescent="0.25">
      <c r="B937" s="396">
        <v>0.05</v>
      </c>
    </row>
    <row r="938" spans="2:2" x14ac:dyDescent="0.25">
      <c r="B938" s="396">
        <v>0.05</v>
      </c>
    </row>
    <row r="939" spans="2:2" x14ac:dyDescent="0.25">
      <c r="B939" s="396">
        <v>0.05</v>
      </c>
    </row>
    <row r="940" spans="2:2" x14ac:dyDescent="0.25">
      <c r="B940" s="396">
        <v>0.05</v>
      </c>
    </row>
    <row r="941" spans="2:2" x14ac:dyDescent="0.25">
      <c r="B941" s="396">
        <v>0.05</v>
      </c>
    </row>
    <row r="942" spans="2:2" x14ac:dyDescent="0.25">
      <c r="B942" s="396">
        <v>0.05</v>
      </c>
    </row>
    <row r="943" spans="2:2" x14ac:dyDescent="0.25">
      <c r="B943" s="396">
        <v>0.05</v>
      </c>
    </row>
    <row r="944" spans="2:2" x14ac:dyDescent="0.25">
      <c r="B944" s="396">
        <v>0.05</v>
      </c>
    </row>
    <row r="945" spans="2:2" x14ac:dyDescent="0.25">
      <c r="B945" s="396">
        <v>0.05</v>
      </c>
    </row>
    <row r="946" spans="2:2" x14ac:dyDescent="0.25">
      <c r="B946" s="396">
        <v>0.05</v>
      </c>
    </row>
    <row r="947" spans="2:2" x14ac:dyDescent="0.25">
      <c r="B947" s="396">
        <v>0.05</v>
      </c>
    </row>
    <row r="948" spans="2:2" x14ac:dyDescent="0.25">
      <c r="B948" s="396">
        <v>0.05</v>
      </c>
    </row>
    <row r="949" spans="2:2" x14ac:dyDescent="0.25">
      <c r="B949" s="396">
        <v>0.05</v>
      </c>
    </row>
    <row r="950" spans="2:2" x14ac:dyDescent="0.25">
      <c r="B950" s="396">
        <v>0.05</v>
      </c>
    </row>
    <row r="951" spans="2:2" x14ac:dyDescent="0.25">
      <c r="B951" s="396">
        <v>0.05</v>
      </c>
    </row>
    <row r="952" spans="2:2" x14ac:dyDescent="0.25">
      <c r="B952" s="396">
        <v>0.05</v>
      </c>
    </row>
    <row r="953" spans="2:2" x14ac:dyDescent="0.25">
      <c r="B953" s="396">
        <v>0.05</v>
      </c>
    </row>
    <row r="954" spans="2:2" x14ac:dyDescent="0.25">
      <c r="B954" s="396">
        <v>0.05</v>
      </c>
    </row>
    <row r="955" spans="2:2" x14ac:dyDescent="0.25">
      <c r="B955" s="396">
        <v>0.05</v>
      </c>
    </row>
    <row r="956" spans="2:2" x14ac:dyDescent="0.25">
      <c r="B956" s="396">
        <v>0.05</v>
      </c>
    </row>
    <row r="957" spans="2:2" x14ac:dyDescent="0.25">
      <c r="B957" s="396">
        <v>0.05</v>
      </c>
    </row>
    <row r="958" spans="2:2" x14ac:dyDescent="0.25">
      <c r="B958" s="396">
        <v>0.05</v>
      </c>
    </row>
    <row r="959" spans="2:2" x14ac:dyDescent="0.25">
      <c r="B959" s="396">
        <v>0.05</v>
      </c>
    </row>
    <row r="960" spans="2:2" x14ac:dyDescent="0.25">
      <c r="B960" s="396">
        <v>0.05</v>
      </c>
    </row>
    <row r="961" spans="2:2" x14ac:dyDescent="0.25">
      <c r="B961" s="396">
        <v>0.05</v>
      </c>
    </row>
    <row r="962" spans="2:2" x14ac:dyDescent="0.25">
      <c r="B962" s="396">
        <v>0.05</v>
      </c>
    </row>
    <row r="963" spans="2:2" x14ac:dyDescent="0.25">
      <c r="B963" s="396">
        <v>0.05</v>
      </c>
    </row>
    <row r="964" spans="2:2" x14ac:dyDescent="0.25">
      <c r="B964" s="396">
        <v>0.05</v>
      </c>
    </row>
    <row r="965" spans="2:2" x14ac:dyDescent="0.25">
      <c r="B965" s="396">
        <v>0.05</v>
      </c>
    </row>
    <row r="966" spans="2:2" x14ac:dyDescent="0.25">
      <c r="B966" s="396">
        <v>0.05</v>
      </c>
    </row>
    <row r="967" spans="2:2" x14ac:dyDescent="0.25">
      <c r="B967" s="396">
        <v>0.05</v>
      </c>
    </row>
    <row r="968" spans="2:2" x14ac:dyDescent="0.25">
      <c r="B968" s="396">
        <v>0.05</v>
      </c>
    </row>
    <row r="969" spans="2:2" x14ac:dyDescent="0.25">
      <c r="B969" s="396">
        <v>0.05</v>
      </c>
    </row>
    <row r="970" spans="2:2" x14ac:dyDescent="0.25">
      <c r="B970" s="396">
        <v>0.05</v>
      </c>
    </row>
    <row r="971" spans="2:2" x14ac:dyDescent="0.25">
      <c r="B971" s="396">
        <v>0.05</v>
      </c>
    </row>
    <row r="972" spans="2:2" x14ac:dyDescent="0.25">
      <c r="B972" s="396">
        <v>0.05</v>
      </c>
    </row>
    <row r="973" spans="2:2" x14ac:dyDescent="0.25">
      <c r="B973" s="396">
        <v>0.05</v>
      </c>
    </row>
    <row r="974" spans="2:2" x14ac:dyDescent="0.25">
      <c r="B974" s="396">
        <v>0.05</v>
      </c>
    </row>
    <row r="975" spans="2:2" x14ac:dyDescent="0.25">
      <c r="B975" s="396">
        <v>0.05</v>
      </c>
    </row>
    <row r="976" spans="2:2" x14ac:dyDescent="0.25">
      <c r="B976" s="396">
        <v>0.05</v>
      </c>
    </row>
    <row r="977" spans="2:2" x14ac:dyDescent="0.25">
      <c r="B977" s="396">
        <v>0.05</v>
      </c>
    </row>
    <row r="978" spans="2:2" x14ac:dyDescent="0.25">
      <c r="B978" s="396">
        <v>0.05</v>
      </c>
    </row>
    <row r="979" spans="2:2" x14ac:dyDescent="0.25">
      <c r="B979" s="396">
        <v>0.05</v>
      </c>
    </row>
    <row r="980" spans="2:2" x14ac:dyDescent="0.25">
      <c r="B980" s="396">
        <v>0.05</v>
      </c>
    </row>
    <row r="981" spans="2:2" x14ac:dyDescent="0.25">
      <c r="B981" s="396">
        <v>0.05</v>
      </c>
    </row>
    <row r="982" spans="2:2" x14ac:dyDescent="0.25">
      <c r="B982" s="396">
        <v>0.05</v>
      </c>
    </row>
    <row r="983" spans="2:2" x14ac:dyDescent="0.25">
      <c r="B983" s="396">
        <v>0.05</v>
      </c>
    </row>
    <row r="984" spans="2:2" x14ac:dyDescent="0.25">
      <c r="B984" s="396">
        <v>0.05</v>
      </c>
    </row>
    <row r="985" spans="2:2" x14ac:dyDescent="0.25">
      <c r="B985" s="396">
        <v>0.05</v>
      </c>
    </row>
    <row r="986" spans="2:2" x14ac:dyDescent="0.25">
      <c r="B986" s="396">
        <v>0.05</v>
      </c>
    </row>
    <row r="987" spans="2:2" x14ac:dyDescent="0.25">
      <c r="B987" s="396">
        <v>0.05</v>
      </c>
    </row>
    <row r="988" spans="2:2" x14ac:dyDescent="0.25">
      <c r="B988" s="396">
        <v>0.05</v>
      </c>
    </row>
    <row r="989" spans="2:2" x14ac:dyDescent="0.25">
      <c r="B989" s="396">
        <v>0.05</v>
      </c>
    </row>
    <row r="990" spans="2:2" x14ac:dyDescent="0.25">
      <c r="B990" s="396">
        <v>0.05</v>
      </c>
    </row>
    <row r="991" spans="2:2" x14ac:dyDescent="0.25">
      <c r="B991" s="396">
        <v>0.05</v>
      </c>
    </row>
    <row r="992" spans="2:2" x14ac:dyDescent="0.25">
      <c r="B992" s="396">
        <v>0.05</v>
      </c>
    </row>
    <row r="993" spans="2:2" x14ac:dyDescent="0.25">
      <c r="B993" s="396">
        <v>0.05</v>
      </c>
    </row>
    <row r="994" spans="2:2" x14ac:dyDescent="0.25">
      <c r="B994" s="396">
        <v>0.05</v>
      </c>
    </row>
    <row r="995" spans="2:2" x14ac:dyDescent="0.25">
      <c r="B995" s="396">
        <v>0.05</v>
      </c>
    </row>
    <row r="996" spans="2:2" x14ac:dyDescent="0.25">
      <c r="B996" s="396">
        <v>0.05</v>
      </c>
    </row>
    <row r="997" spans="2:2" x14ac:dyDescent="0.25">
      <c r="B997" s="396">
        <v>0.05</v>
      </c>
    </row>
    <row r="998" spans="2:2" x14ac:dyDescent="0.25">
      <c r="B998" s="396">
        <v>0.05</v>
      </c>
    </row>
    <row r="999" spans="2:2" x14ac:dyDescent="0.25">
      <c r="B999" s="396">
        <v>0.05</v>
      </c>
    </row>
    <row r="1000" spans="2:2" x14ac:dyDescent="0.25">
      <c r="B1000" s="396">
        <v>0.05</v>
      </c>
    </row>
    <row r="1001" spans="2:2" x14ac:dyDescent="0.25">
      <c r="B1001" s="396">
        <v>0.05</v>
      </c>
    </row>
    <row r="1002" spans="2:2" x14ac:dyDescent="0.25">
      <c r="B1002" s="396">
        <v>0.05</v>
      </c>
    </row>
    <row r="1003" spans="2:2" x14ac:dyDescent="0.25">
      <c r="B1003" s="396">
        <v>0.05</v>
      </c>
    </row>
    <row r="1004" spans="2:2" x14ac:dyDescent="0.25">
      <c r="B1004" s="396">
        <v>0.05</v>
      </c>
    </row>
    <row r="1005" spans="2:2" x14ac:dyDescent="0.25">
      <c r="B1005" s="396">
        <v>0.05</v>
      </c>
    </row>
    <row r="1006" spans="2:2" x14ac:dyDescent="0.25">
      <c r="B1006" s="396">
        <v>0.05</v>
      </c>
    </row>
    <row r="1007" spans="2:2" x14ac:dyDescent="0.25">
      <c r="B1007" s="396">
        <v>0.05</v>
      </c>
    </row>
    <row r="1008" spans="2:2" x14ac:dyDescent="0.25">
      <c r="B1008" s="396">
        <v>0.05</v>
      </c>
    </row>
    <row r="1009" spans="2:2" x14ac:dyDescent="0.25">
      <c r="B1009" s="396">
        <v>0.05</v>
      </c>
    </row>
    <row r="1010" spans="2:2" x14ac:dyDescent="0.25">
      <c r="B1010" s="396">
        <v>0.05</v>
      </c>
    </row>
    <row r="1011" spans="2:2" x14ac:dyDescent="0.25">
      <c r="B1011" s="396">
        <v>0.05</v>
      </c>
    </row>
    <row r="1012" spans="2:2" x14ac:dyDescent="0.25">
      <c r="B1012" s="396">
        <v>0.05</v>
      </c>
    </row>
    <row r="1013" spans="2:2" x14ac:dyDescent="0.25">
      <c r="B1013" s="396">
        <v>0.05</v>
      </c>
    </row>
    <row r="1014" spans="2:2" x14ac:dyDescent="0.25">
      <c r="B1014" s="396">
        <v>0.05</v>
      </c>
    </row>
    <row r="1015" spans="2:2" x14ac:dyDescent="0.25">
      <c r="B1015" s="396">
        <v>0.05</v>
      </c>
    </row>
    <row r="1016" spans="2:2" x14ac:dyDescent="0.25">
      <c r="B1016" s="396">
        <v>0.05</v>
      </c>
    </row>
    <row r="1017" spans="2:2" x14ac:dyDescent="0.25">
      <c r="B1017" s="396">
        <v>0.05</v>
      </c>
    </row>
    <row r="1018" spans="2:2" x14ac:dyDescent="0.25">
      <c r="B1018" s="396">
        <v>0.05</v>
      </c>
    </row>
    <row r="1019" spans="2:2" x14ac:dyDescent="0.25">
      <c r="B1019" s="396">
        <v>0.05</v>
      </c>
    </row>
    <row r="1020" spans="2:2" x14ac:dyDescent="0.25">
      <c r="B1020" s="396">
        <v>0.05</v>
      </c>
    </row>
    <row r="1021" spans="2:2" x14ac:dyDescent="0.25">
      <c r="B1021" s="396">
        <v>0.05</v>
      </c>
    </row>
    <row r="1022" spans="2:2" x14ac:dyDescent="0.25">
      <c r="B1022" s="396">
        <v>0.05</v>
      </c>
    </row>
    <row r="1023" spans="2:2" x14ac:dyDescent="0.25">
      <c r="B1023" s="396">
        <v>0.05</v>
      </c>
    </row>
    <row r="1024" spans="2:2" x14ac:dyDescent="0.25">
      <c r="B1024" s="396">
        <v>0.05</v>
      </c>
    </row>
    <row r="1025" spans="2:2" x14ac:dyDescent="0.25">
      <c r="B1025" s="396">
        <v>0.05</v>
      </c>
    </row>
    <row r="1026" spans="2:2" x14ac:dyDescent="0.25">
      <c r="B1026" s="396">
        <v>0.05</v>
      </c>
    </row>
    <row r="1027" spans="2:2" x14ac:dyDescent="0.25">
      <c r="B1027" s="396">
        <v>0.05</v>
      </c>
    </row>
    <row r="1028" spans="2:2" x14ac:dyDescent="0.25">
      <c r="B1028" s="396">
        <v>0.05</v>
      </c>
    </row>
    <row r="1029" spans="2:2" x14ac:dyDescent="0.25">
      <c r="B1029" s="396">
        <v>0.05</v>
      </c>
    </row>
    <row r="1030" spans="2:2" x14ac:dyDescent="0.25">
      <c r="B1030" s="396">
        <v>0.05</v>
      </c>
    </row>
    <row r="1031" spans="2:2" x14ac:dyDescent="0.25">
      <c r="B1031" s="396">
        <v>0.05</v>
      </c>
    </row>
    <row r="1032" spans="2:2" x14ac:dyDescent="0.25">
      <c r="B1032" s="396">
        <v>0.05</v>
      </c>
    </row>
    <row r="1033" spans="2:2" x14ac:dyDescent="0.25">
      <c r="B1033" s="396">
        <v>0.05</v>
      </c>
    </row>
    <row r="1034" spans="2:2" x14ac:dyDescent="0.25">
      <c r="B1034" s="396">
        <v>0.05</v>
      </c>
    </row>
    <row r="1035" spans="2:2" x14ac:dyDescent="0.25">
      <c r="B1035" s="396">
        <v>0.05</v>
      </c>
    </row>
    <row r="1036" spans="2:2" x14ac:dyDescent="0.25">
      <c r="B1036" s="396">
        <v>0.05</v>
      </c>
    </row>
    <row r="1037" spans="2:2" x14ac:dyDescent="0.25">
      <c r="B1037" s="396">
        <v>0.05</v>
      </c>
    </row>
    <row r="1038" spans="2:2" x14ac:dyDescent="0.25">
      <c r="B1038" s="396">
        <v>0.05</v>
      </c>
    </row>
    <row r="1039" spans="2:2" x14ac:dyDescent="0.25">
      <c r="B1039" s="396">
        <v>0.05</v>
      </c>
    </row>
    <row r="1040" spans="2:2" x14ac:dyDescent="0.25">
      <c r="B1040" s="396">
        <v>0.05</v>
      </c>
    </row>
    <row r="1041" spans="2:2" x14ac:dyDescent="0.25">
      <c r="B1041" s="396">
        <v>0.05</v>
      </c>
    </row>
    <row r="1042" spans="2:2" x14ac:dyDescent="0.25">
      <c r="B1042" s="396">
        <v>0.05</v>
      </c>
    </row>
    <row r="1043" spans="2:2" x14ac:dyDescent="0.25">
      <c r="B1043" s="396">
        <v>0.05</v>
      </c>
    </row>
    <row r="1044" spans="2:2" x14ac:dyDescent="0.25">
      <c r="B1044" s="396">
        <v>0.05</v>
      </c>
    </row>
    <row r="1045" spans="2:2" x14ac:dyDescent="0.25">
      <c r="B1045" s="396">
        <v>0.05</v>
      </c>
    </row>
    <row r="1046" spans="2:2" x14ac:dyDescent="0.25">
      <c r="B1046" s="396">
        <v>0.05</v>
      </c>
    </row>
    <row r="1047" spans="2:2" x14ac:dyDescent="0.25">
      <c r="B1047" s="396">
        <v>0.05</v>
      </c>
    </row>
    <row r="1048" spans="2:2" x14ac:dyDescent="0.25">
      <c r="B1048" s="396">
        <v>0.05</v>
      </c>
    </row>
    <row r="1049" spans="2:2" x14ac:dyDescent="0.25">
      <c r="B1049" s="396">
        <v>0.05</v>
      </c>
    </row>
    <row r="1050" spans="2:2" x14ac:dyDescent="0.25">
      <c r="B1050" s="396">
        <v>0.05</v>
      </c>
    </row>
    <row r="1051" spans="2:2" x14ac:dyDescent="0.25">
      <c r="B1051" s="396">
        <v>0.05</v>
      </c>
    </row>
    <row r="1052" spans="2:2" x14ac:dyDescent="0.25">
      <c r="B1052" s="396">
        <v>0.05</v>
      </c>
    </row>
    <row r="1053" spans="2:2" x14ac:dyDescent="0.25">
      <c r="B1053" s="396">
        <v>0.05</v>
      </c>
    </row>
    <row r="1054" spans="2:2" x14ac:dyDescent="0.25">
      <c r="B1054" s="396">
        <v>0.05</v>
      </c>
    </row>
    <row r="1055" spans="2:2" x14ac:dyDescent="0.25">
      <c r="B1055" s="396">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89</v>
      </c>
      <c r="B116" s="143"/>
      <c r="C116" s="143"/>
      <c r="D116" s="139"/>
      <c r="E116" s="139"/>
      <c r="F116" s="139"/>
      <c r="G116" s="2"/>
    </row>
    <row r="117" spans="1:7" x14ac:dyDescent="0.25">
      <c r="A117" s="374" t="s">
        <v>90</v>
      </c>
      <c r="B117" s="141">
        <v>4004.8571428571427</v>
      </c>
      <c r="C117" s="141">
        <v>360.57142857142856</v>
      </c>
      <c r="D117" s="141">
        <v>4974.5714285714284</v>
      </c>
      <c r="E117" s="141">
        <v>9340</v>
      </c>
      <c r="F117" s="131"/>
      <c r="G117" s="2"/>
    </row>
    <row r="118" spans="1:7" x14ac:dyDescent="0.25">
      <c r="A118" s="374" t="s">
        <v>92</v>
      </c>
      <c r="B118" s="141">
        <v>3399.8571428571427</v>
      </c>
      <c r="C118" s="141">
        <v>239.28571428571428</v>
      </c>
      <c r="D118" s="141">
        <v>3921.5714285714284</v>
      </c>
      <c r="E118" s="141">
        <v>7560.7142857142853</v>
      </c>
      <c r="F118" s="131"/>
      <c r="G118" s="2"/>
    </row>
    <row r="119" spans="1:7" x14ac:dyDescent="0.25">
      <c r="A119" s="374" t="s">
        <v>93</v>
      </c>
      <c r="B119" s="141">
        <v>3414.7142857142858</v>
      </c>
      <c r="C119" s="141">
        <v>224.85714285714286</v>
      </c>
      <c r="D119" s="141">
        <v>3782</v>
      </c>
      <c r="E119" s="141">
        <v>7421.5714285714284</v>
      </c>
      <c r="F119" s="131"/>
      <c r="G119" s="2"/>
    </row>
    <row r="120" spans="1:7" x14ac:dyDescent="0.25">
      <c r="A120" s="374" t="s">
        <v>94</v>
      </c>
      <c r="B120" s="141">
        <v>3332.4285714285716</v>
      </c>
      <c r="C120" s="141">
        <v>218.28571428571428</v>
      </c>
      <c r="D120" s="141">
        <v>3684</v>
      </c>
      <c r="E120" s="141">
        <v>7234.7142857142853</v>
      </c>
      <c r="F120" s="131"/>
      <c r="G120" s="2"/>
    </row>
    <row r="121" spans="1:7" x14ac:dyDescent="0.25">
      <c r="A121" s="113" t="s">
        <v>95</v>
      </c>
      <c r="B121" s="44">
        <v>3186.2857142857142</v>
      </c>
      <c r="C121" s="44">
        <v>201.71428571428572</v>
      </c>
      <c r="D121" s="44">
        <v>3262.7142857142858</v>
      </c>
      <c r="E121" s="44">
        <v>6650.7142857142853</v>
      </c>
      <c r="F121" s="9"/>
      <c r="G121" s="2"/>
    </row>
    <row r="122" spans="1:7" x14ac:dyDescent="0.25">
      <c r="A122" s="113" t="s">
        <v>96</v>
      </c>
      <c r="B122" s="44">
        <v>2993.4285714285716</v>
      </c>
      <c r="C122" s="44">
        <v>185.57142857142858</v>
      </c>
      <c r="D122" s="44">
        <v>3053.4285714285716</v>
      </c>
      <c r="E122" s="44">
        <v>6232.4285714285716</v>
      </c>
      <c r="F122" s="9"/>
      <c r="G122" s="2"/>
    </row>
    <row r="123" spans="1:7" x14ac:dyDescent="0.25">
      <c r="A123" s="113" t="s">
        <v>97</v>
      </c>
      <c r="B123" s="44">
        <v>3008.1428571428573</v>
      </c>
      <c r="C123" s="44">
        <v>181</v>
      </c>
      <c r="D123" s="44">
        <v>3135.8571428571427</v>
      </c>
      <c r="E123" s="44">
        <v>6325</v>
      </c>
      <c r="F123" s="9"/>
      <c r="G123" s="2"/>
    </row>
    <row r="124" spans="1:7" x14ac:dyDescent="0.25">
      <c r="A124" s="113" t="s">
        <v>98</v>
      </c>
      <c r="B124" s="44">
        <v>2887.5714285714284</v>
      </c>
      <c r="C124" s="44">
        <v>168.28571428571428</v>
      </c>
      <c r="D124" s="44">
        <v>3067.1428571428573</v>
      </c>
      <c r="E124" s="44">
        <v>6123</v>
      </c>
      <c r="F124" s="9"/>
      <c r="G124" s="2"/>
    </row>
    <row r="125" spans="1:7" x14ac:dyDescent="0.25">
      <c r="A125" s="113" t="s">
        <v>99</v>
      </c>
      <c r="B125" s="44">
        <v>2647.7142857142858</v>
      </c>
      <c r="C125" s="44">
        <v>129.57142857142858</v>
      </c>
      <c r="D125" s="44">
        <v>2782</v>
      </c>
      <c r="E125" s="44">
        <v>5559.2857142857147</v>
      </c>
      <c r="F125" s="9"/>
      <c r="G125" s="2"/>
    </row>
    <row r="126" spans="1:7" x14ac:dyDescent="0.25">
      <c r="A126" s="113" t="s">
        <v>100</v>
      </c>
      <c r="B126" s="44">
        <v>2410.1428571428573</v>
      </c>
      <c r="C126" s="44">
        <v>123.42857142857143</v>
      </c>
      <c r="D126" s="44">
        <v>2499.2857142857142</v>
      </c>
      <c r="E126" s="44">
        <v>5032.8571428571431</v>
      </c>
      <c r="F126" s="9"/>
      <c r="G126" s="2"/>
    </row>
    <row r="127" spans="1:7" x14ac:dyDescent="0.25">
      <c r="A127" s="113" t="s">
        <v>101</v>
      </c>
      <c r="B127" s="44">
        <v>2300.8571428571427</v>
      </c>
      <c r="C127" s="44">
        <v>113.85714285714286</v>
      </c>
      <c r="D127" s="44">
        <v>2465</v>
      </c>
      <c r="E127" s="44">
        <v>4879.7142857142853</v>
      </c>
      <c r="F127" s="9"/>
      <c r="G127" s="2"/>
    </row>
    <row r="128" spans="1:7" x14ac:dyDescent="0.25">
      <c r="A128" s="113" t="s">
        <v>102</v>
      </c>
      <c r="B128" s="44">
        <v>2183.7142857142858</v>
      </c>
      <c r="C128" s="44">
        <v>102.28571428571429</v>
      </c>
      <c r="D128" s="44">
        <v>2305.2857142857142</v>
      </c>
      <c r="E128" s="44">
        <v>4591.2857142857147</v>
      </c>
      <c r="F128" s="9"/>
      <c r="G128" s="2"/>
    </row>
    <row r="129" spans="1:7" x14ac:dyDescent="0.25">
      <c r="A129" s="113" t="s">
        <v>103</v>
      </c>
      <c r="B129" s="44">
        <v>2173</v>
      </c>
      <c r="C129" s="44">
        <v>92.428571428571431</v>
      </c>
      <c r="D129" s="44">
        <v>2186.1428571428573</v>
      </c>
      <c r="E129" s="44">
        <v>4451.5714285714284</v>
      </c>
      <c r="F129" s="9"/>
      <c r="G129" s="2"/>
    </row>
    <row r="130" spans="1:7" x14ac:dyDescent="0.25">
      <c r="A130" s="113" t="s">
        <v>104</v>
      </c>
      <c r="B130" s="44">
        <v>1991.4285714285713</v>
      </c>
      <c r="C130" s="44">
        <v>68.714285714285708</v>
      </c>
      <c r="D130" s="44">
        <v>1972.2857142857142</v>
      </c>
      <c r="E130" s="44">
        <v>4032.4285714285716</v>
      </c>
      <c r="F130" s="9"/>
      <c r="G130" s="2"/>
    </row>
    <row r="131" spans="1:7" x14ac:dyDescent="0.25">
      <c r="A131" s="113" t="s">
        <v>105</v>
      </c>
      <c r="B131" s="44">
        <v>1845.5714285714287</v>
      </c>
      <c r="C131" s="44">
        <v>67.571428571428569</v>
      </c>
      <c r="D131" s="44">
        <v>2008.7142857142858</v>
      </c>
      <c r="E131" s="44">
        <v>3921.8571428571427</v>
      </c>
      <c r="F131" s="9"/>
      <c r="G131" s="2"/>
    </row>
    <row r="132" spans="1:7" x14ac:dyDescent="0.25">
      <c r="A132" s="113" t="s">
        <v>91</v>
      </c>
      <c r="B132" s="44">
        <v>1850.8571428571429</v>
      </c>
      <c r="C132" s="44">
        <v>71.285714285714292</v>
      </c>
      <c r="D132" s="44">
        <v>2085.2857142857142</v>
      </c>
      <c r="E132" s="44">
        <v>4007.4285714285716</v>
      </c>
      <c r="F132" s="9"/>
      <c r="G132" s="2"/>
    </row>
    <row r="133" spans="1:7" x14ac:dyDescent="0.25">
      <c r="A133" s="113" t="s">
        <v>108</v>
      </c>
      <c r="B133" s="44">
        <v>2014</v>
      </c>
      <c r="C133" s="44">
        <v>74.285714285714292</v>
      </c>
      <c r="D133" s="44">
        <v>2152.5714285714284</v>
      </c>
      <c r="E133" s="44">
        <v>4240.8571428571431</v>
      </c>
      <c r="F133" s="94"/>
      <c r="G133" s="2"/>
    </row>
    <row r="134" spans="1:7" x14ac:dyDescent="0.25">
      <c r="A134" s="113" t="s">
        <v>109</v>
      </c>
      <c r="B134" s="44">
        <v>1498</v>
      </c>
      <c r="C134" s="44">
        <v>48.571428571428569</v>
      </c>
      <c r="D134" s="44">
        <v>1366.7142857142858</v>
      </c>
      <c r="E134" s="44">
        <v>2913.2857142857147</v>
      </c>
      <c r="F134" s="94"/>
      <c r="G134" s="2"/>
    </row>
    <row r="135" spans="1:7" x14ac:dyDescent="0.25">
      <c r="A135" s="113" t="s">
        <v>110</v>
      </c>
      <c r="B135" s="44">
        <v>701</v>
      </c>
      <c r="C135" s="44">
        <v>20</v>
      </c>
      <c r="D135" s="44">
        <v>584</v>
      </c>
      <c r="E135" s="44">
        <v>1305</v>
      </c>
      <c r="F135" s="94"/>
      <c r="G135" s="2"/>
    </row>
    <row r="136" spans="1:7" x14ac:dyDescent="0.25">
      <c r="A136" s="113" t="s">
        <v>111</v>
      </c>
      <c r="B136" s="44">
        <v>594</v>
      </c>
      <c r="C136" s="44">
        <v>25</v>
      </c>
      <c r="D136" s="44">
        <v>500</v>
      </c>
      <c r="E136" s="44">
        <v>1118</v>
      </c>
      <c r="F136" s="94"/>
      <c r="G136" s="2"/>
    </row>
    <row r="137" spans="1:7" x14ac:dyDescent="0.25">
      <c r="A137" s="113" t="s">
        <v>112</v>
      </c>
      <c r="B137" s="44">
        <v>691.85714285714289</v>
      </c>
      <c r="C137" s="44">
        <v>37.142857142857146</v>
      </c>
      <c r="D137" s="386">
        <v>569.57142857142856</v>
      </c>
      <c r="E137" s="44">
        <v>1298.5714285714284</v>
      </c>
      <c r="F137" s="94"/>
      <c r="G137" s="2"/>
    </row>
    <row r="138" spans="1:7" x14ac:dyDescent="0.25">
      <c r="A138" s="113" t="s">
        <v>113</v>
      </c>
      <c r="B138" s="44">
        <v>907.42857142857144</v>
      </c>
      <c r="C138" s="44">
        <v>43.285714285714285</v>
      </c>
      <c r="D138" s="44">
        <v>834.42857142857144</v>
      </c>
      <c r="E138" s="44">
        <v>1785.1428571428573</v>
      </c>
      <c r="F138" s="94"/>
      <c r="G138" s="2"/>
    </row>
    <row r="139" spans="1:7" x14ac:dyDescent="0.25">
      <c r="A139" s="113" t="s">
        <v>114</v>
      </c>
      <c r="B139" s="44">
        <v>793.28571428571433</v>
      </c>
      <c r="C139" s="44">
        <v>49.857142857142854</v>
      </c>
      <c r="D139" s="44">
        <v>742.28571428571433</v>
      </c>
      <c r="E139" s="44">
        <v>1585.4285714285716</v>
      </c>
      <c r="F139" s="94"/>
      <c r="G139" s="2"/>
    </row>
    <row r="140" spans="1:7" x14ac:dyDescent="0.25">
      <c r="A140" s="113" t="s">
        <v>115</v>
      </c>
      <c r="B140" s="44">
        <v>780</v>
      </c>
      <c r="C140" s="44">
        <v>41</v>
      </c>
      <c r="D140" s="44">
        <v>705</v>
      </c>
      <c r="E140" s="44">
        <v>1526</v>
      </c>
      <c r="F140" s="94"/>
      <c r="G140" s="2"/>
    </row>
    <row r="141" spans="1:7" x14ac:dyDescent="0.25">
      <c r="A141" s="113" t="s">
        <v>116</v>
      </c>
      <c r="B141" s="44">
        <v>831</v>
      </c>
      <c r="C141" s="44">
        <v>34</v>
      </c>
      <c r="D141" s="44">
        <v>658</v>
      </c>
      <c r="E141" s="44">
        <v>1523</v>
      </c>
      <c r="F141" s="94"/>
      <c r="G141" s="2"/>
    </row>
    <row r="142" spans="1:7" x14ac:dyDescent="0.25">
      <c r="A142" s="113" t="s">
        <v>117</v>
      </c>
      <c r="B142" s="44">
        <v>857.85714285714289</v>
      </c>
      <c r="C142" s="44">
        <v>44</v>
      </c>
      <c r="D142" s="44">
        <v>684.71428571428567</v>
      </c>
      <c r="E142" s="44">
        <v>1586.5714285714284</v>
      </c>
      <c r="F142" s="94"/>
      <c r="G142" s="2"/>
    </row>
    <row r="143" spans="1:7" x14ac:dyDescent="0.25">
      <c r="A143" s="113" t="s">
        <v>207</v>
      </c>
      <c r="B143" s="44">
        <v>910</v>
      </c>
      <c r="C143" s="44">
        <v>46.571428571428569</v>
      </c>
      <c r="D143" s="44">
        <v>777.14285714285711</v>
      </c>
      <c r="E143" s="44">
        <v>1733.7142857142858</v>
      </c>
      <c r="F143" s="94"/>
      <c r="G143" s="2"/>
    </row>
    <row r="144" spans="1:7" x14ac:dyDescent="0.25">
      <c r="A144" s="113" t="s">
        <v>220</v>
      </c>
      <c r="B144" s="44">
        <v>1036.7142857142858</v>
      </c>
      <c r="C144" s="44">
        <v>43.857142857142854</v>
      </c>
      <c r="D144" s="44">
        <v>1023.8571428571429</v>
      </c>
      <c r="E144" s="44">
        <v>2104.4285714285716</v>
      </c>
      <c r="F144" s="94"/>
      <c r="G144" s="2"/>
    </row>
    <row r="145" spans="1:7" x14ac:dyDescent="0.25">
      <c r="A145" s="113" t="s">
        <v>221</v>
      </c>
      <c r="B145" s="44">
        <v>1377</v>
      </c>
      <c r="C145" s="44">
        <v>54</v>
      </c>
      <c r="D145" s="44">
        <v>1249</v>
      </c>
      <c r="E145" s="44">
        <v>2679</v>
      </c>
      <c r="F145" s="94"/>
      <c r="G145" s="2"/>
    </row>
    <row r="146" spans="1:7" x14ac:dyDescent="0.25">
      <c r="A146" s="113" t="s">
        <v>222</v>
      </c>
      <c r="B146" s="44">
        <v>1445</v>
      </c>
      <c r="C146" s="44">
        <v>63</v>
      </c>
      <c r="D146" s="44">
        <v>1392</v>
      </c>
      <c r="E146" s="44">
        <v>2900</v>
      </c>
      <c r="F146" s="94"/>
      <c r="G146" s="2"/>
    </row>
    <row r="147" spans="1:7" x14ac:dyDescent="0.25">
      <c r="A147" s="113" t="s">
        <v>223</v>
      </c>
      <c r="B147" s="44">
        <v>1428.1428571428571</v>
      </c>
      <c r="C147" s="44">
        <v>93.714285714285708</v>
      </c>
      <c r="D147" s="44">
        <v>1330.8571428571429</v>
      </c>
      <c r="E147" s="44">
        <v>2852.7142857142858</v>
      </c>
      <c r="F147" s="94"/>
      <c r="G147" s="2"/>
    </row>
    <row r="148" spans="1:7" x14ac:dyDescent="0.25">
      <c r="A148" s="113" t="s">
        <v>219</v>
      </c>
      <c r="B148" s="44">
        <v>1541.5714285714287</v>
      </c>
      <c r="C148" s="44">
        <v>105.42857142857143</v>
      </c>
      <c r="D148" s="44">
        <v>1366.5714285714287</v>
      </c>
      <c r="E148" s="44">
        <v>3013.5714285714284</v>
      </c>
      <c r="F148" s="94"/>
      <c r="G148" s="2"/>
    </row>
    <row r="149" spans="1:7" x14ac:dyDescent="0.25">
      <c r="A149" s="113" t="s">
        <v>228</v>
      </c>
      <c r="B149" s="44">
        <v>1722.2857142857142</v>
      </c>
      <c r="C149" s="44">
        <v>116.14285714285714</v>
      </c>
      <c r="D149" s="44">
        <v>1398.5714285714287</v>
      </c>
      <c r="E149" s="44">
        <v>3237</v>
      </c>
      <c r="F149" s="94"/>
      <c r="G149" s="2"/>
    </row>
    <row r="150" spans="1:7" x14ac:dyDescent="0.25">
      <c r="A150" s="113" t="s">
        <v>229</v>
      </c>
      <c r="B150" s="44">
        <v>1769</v>
      </c>
      <c r="C150" s="44">
        <v>102</v>
      </c>
      <c r="D150" s="44">
        <v>1302</v>
      </c>
      <c r="E150" s="44">
        <v>3173</v>
      </c>
      <c r="F150" s="94"/>
      <c r="G150" s="2"/>
    </row>
    <row r="151" spans="1:7" x14ac:dyDescent="0.25">
      <c r="A151" s="113" t="s">
        <v>230</v>
      </c>
      <c r="B151" s="44">
        <v>1695</v>
      </c>
      <c r="C151" s="44">
        <v>87</v>
      </c>
      <c r="D151" s="44">
        <v>1198</v>
      </c>
      <c r="E151" s="44">
        <v>2980</v>
      </c>
      <c r="F151" s="94"/>
      <c r="G151" s="2"/>
    </row>
    <row r="152" spans="1:7" x14ac:dyDescent="0.25">
      <c r="A152" s="113" t="s">
        <v>234</v>
      </c>
      <c r="B152" s="44">
        <v>1564.8571428571429</v>
      </c>
      <c r="C152" s="44">
        <v>75.571428571428569</v>
      </c>
      <c r="D152" s="44">
        <v>1126</v>
      </c>
      <c r="E152" s="44">
        <v>2766.4285714285716</v>
      </c>
      <c r="F152" s="94"/>
      <c r="G152" s="2"/>
    </row>
    <row r="153" spans="1:7" x14ac:dyDescent="0.25">
      <c r="A153" s="113" t="s">
        <v>235</v>
      </c>
      <c r="B153" s="44">
        <v>1444.7142857142858</v>
      </c>
      <c r="C153" s="44">
        <v>79.714285714285708</v>
      </c>
      <c r="D153" s="44">
        <v>1098.5714285714287</v>
      </c>
      <c r="E153" s="44">
        <v>2623</v>
      </c>
      <c r="F153" s="94"/>
      <c r="G153" s="2"/>
    </row>
    <row r="154" spans="1:7" x14ac:dyDescent="0.25">
      <c r="A154" s="113" t="s">
        <v>238</v>
      </c>
      <c r="B154" s="44">
        <v>1488.8571428571429</v>
      </c>
      <c r="C154" s="44">
        <v>71</v>
      </c>
      <c r="D154" s="44">
        <v>1103.1428571428571</v>
      </c>
      <c r="E154" s="44">
        <v>2663</v>
      </c>
      <c r="F154" s="94"/>
      <c r="G154" s="2"/>
    </row>
    <row r="155" spans="1:7" x14ac:dyDescent="0.25">
      <c r="A155" s="113" t="s">
        <v>243</v>
      </c>
      <c r="B155" s="44">
        <v>1762.4285714285713</v>
      </c>
      <c r="C155" s="44">
        <v>53.142857142857146</v>
      </c>
      <c r="D155" s="44">
        <v>1039.8571428571429</v>
      </c>
      <c r="E155" s="44">
        <v>2855.4285714285716</v>
      </c>
      <c r="F155" s="94"/>
      <c r="G155" s="2"/>
    </row>
    <row r="156" spans="1:7" x14ac:dyDescent="0.25">
      <c r="A156" s="113" t="s">
        <v>242</v>
      </c>
      <c r="B156" s="44">
        <v>1709.8571428571429</v>
      </c>
      <c r="C156" s="44">
        <v>32.714285714285715</v>
      </c>
      <c r="D156" s="44">
        <v>1158.8571428571429</v>
      </c>
      <c r="E156" s="44">
        <v>2901.4285714285716</v>
      </c>
      <c r="F156" s="94"/>
      <c r="G156" s="2"/>
    </row>
    <row r="157" spans="1:7" x14ac:dyDescent="0.25">
      <c r="A157" s="113" t="s">
        <v>252</v>
      </c>
      <c r="B157" s="44">
        <v>2543.4285714285716</v>
      </c>
      <c r="C157" s="44">
        <v>71.714285714285708</v>
      </c>
      <c r="D157" s="44">
        <v>2328.5714285714284</v>
      </c>
      <c r="E157" s="44">
        <v>4943.7142857142862</v>
      </c>
      <c r="F157" s="94"/>
      <c r="G157" s="2"/>
    </row>
    <row r="158" spans="1:7" x14ac:dyDescent="0.25">
      <c r="A158" s="113" t="s">
        <v>253</v>
      </c>
      <c r="B158" s="44">
        <v>2666.8571428571427</v>
      </c>
      <c r="C158" s="44">
        <v>69.571428571428569</v>
      </c>
      <c r="D158" s="44">
        <v>2462.8571428571427</v>
      </c>
      <c r="E158" s="44">
        <v>5199.2857142857138</v>
      </c>
      <c r="F158" s="94"/>
      <c r="G158" s="2"/>
    </row>
    <row r="159" spans="1:7" x14ac:dyDescent="0.25">
      <c r="A159" s="113" t="s">
        <v>265</v>
      </c>
      <c r="B159" s="44">
        <v>2722.5714285714284</v>
      </c>
      <c r="C159" s="44">
        <v>65.142857142857139</v>
      </c>
      <c r="D159" s="44">
        <v>2363.2857142857142</v>
      </c>
      <c r="E159" s="44">
        <v>5151</v>
      </c>
      <c r="F159" s="94"/>
      <c r="G159" s="2"/>
    </row>
    <row r="160" spans="1:7" x14ac:dyDescent="0.25">
      <c r="A160" s="113" t="s">
        <v>273</v>
      </c>
      <c r="B160" s="44">
        <v>2589</v>
      </c>
      <c r="C160" s="44">
        <v>63</v>
      </c>
      <c r="D160" s="44">
        <v>2156</v>
      </c>
      <c r="E160" s="44">
        <v>4808</v>
      </c>
      <c r="F160" s="94"/>
      <c r="G160" s="2"/>
    </row>
    <row r="161" spans="1:7" x14ac:dyDescent="0.25">
      <c r="A161" s="113" t="s">
        <v>290</v>
      </c>
      <c r="B161" s="44">
        <v>2253.5714285714284</v>
      </c>
      <c r="C161" s="44">
        <v>48.571428571428569</v>
      </c>
      <c r="D161" s="44">
        <v>1923.8571428571429</v>
      </c>
      <c r="E161" s="44">
        <v>4226</v>
      </c>
      <c r="F161" s="94"/>
      <c r="G161" s="2"/>
    </row>
    <row r="162" spans="1:7" x14ac:dyDescent="0.25">
      <c r="A162" s="113" t="s">
        <v>291</v>
      </c>
      <c r="B162" s="44">
        <v>2193</v>
      </c>
      <c r="C162" s="44">
        <v>33.428571428571431</v>
      </c>
      <c r="D162" s="44">
        <v>1776.2857142857142</v>
      </c>
      <c r="E162" s="44">
        <v>4002.7142857142858</v>
      </c>
      <c r="F162" s="94"/>
      <c r="G162" s="2"/>
    </row>
    <row r="163" spans="1:7" x14ac:dyDescent="0.25">
      <c r="A163" s="113" t="s">
        <v>307</v>
      </c>
      <c r="B163" s="44">
        <v>2172</v>
      </c>
      <c r="C163" s="44">
        <v>28.285714285714285</v>
      </c>
      <c r="D163" s="44">
        <v>1749.1428571428571</v>
      </c>
      <c r="E163" s="44">
        <v>3949.4285714285716</v>
      </c>
      <c r="F163" s="94"/>
      <c r="G163" s="2"/>
    </row>
    <row r="164" spans="1:7" x14ac:dyDescent="0.25">
      <c r="A164" s="113" t="s">
        <v>325</v>
      </c>
      <c r="B164" s="44">
        <v>1990.7142857142858</v>
      </c>
      <c r="C164" s="44">
        <v>34</v>
      </c>
      <c r="D164" s="44">
        <v>1654.7142857142858</v>
      </c>
      <c r="E164" s="44">
        <v>3679.4285714285716</v>
      </c>
      <c r="F164" s="94"/>
      <c r="G164" s="2"/>
    </row>
    <row r="165" spans="1:7" x14ac:dyDescent="0.25">
      <c r="A165" s="113" t="s">
        <v>327</v>
      </c>
      <c r="B165" s="44">
        <v>1741</v>
      </c>
      <c r="C165" s="44">
        <v>28</v>
      </c>
      <c r="D165" s="44">
        <v>1517</v>
      </c>
      <c r="E165" s="44">
        <v>3286</v>
      </c>
      <c r="F165" s="94"/>
      <c r="G165" s="2"/>
    </row>
    <row r="166" spans="1:7" x14ac:dyDescent="0.25">
      <c r="A166" s="113" t="s">
        <v>344</v>
      </c>
      <c r="B166" s="44">
        <v>1694.7142857142858</v>
      </c>
      <c r="C166" s="44">
        <v>28.571428571428573</v>
      </c>
      <c r="D166" s="44">
        <v>1563</v>
      </c>
      <c r="E166" s="44">
        <v>3286.2857142857147</v>
      </c>
      <c r="F166" s="94"/>
      <c r="G166" s="2"/>
    </row>
    <row r="167" spans="1:7" x14ac:dyDescent="0.25">
      <c r="A167" s="113" t="s">
        <v>345</v>
      </c>
      <c r="B167" s="44">
        <v>1709</v>
      </c>
      <c r="C167" s="44">
        <v>26</v>
      </c>
      <c r="D167" s="44">
        <v>1653</v>
      </c>
      <c r="E167" s="44">
        <v>3388</v>
      </c>
      <c r="F167" s="94"/>
      <c r="G167" s="2"/>
    </row>
    <row r="168" spans="1:7" x14ac:dyDescent="0.25">
      <c r="A168" s="113" t="s">
        <v>346</v>
      </c>
      <c r="B168" s="44">
        <v>1734.8571428571429</v>
      </c>
      <c r="C168" s="44">
        <v>24.857142857142858</v>
      </c>
      <c r="D168" s="44">
        <v>1633.7142857142858</v>
      </c>
      <c r="E168" s="44">
        <v>3393.4285714285716</v>
      </c>
      <c r="F168" s="94"/>
      <c r="G168" s="2"/>
    </row>
    <row r="169" spans="1:7" x14ac:dyDescent="0.25">
      <c r="A169" s="113" t="s">
        <v>352</v>
      </c>
      <c r="B169" s="44">
        <v>1586.1428571428571</v>
      </c>
      <c r="C169" s="44">
        <v>15.142857142857142</v>
      </c>
      <c r="D169" s="44">
        <v>1393.5714285714287</v>
      </c>
      <c r="E169" s="44">
        <v>2994.8571428571431</v>
      </c>
      <c r="F169" s="94"/>
      <c r="G169" s="2"/>
    </row>
    <row r="170" spans="1:7" x14ac:dyDescent="0.25">
      <c r="A170" s="113" t="s">
        <v>354</v>
      </c>
      <c r="B170" s="44">
        <v>1534.4285714285713</v>
      </c>
      <c r="C170" s="44">
        <v>21.428571428571427</v>
      </c>
      <c r="D170" s="44">
        <v>1486.7142857142858</v>
      </c>
      <c r="E170" s="44">
        <v>3042.5714285714284</v>
      </c>
      <c r="F170" s="94"/>
      <c r="G170" s="2"/>
    </row>
    <row r="171" spans="1:7" x14ac:dyDescent="0.25">
      <c r="A171" s="113" t="s">
        <v>359</v>
      </c>
      <c r="B171" s="44">
        <v>1556</v>
      </c>
      <c r="C171" s="44">
        <v>22</v>
      </c>
      <c r="D171" s="44">
        <v>1506</v>
      </c>
      <c r="E171" s="44">
        <v>3084</v>
      </c>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1"/>
  <sheetViews>
    <sheetView showGridLines="0" zoomScale="89" zoomScaleNormal="90" workbookViewId="0">
      <pane ySplit="3" topLeftCell="A35"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4" t="s">
        <v>131</v>
      </c>
      <c r="B3" s="215" t="s">
        <v>124</v>
      </c>
      <c r="C3" s="216" t="s">
        <v>132</v>
      </c>
      <c r="D3" s="78"/>
    </row>
    <row r="4" spans="1:14" ht="15" customHeight="1" x14ac:dyDescent="0.25">
      <c r="A4" s="217">
        <v>11</v>
      </c>
      <c r="B4" s="218" t="s">
        <v>133</v>
      </c>
      <c r="C4" s="219">
        <v>9</v>
      </c>
    </row>
    <row r="5" spans="1:14" ht="15" customHeight="1" x14ac:dyDescent="0.25">
      <c r="A5" s="217">
        <v>12</v>
      </c>
      <c r="B5" s="220" t="s">
        <v>134</v>
      </c>
      <c r="C5" s="221">
        <v>25</v>
      </c>
    </row>
    <row r="6" spans="1:14" ht="15" customHeight="1" x14ac:dyDescent="0.25">
      <c r="A6" s="217">
        <v>13</v>
      </c>
      <c r="B6" s="220" t="s">
        <v>135</v>
      </c>
      <c r="C6" s="221">
        <v>86</v>
      </c>
    </row>
    <row r="7" spans="1:14" ht="15" customHeight="1" x14ac:dyDescent="0.25">
      <c r="A7" s="217">
        <v>14</v>
      </c>
      <c r="B7" s="220" t="s">
        <v>136</v>
      </c>
      <c r="C7" s="221">
        <v>212</v>
      </c>
    </row>
    <row r="8" spans="1:14" ht="15" customHeight="1" x14ac:dyDescent="0.25">
      <c r="A8" s="217">
        <v>15</v>
      </c>
      <c r="B8" s="220" t="s">
        <v>137</v>
      </c>
      <c r="C8" s="221">
        <v>317</v>
      </c>
    </row>
    <row r="9" spans="1:14" ht="15" customHeight="1" x14ac:dyDescent="0.25">
      <c r="A9" s="217">
        <v>16</v>
      </c>
      <c r="B9" s="220" t="s">
        <v>138</v>
      </c>
      <c r="C9" s="221">
        <v>481</v>
      </c>
    </row>
    <row r="10" spans="1:14" ht="15" customHeight="1" x14ac:dyDescent="0.25">
      <c r="A10" s="217">
        <v>17</v>
      </c>
      <c r="B10" s="220" t="s">
        <v>139</v>
      </c>
      <c r="C10" s="221">
        <v>625</v>
      </c>
    </row>
    <row r="11" spans="1:14" ht="15" customHeight="1" x14ac:dyDescent="0.25">
      <c r="A11" s="217">
        <v>18</v>
      </c>
      <c r="B11" s="220" t="s">
        <v>140</v>
      </c>
      <c r="C11" s="221">
        <v>669</v>
      </c>
    </row>
    <row r="12" spans="1:14" ht="15" customHeight="1" x14ac:dyDescent="0.25">
      <c r="A12" s="217">
        <v>19</v>
      </c>
      <c r="B12" s="220" t="s">
        <v>141</v>
      </c>
      <c r="C12" s="221">
        <v>609</v>
      </c>
    </row>
    <row r="13" spans="1:14" ht="15" customHeight="1" x14ac:dyDescent="0.25">
      <c r="A13" s="217">
        <v>20</v>
      </c>
      <c r="B13" s="220" t="s">
        <v>142</v>
      </c>
      <c r="C13" s="221">
        <v>323</v>
      </c>
    </row>
    <row r="14" spans="1:14" ht="15" customHeight="1" x14ac:dyDescent="0.25">
      <c r="A14" s="217">
        <v>21</v>
      </c>
      <c r="B14" s="222" t="s">
        <v>143</v>
      </c>
      <c r="C14" s="223">
        <v>209</v>
      </c>
    </row>
    <row r="15" spans="1:14" ht="15" customHeight="1" x14ac:dyDescent="0.25">
      <c r="A15" s="217">
        <v>22</v>
      </c>
      <c r="B15" s="222" t="s">
        <v>144</v>
      </c>
      <c r="C15" s="223">
        <v>103</v>
      </c>
    </row>
    <row r="16" spans="1:14" ht="15.6" customHeight="1" x14ac:dyDescent="0.25">
      <c r="A16" s="217">
        <v>23</v>
      </c>
      <c r="B16" s="222" t="s">
        <v>145</v>
      </c>
      <c r="C16" s="223">
        <v>61</v>
      </c>
    </row>
    <row r="17" spans="1:5" ht="15" customHeight="1" x14ac:dyDescent="0.25">
      <c r="A17" s="217">
        <v>24</v>
      </c>
      <c r="B17" s="222" t="s">
        <v>146</v>
      </c>
      <c r="C17" s="223">
        <v>27</v>
      </c>
    </row>
    <row r="18" spans="1:5" ht="15" customHeight="1" x14ac:dyDescent="0.25">
      <c r="A18" s="217">
        <v>25</v>
      </c>
      <c r="B18" s="222" t="s">
        <v>147</v>
      </c>
      <c r="C18" s="223">
        <v>39</v>
      </c>
    </row>
    <row r="19" spans="1:5" ht="15" customHeight="1" x14ac:dyDescent="0.25">
      <c r="A19" s="217">
        <v>26</v>
      </c>
      <c r="B19" s="222" t="s">
        <v>148</v>
      </c>
      <c r="C19" s="223">
        <v>11</v>
      </c>
    </row>
    <row r="20" spans="1:5" ht="15" customHeight="1" x14ac:dyDescent="0.25">
      <c r="A20" s="217">
        <v>27</v>
      </c>
      <c r="B20" s="222" t="s">
        <v>149</v>
      </c>
      <c r="C20" s="223">
        <v>7</v>
      </c>
    </row>
    <row r="21" spans="1:5" ht="15" customHeight="1" x14ac:dyDescent="0.25">
      <c r="A21" s="217">
        <v>28</v>
      </c>
      <c r="B21" s="222" t="s">
        <v>150</v>
      </c>
      <c r="C21" s="223">
        <v>9</v>
      </c>
    </row>
    <row r="22" spans="1:5" ht="15" customHeight="1" x14ac:dyDescent="0.25">
      <c r="A22" s="217">
        <v>29</v>
      </c>
      <c r="B22" s="222" t="s">
        <v>151</v>
      </c>
      <c r="C22" s="223">
        <v>7</v>
      </c>
    </row>
    <row r="23" spans="1:5" ht="15" customHeight="1" x14ac:dyDescent="0.25">
      <c r="A23" s="217">
        <v>30</v>
      </c>
      <c r="B23" s="222" t="s">
        <v>152</v>
      </c>
      <c r="C23" s="223">
        <v>1</v>
      </c>
    </row>
    <row r="24" spans="1:5" ht="16.5" customHeight="1" x14ac:dyDescent="0.25">
      <c r="A24" s="217">
        <v>31</v>
      </c>
      <c r="B24" s="222" t="s">
        <v>129</v>
      </c>
      <c r="C24" s="223">
        <v>2</v>
      </c>
    </row>
    <row r="25" spans="1:5" ht="15" customHeight="1" x14ac:dyDescent="0.25">
      <c r="A25" s="217">
        <v>32</v>
      </c>
      <c r="B25" s="222" t="s">
        <v>128</v>
      </c>
      <c r="C25" s="217">
        <v>1</v>
      </c>
    </row>
    <row r="26" spans="1:5" x14ac:dyDescent="0.25">
      <c r="A26" s="217">
        <v>33</v>
      </c>
      <c r="B26" s="222" t="s">
        <v>166</v>
      </c>
      <c r="C26" s="217">
        <v>0</v>
      </c>
      <c r="D26" s="31"/>
      <c r="E26" s="31"/>
    </row>
    <row r="27" spans="1:5" x14ac:dyDescent="0.25">
      <c r="A27" s="217">
        <v>34</v>
      </c>
      <c r="B27" s="222" t="s">
        <v>178</v>
      </c>
      <c r="C27" s="94">
        <v>2</v>
      </c>
      <c r="D27" s="78"/>
      <c r="E27" s="31"/>
    </row>
    <row r="28" spans="1:5" x14ac:dyDescent="0.25">
      <c r="A28" s="217">
        <v>35</v>
      </c>
      <c r="B28" s="222" t="s">
        <v>182</v>
      </c>
      <c r="C28" s="207">
        <v>5</v>
      </c>
      <c r="D28" s="31"/>
      <c r="E28" s="31"/>
    </row>
    <row r="29" spans="1:5" x14ac:dyDescent="0.25">
      <c r="A29" s="217">
        <v>36</v>
      </c>
      <c r="B29" s="222" t="s">
        <v>181</v>
      </c>
      <c r="C29" s="207">
        <v>0</v>
      </c>
      <c r="D29" s="31"/>
      <c r="E29" s="31"/>
    </row>
    <row r="30" spans="1:5" x14ac:dyDescent="0.25">
      <c r="A30" s="217">
        <v>37</v>
      </c>
      <c r="B30" s="222" t="s">
        <v>204</v>
      </c>
      <c r="C30" s="207">
        <v>12</v>
      </c>
    </row>
    <row r="31" spans="1:5" x14ac:dyDescent="0.25">
      <c r="A31" s="217">
        <v>38</v>
      </c>
      <c r="B31" s="222" t="s">
        <v>205</v>
      </c>
      <c r="C31" s="207">
        <v>14</v>
      </c>
    </row>
    <row r="32" spans="1:5" x14ac:dyDescent="0.25">
      <c r="A32" s="217">
        <v>39</v>
      </c>
      <c r="B32" s="222" t="s">
        <v>206</v>
      </c>
      <c r="C32" s="207">
        <v>39</v>
      </c>
    </row>
    <row r="33" spans="1:3" x14ac:dyDescent="0.25">
      <c r="A33" s="217">
        <v>40</v>
      </c>
      <c r="B33" s="222" t="s">
        <v>208</v>
      </c>
      <c r="C33" s="207">
        <v>94</v>
      </c>
    </row>
    <row r="34" spans="1:3" x14ac:dyDescent="0.25">
      <c r="A34" s="217">
        <v>41</v>
      </c>
      <c r="B34" s="222" t="s">
        <v>209</v>
      </c>
      <c r="C34" s="207">
        <v>156</v>
      </c>
    </row>
    <row r="35" spans="1:3" x14ac:dyDescent="0.25">
      <c r="A35" s="217">
        <v>42</v>
      </c>
      <c r="B35" s="222" t="s">
        <v>216</v>
      </c>
      <c r="C35" s="207">
        <v>147</v>
      </c>
    </row>
    <row r="36" spans="1:3" x14ac:dyDescent="0.25">
      <c r="A36" s="217">
        <v>43</v>
      </c>
      <c r="B36" s="222" t="s">
        <v>217</v>
      </c>
      <c r="C36" s="207">
        <v>279</v>
      </c>
    </row>
    <row r="37" spans="1:3" x14ac:dyDescent="0.25">
      <c r="A37" s="217">
        <v>44</v>
      </c>
      <c r="B37" s="222" t="s">
        <v>218</v>
      </c>
      <c r="C37" s="207">
        <v>337</v>
      </c>
    </row>
    <row r="38" spans="1:3" x14ac:dyDescent="0.25">
      <c r="A38" s="217">
        <v>45</v>
      </c>
      <c r="B38" s="222" t="s">
        <v>224</v>
      </c>
      <c r="C38" s="207">
        <v>296</v>
      </c>
    </row>
    <row r="39" spans="1:3" x14ac:dyDescent="0.25">
      <c r="A39" s="217">
        <v>46</v>
      </c>
      <c r="B39" s="222" t="s">
        <v>225</v>
      </c>
      <c r="C39" s="207">
        <v>317</v>
      </c>
    </row>
    <row r="40" spans="1:3" x14ac:dyDescent="0.25">
      <c r="A40" s="217">
        <v>47</v>
      </c>
      <c r="B40" s="222" t="s">
        <v>226</v>
      </c>
      <c r="C40" s="207">
        <v>351</v>
      </c>
    </row>
    <row r="41" spans="1:3" x14ac:dyDescent="0.25">
      <c r="A41" s="217">
        <v>48</v>
      </c>
      <c r="B41" s="222" t="s">
        <v>231</v>
      </c>
      <c r="C41" s="207">
        <v>226</v>
      </c>
    </row>
    <row r="42" spans="1:3" x14ac:dyDescent="0.25">
      <c r="A42" s="217">
        <v>49</v>
      </c>
      <c r="B42" s="222" t="s">
        <v>232</v>
      </c>
      <c r="C42" s="207">
        <v>279</v>
      </c>
    </row>
    <row r="43" spans="1:3" x14ac:dyDescent="0.25">
      <c r="A43" s="217">
        <v>50</v>
      </c>
      <c r="B43" s="222" t="s">
        <v>233</v>
      </c>
      <c r="C43" s="207">
        <v>284</v>
      </c>
    </row>
    <row r="44" spans="1:3" x14ac:dyDescent="0.25">
      <c r="A44" s="217">
        <v>51</v>
      </c>
      <c r="B44" s="222" t="s">
        <v>239</v>
      </c>
      <c r="C44" s="207">
        <v>342</v>
      </c>
    </row>
    <row r="45" spans="1:3" x14ac:dyDescent="0.25">
      <c r="A45" s="217">
        <v>52</v>
      </c>
      <c r="B45" s="222" t="s">
        <v>240</v>
      </c>
      <c r="C45" s="207">
        <v>335</v>
      </c>
    </row>
    <row r="46" spans="1:3" x14ac:dyDescent="0.25">
      <c r="A46" s="217">
        <v>53</v>
      </c>
      <c r="B46" s="222" t="s">
        <v>241</v>
      </c>
      <c r="C46" s="207">
        <v>483</v>
      </c>
    </row>
    <row r="47" spans="1:3" x14ac:dyDescent="0.25">
      <c r="A47" s="217">
        <v>1</v>
      </c>
      <c r="B47" s="222" t="s">
        <v>246</v>
      </c>
      <c r="C47" s="207">
        <v>641</v>
      </c>
    </row>
    <row r="48" spans="1:3" x14ac:dyDescent="0.25">
      <c r="A48" s="217">
        <v>2</v>
      </c>
      <c r="B48" s="222" t="s">
        <v>254</v>
      </c>
      <c r="C48" s="207">
        <v>479</v>
      </c>
    </row>
    <row r="49" spans="1:4" x14ac:dyDescent="0.25">
      <c r="A49" s="217">
        <v>3</v>
      </c>
      <c r="B49" s="222" t="s">
        <v>267</v>
      </c>
      <c r="C49" s="207">
        <v>391</v>
      </c>
    </row>
    <row r="50" spans="1:4" x14ac:dyDescent="0.25">
      <c r="A50" s="217">
        <v>4</v>
      </c>
      <c r="B50" s="222" t="s">
        <v>274</v>
      </c>
      <c r="C50" s="207">
        <v>249</v>
      </c>
    </row>
    <row r="51" spans="1:4" x14ac:dyDescent="0.25">
      <c r="A51" s="217">
        <v>5</v>
      </c>
      <c r="B51" s="222" t="s">
        <v>280</v>
      </c>
      <c r="C51" s="207">
        <v>160</v>
      </c>
    </row>
    <row r="52" spans="1:4" x14ac:dyDescent="0.25">
      <c r="A52" s="217">
        <v>6</v>
      </c>
      <c r="B52" s="222" t="s">
        <v>289</v>
      </c>
      <c r="C52" s="2">
        <v>130</v>
      </c>
      <c r="D52" s="78"/>
    </row>
    <row r="53" spans="1:4" x14ac:dyDescent="0.25">
      <c r="A53" s="217">
        <v>7</v>
      </c>
      <c r="B53" s="222" t="s">
        <v>308</v>
      </c>
      <c r="C53" s="2">
        <v>130</v>
      </c>
      <c r="D53" s="78"/>
    </row>
    <row r="54" spans="1:4" x14ac:dyDescent="0.25">
      <c r="A54" s="217">
        <v>8</v>
      </c>
      <c r="B54" s="222" t="s">
        <v>326</v>
      </c>
      <c r="C54" s="2">
        <v>79</v>
      </c>
      <c r="D54" s="78"/>
    </row>
    <row r="55" spans="1:4" x14ac:dyDescent="0.25">
      <c r="A55" s="217">
        <v>9</v>
      </c>
      <c r="B55" s="222" t="s">
        <v>328</v>
      </c>
      <c r="C55" s="2">
        <v>25</v>
      </c>
      <c r="D55" s="78"/>
    </row>
    <row r="56" spans="1:4" x14ac:dyDescent="0.25">
      <c r="A56" s="217">
        <v>10</v>
      </c>
      <c r="B56" s="222" t="s">
        <v>333</v>
      </c>
      <c r="C56" s="2">
        <v>22</v>
      </c>
      <c r="D56" s="78"/>
    </row>
    <row r="57" spans="1:4" x14ac:dyDescent="0.25">
      <c r="A57" s="217">
        <v>11</v>
      </c>
      <c r="B57" s="222" t="s">
        <v>339</v>
      </c>
      <c r="C57" s="2">
        <v>15</v>
      </c>
      <c r="D57" s="78"/>
    </row>
    <row r="58" spans="1:4" x14ac:dyDescent="0.25">
      <c r="A58" s="217">
        <v>12</v>
      </c>
      <c r="B58" s="222" t="s">
        <v>338</v>
      </c>
      <c r="C58" s="207">
        <v>11</v>
      </c>
    </row>
    <row r="59" spans="1:4" x14ac:dyDescent="0.25">
      <c r="A59" s="217">
        <v>13</v>
      </c>
      <c r="B59" s="222" t="s">
        <v>353</v>
      </c>
      <c r="C59" s="207">
        <v>12</v>
      </c>
    </row>
    <row r="60" spans="1:4" x14ac:dyDescent="0.25">
      <c r="A60" s="217">
        <v>14</v>
      </c>
      <c r="B60" s="222" t="s">
        <v>356</v>
      </c>
      <c r="C60" s="207">
        <v>1</v>
      </c>
    </row>
    <row r="61" spans="1:4" x14ac:dyDescent="0.25">
      <c r="A61" s="217">
        <v>15</v>
      </c>
      <c r="B61" s="222" t="s">
        <v>360</v>
      </c>
      <c r="C61"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4"/>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6">
        <v>952</v>
      </c>
      <c r="C29" s="386">
        <v>801</v>
      </c>
      <c r="D29" s="256">
        <v>0.74</v>
      </c>
      <c r="E29" s="112">
        <v>41950</v>
      </c>
      <c r="F29" s="83">
        <v>2.3E-2</v>
      </c>
      <c r="G29" s="8"/>
    </row>
    <row r="30" spans="1:7" x14ac:dyDescent="0.25">
      <c r="A30" s="11">
        <v>44131</v>
      </c>
      <c r="B30" s="386">
        <v>1062</v>
      </c>
      <c r="C30" s="386">
        <v>789</v>
      </c>
      <c r="D30" s="256">
        <v>0.73</v>
      </c>
      <c r="E30" s="112">
        <v>40996</v>
      </c>
      <c r="F30" s="83">
        <v>2.5999999999999999E-2</v>
      </c>
      <c r="G30" s="8"/>
    </row>
    <row r="31" spans="1:7" x14ac:dyDescent="0.25">
      <c r="A31" s="11">
        <v>44138</v>
      </c>
      <c r="B31" s="386">
        <v>957</v>
      </c>
      <c r="C31" s="386">
        <v>817</v>
      </c>
      <c r="D31" s="256">
        <v>0.76</v>
      </c>
      <c r="E31" s="112">
        <v>42985</v>
      </c>
      <c r="F31" s="83">
        <v>2.1999999999999999E-2</v>
      </c>
      <c r="G31" s="8"/>
    </row>
    <row r="32" spans="1:7" x14ac:dyDescent="0.25">
      <c r="A32" s="11">
        <v>44145</v>
      </c>
      <c r="B32" s="386">
        <v>1004</v>
      </c>
      <c r="C32" s="386">
        <v>808</v>
      </c>
      <c r="D32" s="256">
        <v>0.75</v>
      </c>
      <c r="E32" s="112">
        <v>41234</v>
      </c>
      <c r="F32" s="83">
        <v>2.4E-2</v>
      </c>
    </row>
    <row r="33" spans="1:6" x14ac:dyDescent="0.25">
      <c r="A33" s="11">
        <v>44152</v>
      </c>
      <c r="B33" s="386">
        <v>1004</v>
      </c>
      <c r="C33" s="386">
        <v>803</v>
      </c>
      <c r="D33" s="256">
        <v>0.75</v>
      </c>
      <c r="E33" s="112">
        <v>42319</v>
      </c>
      <c r="F33" s="83">
        <v>2.4E-2</v>
      </c>
    </row>
    <row r="34" spans="1:6" x14ac:dyDescent="0.25">
      <c r="A34" s="11">
        <v>44159</v>
      </c>
      <c r="B34" s="386">
        <v>805</v>
      </c>
      <c r="C34" s="386">
        <v>809</v>
      </c>
      <c r="D34" s="256">
        <v>0.75</v>
      </c>
      <c r="E34" s="112">
        <v>42704</v>
      </c>
      <c r="F34" s="83">
        <v>1.9E-2</v>
      </c>
    </row>
    <row r="35" spans="1:6" x14ac:dyDescent="0.25">
      <c r="A35" s="11">
        <v>44166</v>
      </c>
      <c r="B35" s="386">
        <v>813</v>
      </c>
      <c r="C35" s="386">
        <v>819</v>
      </c>
      <c r="D35" s="256">
        <v>0.76</v>
      </c>
      <c r="E35" s="112">
        <v>42687</v>
      </c>
      <c r="F35" s="83">
        <v>1.9E-2</v>
      </c>
    </row>
    <row r="36" spans="1:6" x14ac:dyDescent="0.25">
      <c r="A36" s="11">
        <v>44173</v>
      </c>
      <c r="B36" s="386">
        <v>774</v>
      </c>
      <c r="C36" s="386">
        <v>774</v>
      </c>
      <c r="D36" s="256">
        <v>0.72</v>
      </c>
      <c r="E36" s="112">
        <v>40403</v>
      </c>
      <c r="F36" s="83">
        <v>1.9E-2</v>
      </c>
    </row>
    <row r="37" spans="1:6" x14ac:dyDescent="0.25">
      <c r="A37" s="11">
        <v>44180</v>
      </c>
      <c r="B37" s="386">
        <v>780</v>
      </c>
      <c r="C37" s="386">
        <v>705</v>
      </c>
      <c r="D37" s="256">
        <v>0.66</v>
      </c>
      <c r="E37" s="112">
        <v>35954</v>
      </c>
      <c r="F37" s="83">
        <v>2.1999999999999999E-2</v>
      </c>
    </row>
    <row r="38" spans="1:6" x14ac:dyDescent="0.25">
      <c r="A38" s="11">
        <v>44187</v>
      </c>
      <c r="B38" s="386">
        <v>576</v>
      </c>
      <c r="C38" s="386">
        <v>670</v>
      </c>
      <c r="D38" s="256">
        <v>0.62</v>
      </c>
      <c r="E38" s="112">
        <v>34066</v>
      </c>
      <c r="F38" s="83">
        <v>1.7000000000000001E-2</v>
      </c>
    </row>
    <row r="39" spans="1:6" x14ac:dyDescent="0.25">
      <c r="A39" s="11">
        <v>44201</v>
      </c>
      <c r="B39" s="386">
        <v>1311</v>
      </c>
      <c r="C39" s="386">
        <v>709</v>
      </c>
      <c r="D39" s="256">
        <v>0.66</v>
      </c>
      <c r="E39" s="112">
        <v>36734</v>
      </c>
      <c r="F39" s="83">
        <v>3.5999999999999997E-2</v>
      </c>
    </row>
    <row r="40" spans="1:6" x14ac:dyDescent="0.25">
      <c r="A40" s="11">
        <v>44208</v>
      </c>
      <c r="B40" s="386">
        <v>1594</v>
      </c>
      <c r="C40" s="386">
        <v>726</v>
      </c>
      <c r="D40" s="256">
        <v>0.68</v>
      </c>
      <c r="E40" s="112">
        <v>37654</v>
      </c>
      <c r="F40" s="83">
        <v>4.2000000000000003E-2</v>
      </c>
    </row>
    <row r="41" spans="1:6" x14ac:dyDescent="0.25">
      <c r="A41" s="11">
        <v>44215</v>
      </c>
      <c r="B41" s="386">
        <v>1592</v>
      </c>
      <c r="C41" s="386">
        <v>743</v>
      </c>
      <c r="D41" s="256">
        <v>0.69</v>
      </c>
      <c r="E41" s="112">
        <v>38660</v>
      </c>
      <c r="F41" s="83">
        <v>4.1000000000000002E-2</v>
      </c>
    </row>
    <row r="42" spans="1:6" x14ac:dyDescent="0.25">
      <c r="A42" s="11">
        <v>44222</v>
      </c>
      <c r="B42" s="386">
        <v>1423</v>
      </c>
      <c r="C42" s="386">
        <v>728</v>
      </c>
      <c r="D42" s="256">
        <v>0.68</v>
      </c>
      <c r="E42" s="112">
        <v>38017</v>
      </c>
      <c r="F42" s="83">
        <v>3.6999999999999998E-2</v>
      </c>
    </row>
    <row r="43" spans="1:6" x14ac:dyDescent="0.25">
      <c r="A43" s="11">
        <v>44229</v>
      </c>
      <c r="B43" s="386">
        <v>1175</v>
      </c>
      <c r="C43" s="386">
        <v>717</v>
      </c>
      <c r="D43" s="256">
        <v>0.67</v>
      </c>
      <c r="E43" s="112">
        <v>37506</v>
      </c>
      <c r="F43" s="83">
        <v>3.1E-2</v>
      </c>
    </row>
    <row r="44" spans="1:6" x14ac:dyDescent="0.25">
      <c r="A44" s="11">
        <v>44236</v>
      </c>
      <c r="B44" s="386">
        <v>1031</v>
      </c>
      <c r="C44" s="386">
        <v>711</v>
      </c>
      <c r="D44" s="256">
        <v>0.66</v>
      </c>
      <c r="E44" s="112">
        <v>35981</v>
      </c>
      <c r="F44" s="83">
        <v>2.9000000000000001E-2</v>
      </c>
    </row>
    <row r="45" spans="1:6" x14ac:dyDescent="0.25">
      <c r="A45" s="11">
        <v>44243</v>
      </c>
      <c r="B45" s="386">
        <v>997</v>
      </c>
      <c r="C45" s="386">
        <v>724</v>
      </c>
      <c r="D45" s="256">
        <v>0.67</v>
      </c>
      <c r="E45" s="112">
        <v>37831</v>
      </c>
      <c r="F45" s="83">
        <v>2.5999999999999999E-2</v>
      </c>
    </row>
    <row r="46" spans="1:6" x14ac:dyDescent="0.25">
      <c r="A46" s="11">
        <v>44250</v>
      </c>
      <c r="B46" s="386">
        <v>1040</v>
      </c>
      <c r="C46" s="386">
        <v>746</v>
      </c>
      <c r="D46" s="256">
        <v>0.69</v>
      </c>
      <c r="E46" s="112">
        <v>37452</v>
      </c>
      <c r="F46" s="83">
        <v>2.8000000000000001E-2</v>
      </c>
    </row>
    <row r="47" spans="1:6" x14ac:dyDescent="0.25">
      <c r="A47" s="11">
        <v>44257</v>
      </c>
      <c r="B47" s="386">
        <v>947</v>
      </c>
      <c r="C47" s="386">
        <v>723</v>
      </c>
      <c r="D47" s="256">
        <v>0.67</v>
      </c>
      <c r="E47" s="112">
        <v>38011</v>
      </c>
      <c r="F47" s="83">
        <v>2.5000000000000001E-2</v>
      </c>
    </row>
    <row r="48" spans="1:6" x14ac:dyDescent="0.25">
      <c r="A48" s="11">
        <v>44264</v>
      </c>
      <c r="B48" s="386">
        <v>919</v>
      </c>
      <c r="C48" s="386">
        <v>747</v>
      </c>
      <c r="D48" s="256">
        <v>0.7</v>
      </c>
      <c r="E48" s="112">
        <v>38384</v>
      </c>
      <c r="F48" s="83">
        <v>2.4E-2</v>
      </c>
    </row>
    <row r="49" spans="1:6" x14ac:dyDescent="0.25">
      <c r="A49" s="11">
        <v>44271</v>
      </c>
      <c r="B49" s="386">
        <v>836</v>
      </c>
      <c r="C49" s="386">
        <v>730</v>
      </c>
      <c r="D49" s="256">
        <v>0.68</v>
      </c>
      <c r="E49" s="112">
        <v>36869</v>
      </c>
      <c r="F49" s="83">
        <v>2.3E-2</v>
      </c>
    </row>
    <row r="50" spans="1:6" x14ac:dyDescent="0.25">
      <c r="A50" s="11">
        <v>44278</v>
      </c>
      <c r="B50" s="386">
        <v>842</v>
      </c>
      <c r="C50" s="386">
        <v>740</v>
      </c>
      <c r="D50" s="256">
        <v>0.69</v>
      </c>
      <c r="E50" s="112">
        <v>37659</v>
      </c>
      <c r="F50" s="83">
        <v>2.24E-2</v>
      </c>
    </row>
    <row r="51" spans="1:6" s="2" customFormat="1" ht="12.75" x14ac:dyDescent="0.2">
      <c r="A51" s="11">
        <v>44285</v>
      </c>
      <c r="B51" s="386">
        <v>848</v>
      </c>
      <c r="C51" s="386">
        <v>750</v>
      </c>
      <c r="D51" s="256">
        <v>0.7</v>
      </c>
      <c r="E51" s="112">
        <v>38449</v>
      </c>
      <c r="F51" s="83">
        <v>2.18E-2</v>
      </c>
    </row>
    <row r="52" spans="1:6" x14ac:dyDescent="0.25">
      <c r="A52" s="11">
        <v>44292</v>
      </c>
      <c r="B52" s="386">
        <v>745</v>
      </c>
      <c r="C52" s="386">
        <v>710</v>
      </c>
      <c r="D52" s="256">
        <v>0.66</v>
      </c>
      <c r="E52" s="112">
        <v>36860</v>
      </c>
      <c r="F52" s="83">
        <v>2.0199999999999999E-2</v>
      </c>
    </row>
    <row r="53" spans="1:6" x14ac:dyDescent="0.25">
      <c r="A53" s="11">
        <v>44299</v>
      </c>
      <c r="B53" s="386">
        <v>783</v>
      </c>
      <c r="C53" s="386">
        <v>724</v>
      </c>
      <c r="D53" s="256">
        <v>0.68</v>
      </c>
      <c r="E53" s="112">
        <v>37935</v>
      </c>
      <c r="F53" s="83">
        <v>2.1000000000000001E-2</v>
      </c>
    </row>
    <row r="54" spans="1:6" x14ac:dyDescent="0.25">
      <c r="A54" s="11">
        <v>44306</v>
      </c>
      <c r="B54" s="386">
        <v>783</v>
      </c>
      <c r="C54" s="386">
        <v>762</v>
      </c>
      <c r="D54" s="256">
        <v>0.71</v>
      </c>
      <c r="E54" s="112">
        <v>39029</v>
      </c>
      <c r="F54" s="83">
        <v>2.01E-2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6"/>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4" t="s">
        <v>131</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1">
        <v>0.08</v>
      </c>
    </row>
    <row r="16" spans="1:16" x14ac:dyDescent="0.25">
      <c r="A16" s="207">
        <v>39</v>
      </c>
      <c r="B16" s="225">
        <v>44097</v>
      </c>
      <c r="C16" s="226">
        <v>95</v>
      </c>
      <c r="D16" s="371">
        <v>0.09</v>
      </c>
      <c r="E16" s="94"/>
    </row>
    <row r="17" spans="1:4" x14ac:dyDescent="0.25">
      <c r="A17" s="207">
        <v>40</v>
      </c>
      <c r="B17" s="225">
        <v>44104</v>
      </c>
      <c r="C17" s="226">
        <v>92</v>
      </c>
      <c r="D17" s="371">
        <v>0.09</v>
      </c>
    </row>
    <row r="18" spans="1:4" x14ac:dyDescent="0.25">
      <c r="A18" s="207">
        <v>41</v>
      </c>
      <c r="B18" s="225">
        <v>44111</v>
      </c>
      <c r="C18" s="226">
        <v>91</v>
      </c>
      <c r="D18" s="371">
        <v>0.08</v>
      </c>
    </row>
    <row r="19" spans="1:4" x14ac:dyDescent="0.25">
      <c r="A19" s="207">
        <v>42</v>
      </c>
      <c r="B19" s="225">
        <v>44118</v>
      </c>
      <c r="C19" s="226">
        <v>101</v>
      </c>
      <c r="D19" s="371">
        <v>0.09</v>
      </c>
    </row>
    <row r="20" spans="1:4" x14ac:dyDescent="0.25">
      <c r="A20" s="207">
        <v>43</v>
      </c>
      <c r="B20" s="225">
        <v>44125</v>
      </c>
      <c r="C20" s="226">
        <v>114</v>
      </c>
      <c r="D20" s="371">
        <v>0.11</v>
      </c>
    </row>
    <row r="21" spans="1:4" x14ac:dyDescent="0.25">
      <c r="A21" s="207">
        <v>44</v>
      </c>
      <c r="B21" s="225">
        <v>44132</v>
      </c>
      <c r="C21" s="226">
        <v>134</v>
      </c>
      <c r="D21" s="371">
        <v>0.12</v>
      </c>
    </row>
    <row r="22" spans="1:4" x14ac:dyDescent="0.25">
      <c r="A22" s="207">
        <v>45</v>
      </c>
      <c r="B22" s="225">
        <v>44139</v>
      </c>
      <c r="C22" s="226">
        <v>137</v>
      </c>
      <c r="D22" s="371">
        <v>0.13</v>
      </c>
    </row>
    <row r="23" spans="1:4" x14ac:dyDescent="0.25">
      <c r="A23" s="207">
        <v>46</v>
      </c>
      <c r="B23" s="225">
        <v>44146</v>
      </c>
      <c r="C23" s="226">
        <v>146</v>
      </c>
      <c r="D23" s="371">
        <v>0.14000000000000001</v>
      </c>
    </row>
    <row r="24" spans="1:4" x14ac:dyDescent="0.25">
      <c r="A24" s="207">
        <v>47</v>
      </c>
      <c r="B24" s="225">
        <v>44153</v>
      </c>
      <c r="C24" s="226">
        <v>141</v>
      </c>
      <c r="D24" s="371">
        <v>0.13</v>
      </c>
    </row>
    <row r="25" spans="1:4" x14ac:dyDescent="0.25">
      <c r="A25" s="207">
        <v>48</v>
      </c>
      <c r="B25" s="225">
        <v>44160</v>
      </c>
      <c r="C25" s="226">
        <v>129</v>
      </c>
      <c r="D25" s="371">
        <v>0.12</v>
      </c>
    </row>
    <row r="26" spans="1:4" x14ac:dyDescent="0.25">
      <c r="A26" s="207">
        <v>49</v>
      </c>
      <c r="B26" s="225">
        <v>44167</v>
      </c>
      <c r="C26" s="226">
        <v>128</v>
      </c>
      <c r="D26" s="371">
        <v>0.12</v>
      </c>
    </row>
    <row r="27" spans="1:4" x14ac:dyDescent="0.25">
      <c r="A27" s="207">
        <v>50</v>
      </c>
      <c r="B27" s="225">
        <v>44174</v>
      </c>
      <c r="C27" s="226">
        <v>117</v>
      </c>
      <c r="D27" s="371">
        <v>0.11</v>
      </c>
    </row>
    <row r="28" spans="1:4" x14ac:dyDescent="0.25">
      <c r="A28" s="207">
        <v>51</v>
      </c>
      <c r="B28" s="225">
        <v>44181</v>
      </c>
      <c r="C28" s="226">
        <v>140</v>
      </c>
      <c r="D28" s="371">
        <v>0.13</v>
      </c>
    </row>
    <row r="29" spans="1:4" x14ac:dyDescent="0.25">
      <c r="A29" s="207">
        <v>52</v>
      </c>
      <c r="B29" s="225">
        <v>44188</v>
      </c>
      <c r="C29" s="226">
        <v>138</v>
      </c>
      <c r="D29" s="371">
        <v>0.13</v>
      </c>
    </row>
    <row r="30" spans="1:4" x14ac:dyDescent="0.25">
      <c r="A30" s="207">
        <v>53</v>
      </c>
      <c r="B30" s="225">
        <v>44194</v>
      </c>
      <c r="C30" s="226">
        <v>149</v>
      </c>
      <c r="D30" s="371">
        <v>0.14000000000000001</v>
      </c>
    </row>
    <row r="31" spans="1:4" x14ac:dyDescent="0.25">
      <c r="A31" s="398">
        <v>1</v>
      </c>
      <c r="B31" s="225">
        <v>44201</v>
      </c>
      <c r="C31" s="207">
        <v>154</v>
      </c>
      <c r="D31" s="76">
        <v>0.14000000000000001</v>
      </c>
    </row>
    <row r="32" spans="1:4" x14ac:dyDescent="0.25">
      <c r="A32" s="398">
        <v>2</v>
      </c>
      <c r="B32" s="225">
        <v>44209</v>
      </c>
      <c r="C32" s="207">
        <v>180</v>
      </c>
      <c r="D32" s="76">
        <v>0.17</v>
      </c>
    </row>
    <row r="33" spans="1:4" x14ac:dyDescent="0.25">
      <c r="A33" s="398">
        <v>3</v>
      </c>
      <c r="B33" s="225">
        <v>44216</v>
      </c>
      <c r="C33" s="207">
        <v>172</v>
      </c>
      <c r="D33" s="76">
        <v>0.16</v>
      </c>
    </row>
    <row r="34" spans="1:4" x14ac:dyDescent="0.25">
      <c r="A34" s="398">
        <v>4</v>
      </c>
      <c r="B34" s="225">
        <v>44223</v>
      </c>
      <c r="C34" s="207">
        <v>181</v>
      </c>
      <c r="D34" s="76">
        <v>0.17</v>
      </c>
    </row>
    <row r="35" spans="1:4" x14ac:dyDescent="0.25">
      <c r="A35" s="398">
        <v>5</v>
      </c>
      <c r="B35" s="225">
        <v>44230</v>
      </c>
      <c r="C35" s="207">
        <v>140</v>
      </c>
      <c r="D35" s="76">
        <v>0.13</v>
      </c>
    </row>
    <row r="36" spans="1:4" x14ac:dyDescent="0.25">
      <c r="A36" s="398">
        <v>6</v>
      </c>
      <c r="B36" s="225">
        <v>44237</v>
      </c>
      <c r="C36" s="207">
        <v>116</v>
      </c>
      <c r="D36" s="76">
        <v>0.11</v>
      </c>
    </row>
    <row r="37" spans="1:4" x14ac:dyDescent="0.25">
      <c r="A37" s="398">
        <v>7</v>
      </c>
      <c r="B37" s="225">
        <v>44244</v>
      </c>
      <c r="C37" s="207">
        <v>88</v>
      </c>
      <c r="D37" s="76">
        <v>0.08</v>
      </c>
    </row>
    <row r="38" spans="1:4" x14ac:dyDescent="0.25">
      <c r="A38" s="398">
        <v>8</v>
      </c>
      <c r="B38" s="225">
        <v>44251</v>
      </c>
      <c r="C38" s="207">
        <v>73</v>
      </c>
      <c r="D38" s="76">
        <v>7.0000000000000007E-2</v>
      </c>
    </row>
    <row r="39" spans="1:4" x14ac:dyDescent="0.25">
      <c r="A39" s="398">
        <v>9</v>
      </c>
      <c r="B39" s="225">
        <v>44258</v>
      </c>
      <c r="C39" s="207">
        <v>61</v>
      </c>
      <c r="D39" s="76">
        <v>0.06</v>
      </c>
    </row>
    <row r="40" spans="1:4" x14ac:dyDescent="0.25">
      <c r="A40" s="398">
        <v>10</v>
      </c>
      <c r="B40" s="225">
        <v>44265</v>
      </c>
      <c r="C40" s="207">
        <v>44</v>
      </c>
      <c r="D40" s="76">
        <v>0.04</v>
      </c>
    </row>
    <row r="41" spans="1:4" x14ac:dyDescent="0.25">
      <c r="A41" s="398">
        <v>11</v>
      </c>
      <c r="B41" s="225">
        <v>44272</v>
      </c>
      <c r="C41" s="207">
        <v>31</v>
      </c>
      <c r="D41" s="76">
        <v>0.03</v>
      </c>
    </row>
    <row r="42" spans="1:4" x14ac:dyDescent="0.25">
      <c r="A42" s="398">
        <v>12</v>
      </c>
      <c r="B42" s="225">
        <v>44279</v>
      </c>
      <c r="C42" s="207">
        <v>40</v>
      </c>
      <c r="D42" s="76">
        <v>0.04</v>
      </c>
    </row>
    <row r="43" spans="1:4" x14ac:dyDescent="0.25">
      <c r="A43" s="398">
        <v>13</v>
      </c>
      <c r="B43" s="225">
        <v>44286</v>
      </c>
      <c r="C43" s="207">
        <v>39</v>
      </c>
      <c r="D43" s="76">
        <v>0.04</v>
      </c>
    </row>
    <row r="44" spans="1:4" x14ac:dyDescent="0.25">
      <c r="A44" s="398">
        <v>14</v>
      </c>
      <c r="B44" s="225">
        <v>44293</v>
      </c>
      <c r="C44" s="207">
        <v>39</v>
      </c>
      <c r="D44" s="76">
        <v>0.04</v>
      </c>
    </row>
    <row r="45" spans="1:4" x14ac:dyDescent="0.25">
      <c r="A45" s="398">
        <v>15</v>
      </c>
      <c r="B45" s="225">
        <v>44300</v>
      </c>
      <c r="C45" s="207">
        <v>29</v>
      </c>
      <c r="D45" s="76">
        <v>0.03</v>
      </c>
    </row>
    <row r="46" spans="1:4" x14ac:dyDescent="0.25">
      <c r="A46" s="398">
        <v>16</v>
      </c>
      <c r="B46" s="225">
        <v>44307</v>
      </c>
      <c r="C46" s="207">
        <v>32</v>
      </c>
      <c r="D46"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09"/>
  <sheetViews>
    <sheetView workbookViewId="0">
      <pane xSplit="1" ySplit="3" topLeftCell="B396"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358</v>
      </c>
    </row>
    <row r="408" spans="1:4" x14ac:dyDescent="0.25">
      <c r="A408" s="291">
        <v>44308</v>
      </c>
      <c r="B408" s="127">
        <v>7646</v>
      </c>
    </row>
    <row r="409" spans="1:4" x14ac:dyDescent="0.25">
      <c r="A409" s="291">
        <v>44309</v>
      </c>
      <c r="B409" s="127">
        <v>7647</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22"/>
  <sheetViews>
    <sheetView workbookViewId="0">
      <pane xSplit="1" ySplit="3" topLeftCell="B10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30" t="s">
        <v>361</v>
      </c>
      <c r="B1" s="530"/>
      <c r="C1" s="530"/>
      <c r="D1" s="530"/>
      <c r="E1" s="530"/>
      <c r="F1" s="482"/>
      <c r="G1" s="482"/>
      <c r="H1" s="482"/>
      <c r="I1" s="482"/>
      <c r="J1" s="482"/>
      <c r="K1" s="482"/>
      <c r="L1" s="482"/>
      <c r="M1" s="482"/>
      <c r="N1" s="482"/>
      <c r="O1" s="508" t="s">
        <v>362</v>
      </c>
      <c r="P1" s="94"/>
      <c r="Q1" s="94"/>
      <c r="R1" s="94"/>
      <c r="S1" s="94"/>
      <c r="T1" s="94"/>
      <c r="U1" s="264"/>
    </row>
    <row r="2" spans="1:21" x14ac:dyDescent="0.25">
      <c r="A2" s="483"/>
      <c r="B2" s="482"/>
      <c r="C2" s="481"/>
      <c r="D2" s="481"/>
      <c r="E2" s="481"/>
      <c r="F2" s="482"/>
      <c r="G2" s="482"/>
      <c r="H2" s="482"/>
      <c r="I2" s="482"/>
      <c r="J2" s="482"/>
      <c r="K2" s="482"/>
      <c r="L2" s="482"/>
      <c r="M2" s="482"/>
      <c r="N2" s="482"/>
      <c r="O2" s="94"/>
      <c r="P2" s="94"/>
      <c r="Q2" s="94"/>
      <c r="R2" s="94"/>
      <c r="S2" s="94"/>
      <c r="T2" s="94"/>
      <c r="U2" s="527" t="s">
        <v>29</v>
      </c>
    </row>
    <row r="3" spans="1:21" ht="138" customHeight="1" x14ac:dyDescent="0.25">
      <c r="A3" s="509" t="s">
        <v>0</v>
      </c>
      <c r="B3" s="510" t="s">
        <v>176</v>
      </c>
      <c r="C3" s="510" t="s">
        <v>173</v>
      </c>
      <c r="D3" s="511" t="s">
        <v>179</v>
      </c>
      <c r="E3" s="511" t="s">
        <v>177</v>
      </c>
      <c r="F3" s="485"/>
      <c r="G3" s="485"/>
      <c r="H3" s="485"/>
      <c r="I3" s="485"/>
      <c r="J3" s="485"/>
      <c r="K3" s="485"/>
      <c r="L3" s="485"/>
      <c r="M3" s="485"/>
      <c r="N3" s="485"/>
      <c r="O3" s="509" t="s">
        <v>0</v>
      </c>
      <c r="P3" s="510" t="s">
        <v>176</v>
      </c>
      <c r="Q3" s="510" t="s">
        <v>173</v>
      </c>
      <c r="R3" s="511" t="s">
        <v>179</v>
      </c>
      <c r="S3" s="511" t="s">
        <v>177</v>
      </c>
      <c r="T3" s="512"/>
      <c r="U3" s="264"/>
    </row>
    <row r="4" spans="1:21" x14ac:dyDescent="0.25">
      <c r="A4" s="293">
        <v>44060</v>
      </c>
      <c r="B4" s="513">
        <v>6691</v>
      </c>
      <c r="C4" s="514">
        <v>0.95417624179999994</v>
      </c>
      <c r="D4" s="515">
        <v>3.6431640300000005E-2</v>
      </c>
      <c r="E4" s="515">
        <v>9.3784989000000006E-3</v>
      </c>
      <c r="F4" s="482"/>
      <c r="G4" s="487"/>
      <c r="H4" s="488"/>
      <c r="I4" s="488"/>
      <c r="J4" s="482"/>
      <c r="K4" s="482"/>
      <c r="L4" s="482"/>
      <c r="M4" s="482"/>
      <c r="N4" s="482"/>
      <c r="O4" s="516">
        <v>44060</v>
      </c>
      <c r="P4" s="49">
        <v>5158</v>
      </c>
      <c r="Q4" s="257">
        <v>0.95428309090000007</v>
      </c>
      <c r="R4" s="517">
        <v>3.8472812600000003E-2</v>
      </c>
      <c r="S4" s="517">
        <v>7.2361936000000003E-3</v>
      </c>
      <c r="T4" s="94"/>
      <c r="U4" s="264"/>
    </row>
    <row r="5" spans="1:21" x14ac:dyDescent="0.25">
      <c r="A5" s="293">
        <v>44061</v>
      </c>
      <c r="B5" s="513">
        <v>7628</v>
      </c>
      <c r="C5" s="514">
        <v>0.94962588920000002</v>
      </c>
      <c r="D5" s="292">
        <v>3.9675949199999998E-2</v>
      </c>
      <c r="E5" s="292">
        <v>1.06860233E-2</v>
      </c>
      <c r="F5" s="482"/>
      <c r="G5" s="482"/>
      <c r="H5" s="482"/>
      <c r="I5" s="482"/>
      <c r="J5" s="482"/>
      <c r="K5" s="482"/>
      <c r="L5" s="482"/>
      <c r="M5" s="482"/>
      <c r="N5" s="482"/>
      <c r="O5" s="516">
        <v>44061</v>
      </c>
      <c r="P5" s="49">
        <v>6292</v>
      </c>
      <c r="Q5" s="257">
        <v>0.94990614919999994</v>
      </c>
      <c r="R5" s="257">
        <v>4.1246390200000004E-2</v>
      </c>
      <c r="S5" s="257">
        <v>9.2879942999999996E-3</v>
      </c>
      <c r="T5" s="94"/>
      <c r="U5" s="264"/>
    </row>
    <row r="6" spans="1:21" x14ac:dyDescent="0.25">
      <c r="A6" s="293">
        <v>44062</v>
      </c>
      <c r="B6" s="513">
        <v>8328</v>
      </c>
      <c r="C6" s="514">
        <v>0.94575998149999996</v>
      </c>
      <c r="D6" s="292">
        <v>4.2600122000000004E-2</v>
      </c>
      <c r="E6" s="292">
        <v>1.1628471499999999E-2</v>
      </c>
      <c r="F6" s="482"/>
      <c r="G6" s="482"/>
      <c r="H6" s="482"/>
      <c r="I6" s="482"/>
      <c r="J6" s="482"/>
      <c r="K6" s="482"/>
      <c r="L6" s="482"/>
      <c r="M6" s="482"/>
      <c r="N6" s="482"/>
      <c r="O6" s="516">
        <v>44062</v>
      </c>
      <c r="P6" s="49">
        <v>7037</v>
      </c>
      <c r="Q6" s="257">
        <v>0.94642513019999996</v>
      </c>
      <c r="R6" s="257">
        <v>4.3699499400000001E-2</v>
      </c>
      <c r="S6" s="257">
        <v>9.8682066999999998E-3</v>
      </c>
      <c r="T6" s="94"/>
      <c r="U6" s="264"/>
    </row>
    <row r="7" spans="1:21" x14ac:dyDescent="0.25">
      <c r="A7" s="293">
        <v>44063</v>
      </c>
      <c r="B7" s="513">
        <v>9744</v>
      </c>
      <c r="C7" s="514">
        <v>0.93651072670000002</v>
      </c>
      <c r="D7" s="292">
        <v>4.9875343800000006E-2</v>
      </c>
      <c r="E7" s="292">
        <v>1.3600352699999999E-2</v>
      </c>
      <c r="F7" s="482"/>
      <c r="G7" s="482"/>
      <c r="H7" s="482"/>
      <c r="I7" s="482"/>
      <c r="J7" s="482"/>
      <c r="K7" s="482"/>
      <c r="L7" s="482"/>
      <c r="M7" s="482"/>
      <c r="N7" s="482"/>
      <c r="O7" s="516">
        <v>44063</v>
      </c>
      <c r="P7" s="49">
        <v>8426</v>
      </c>
      <c r="Q7" s="257">
        <v>0.93805645130000004</v>
      </c>
      <c r="R7" s="257">
        <v>5.0191782500000004E-2</v>
      </c>
      <c r="S7" s="257">
        <v>1.17453425E-2</v>
      </c>
      <c r="T7" s="94"/>
      <c r="U7" s="264"/>
    </row>
    <row r="8" spans="1:21" x14ac:dyDescent="0.25">
      <c r="A8" s="293">
        <v>44064</v>
      </c>
      <c r="B8" s="372">
        <v>11815</v>
      </c>
      <c r="C8" s="292">
        <v>0.91764907350000002</v>
      </c>
      <c r="D8" s="292">
        <v>6.5454305800000001E-2</v>
      </c>
      <c r="E8" s="292">
        <v>1.69070726E-2</v>
      </c>
      <c r="F8" s="482"/>
      <c r="G8" s="482"/>
      <c r="H8" s="482"/>
      <c r="I8" s="482"/>
      <c r="J8" s="482"/>
      <c r="K8" s="482"/>
      <c r="L8" s="482"/>
      <c r="M8" s="482"/>
      <c r="N8" s="482"/>
      <c r="O8" s="516">
        <v>44064</v>
      </c>
      <c r="P8" s="49">
        <v>10655</v>
      </c>
      <c r="Q8" s="257">
        <v>0.91828749360000006</v>
      </c>
      <c r="R8" s="389">
        <v>6.6508160799999994E-2</v>
      </c>
      <c r="S8" s="389">
        <v>1.5210775800000001E-2</v>
      </c>
      <c r="T8" s="94"/>
      <c r="U8" s="264"/>
    </row>
    <row r="9" spans="1:21" x14ac:dyDescent="0.25">
      <c r="A9" s="293">
        <v>44067</v>
      </c>
      <c r="B9" s="372">
        <v>19695</v>
      </c>
      <c r="C9" s="292">
        <v>0.88805348419999997</v>
      </c>
      <c r="D9" s="292">
        <v>8.4723331799999996E-2</v>
      </c>
      <c r="E9" s="292">
        <v>2.7209643200000001E-2</v>
      </c>
      <c r="F9" s="482"/>
      <c r="G9" s="482"/>
      <c r="H9" s="482"/>
      <c r="I9" s="482"/>
      <c r="J9" s="482"/>
      <c r="K9" s="482"/>
      <c r="L9" s="482"/>
      <c r="M9" s="482"/>
      <c r="N9" s="482"/>
      <c r="O9" s="516">
        <v>44067</v>
      </c>
      <c r="P9" s="49">
        <v>15913</v>
      </c>
      <c r="Q9" s="257">
        <v>0.89229074549999998</v>
      </c>
      <c r="R9" s="389">
        <v>8.5740323000000007E-2</v>
      </c>
      <c r="S9" s="389">
        <v>2.1961093899999999E-2</v>
      </c>
      <c r="T9" s="94"/>
      <c r="U9" s="264"/>
    </row>
    <row r="10" spans="1:21" x14ac:dyDescent="0.25">
      <c r="A10" s="293">
        <v>44068</v>
      </c>
      <c r="B10" s="372">
        <v>23503</v>
      </c>
      <c r="C10" s="292">
        <v>0.87231087740000002</v>
      </c>
      <c r="D10" s="292">
        <v>9.4983346199999999E-2</v>
      </c>
      <c r="E10" s="292">
        <v>3.2692943799999999E-2</v>
      </c>
      <c r="F10" s="482"/>
      <c r="G10" s="482"/>
      <c r="H10" s="482"/>
      <c r="I10" s="482"/>
      <c r="J10" s="482"/>
      <c r="K10" s="482"/>
      <c r="L10" s="482"/>
      <c r="M10" s="482"/>
      <c r="N10" s="482"/>
      <c r="O10" s="516">
        <v>44068</v>
      </c>
      <c r="P10" s="49">
        <v>19653</v>
      </c>
      <c r="Q10" s="257">
        <v>0.87474455539999996</v>
      </c>
      <c r="R10" s="389">
        <v>9.2688977800000003E-2</v>
      </c>
      <c r="S10" s="389">
        <v>3.2565188000000002E-2</v>
      </c>
      <c r="T10" s="94"/>
      <c r="U10" s="264"/>
    </row>
    <row r="11" spans="1:21" x14ac:dyDescent="0.25">
      <c r="A11" s="293">
        <v>44069</v>
      </c>
      <c r="B11" s="372">
        <v>25022</v>
      </c>
      <c r="C11" s="292">
        <v>0.87138389620000001</v>
      </c>
      <c r="D11" s="292">
        <v>9.3683889800000003E-2</v>
      </c>
      <c r="E11" s="292">
        <v>3.4919371000000005E-2</v>
      </c>
      <c r="F11" s="482"/>
      <c r="G11" s="482"/>
      <c r="H11" s="482"/>
      <c r="I11" s="482"/>
      <c r="J11" s="482"/>
      <c r="K11" s="482"/>
      <c r="L11" s="482"/>
      <c r="M11" s="482"/>
      <c r="N11" s="482"/>
      <c r="O11" s="516">
        <v>44069</v>
      </c>
      <c r="P11" s="49">
        <v>22019</v>
      </c>
      <c r="Q11" s="257">
        <v>0.87685068049999992</v>
      </c>
      <c r="R11" s="389">
        <v>8.7084152499999998E-2</v>
      </c>
      <c r="S11" s="389">
        <v>3.60638878E-2</v>
      </c>
      <c r="T11" s="94"/>
      <c r="U11" s="264"/>
    </row>
    <row r="12" spans="1:21" x14ac:dyDescent="0.25">
      <c r="A12" s="293">
        <v>44070</v>
      </c>
      <c r="B12" s="372">
        <v>24240</v>
      </c>
      <c r="C12" s="292">
        <v>0.86199873300000007</v>
      </c>
      <c r="D12" s="292">
        <v>0.1041521015</v>
      </c>
      <c r="E12" s="292">
        <v>3.38384646E-2</v>
      </c>
      <c r="F12" s="482"/>
      <c r="G12" s="482"/>
      <c r="H12" s="482"/>
      <c r="I12" s="482"/>
      <c r="J12" s="482"/>
      <c r="K12" s="482"/>
      <c r="L12" s="482"/>
      <c r="M12" s="482"/>
      <c r="N12" s="482"/>
      <c r="O12" s="516">
        <v>44070</v>
      </c>
      <c r="P12" s="49">
        <v>21832</v>
      </c>
      <c r="Q12" s="257">
        <v>0.8668796379</v>
      </c>
      <c r="R12" s="389">
        <v>0.10268604749999999</v>
      </c>
      <c r="S12" s="389">
        <v>3.0422907999999999E-2</v>
      </c>
      <c r="T12" s="94"/>
      <c r="U12" s="264"/>
    </row>
    <row r="13" spans="1:21" x14ac:dyDescent="0.25">
      <c r="A13" s="293">
        <v>44071</v>
      </c>
      <c r="B13" s="372">
        <v>24407</v>
      </c>
      <c r="C13" s="292">
        <v>0.84230703750000002</v>
      </c>
      <c r="D13" s="292">
        <v>0.12295505870000001</v>
      </c>
      <c r="E13" s="292">
        <v>3.4767616300000005E-2</v>
      </c>
      <c r="F13" s="482"/>
      <c r="G13" s="482"/>
      <c r="H13" s="482"/>
      <c r="I13" s="482"/>
      <c r="J13" s="482"/>
      <c r="K13" s="482"/>
      <c r="L13" s="482"/>
      <c r="M13" s="482"/>
      <c r="N13" s="482"/>
      <c r="O13" s="516">
        <v>44071</v>
      </c>
      <c r="P13" s="51">
        <v>22821</v>
      </c>
      <c r="Q13" s="389">
        <v>0.84484565720000004</v>
      </c>
      <c r="R13" s="389">
        <v>0.12272282940000001</v>
      </c>
      <c r="S13" s="389">
        <v>3.24603828E-2</v>
      </c>
      <c r="T13" s="94"/>
      <c r="U13" s="264"/>
    </row>
    <row r="14" spans="1:21" x14ac:dyDescent="0.25">
      <c r="A14" s="293">
        <v>44074</v>
      </c>
      <c r="B14" s="372">
        <v>17956</v>
      </c>
      <c r="C14" s="292">
        <v>0.86305441869999999</v>
      </c>
      <c r="D14" s="292">
        <v>0.1121043427</v>
      </c>
      <c r="E14" s="292">
        <v>2.4831978100000002E-2</v>
      </c>
      <c r="F14" s="482"/>
      <c r="G14" s="482"/>
      <c r="H14" s="482"/>
      <c r="I14" s="482"/>
      <c r="J14" s="482"/>
      <c r="K14" s="482"/>
      <c r="L14" s="482"/>
      <c r="M14" s="482"/>
      <c r="N14" s="482"/>
      <c r="O14" s="294">
        <v>44074</v>
      </c>
      <c r="P14" s="49">
        <v>15660</v>
      </c>
      <c r="Q14" s="257">
        <v>0.86727853370000008</v>
      </c>
      <c r="R14" s="257">
        <v>0.1110893734</v>
      </c>
      <c r="S14" s="257">
        <v>2.1620710200000001E-2</v>
      </c>
      <c r="T14" s="94"/>
      <c r="U14" s="264"/>
    </row>
    <row r="15" spans="1:21" x14ac:dyDescent="0.25">
      <c r="A15" s="293">
        <v>44075</v>
      </c>
      <c r="B15" s="372">
        <v>17279</v>
      </c>
      <c r="C15" s="292">
        <v>0.87150156239999998</v>
      </c>
      <c r="D15" s="292">
        <v>0.1044491743</v>
      </c>
      <c r="E15" s="292">
        <v>2.40364328E-2</v>
      </c>
      <c r="F15" s="482"/>
      <c r="G15" s="482"/>
      <c r="H15" s="482"/>
      <c r="I15" s="482"/>
      <c r="J15" s="482"/>
      <c r="K15" s="482"/>
      <c r="L15" s="482"/>
      <c r="M15" s="482"/>
      <c r="N15" s="482"/>
      <c r="O15" s="294">
        <v>44075</v>
      </c>
      <c r="P15" s="49">
        <v>15461</v>
      </c>
      <c r="Q15" s="257">
        <v>0.87546153299999996</v>
      </c>
      <c r="R15" s="257">
        <v>0.10307237919999999</v>
      </c>
      <c r="S15" s="257">
        <v>2.1456835800000001E-2</v>
      </c>
      <c r="T15" s="94"/>
      <c r="U15" s="264"/>
    </row>
    <row r="16" spans="1:21" x14ac:dyDescent="0.25">
      <c r="A16" s="293">
        <v>44076</v>
      </c>
      <c r="B16" s="372">
        <v>15936</v>
      </c>
      <c r="C16" s="292">
        <v>0.88307737500000005</v>
      </c>
      <c r="D16" s="292">
        <v>9.4650290800000009E-2</v>
      </c>
      <c r="E16" s="292">
        <v>2.2258075400000001E-2</v>
      </c>
      <c r="F16" s="482"/>
      <c r="G16" s="482"/>
      <c r="H16" s="482"/>
      <c r="I16" s="482"/>
      <c r="J16" s="482"/>
      <c r="K16" s="482"/>
      <c r="L16" s="482"/>
      <c r="M16" s="482"/>
      <c r="N16" s="482"/>
      <c r="O16" s="294">
        <v>44076</v>
      </c>
      <c r="P16" s="49">
        <v>14228</v>
      </c>
      <c r="Q16" s="257">
        <v>0.88690153220000001</v>
      </c>
      <c r="R16" s="257">
        <v>9.3267624500000007E-2</v>
      </c>
      <c r="S16" s="257">
        <v>1.9817314200000002E-2</v>
      </c>
      <c r="T16" s="94"/>
      <c r="U16" s="264"/>
    </row>
    <row r="17" spans="1:21" x14ac:dyDescent="0.25">
      <c r="A17" s="295">
        <v>44077</v>
      </c>
      <c r="B17" s="372">
        <v>15131</v>
      </c>
      <c r="C17" s="292">
        <v>0.88905567330000002</v>
      </c>
      <c r="D17" s="292">
        <v>8.974266639999999E-2</v>
      </c>
      <c r="E17" s="292">
        <v>2.11916771E-2</v>
      </c>
      <c r="F17" s="482"/>
      <c r="G17" s="482"/>
      <c r="H17" s="482"/>
      <c r="I17" s="482"/>
      <c r="J17" s="482"/>
      <c r="K17" s="482"/>
      <c r="L17" s="482"/>
      <c r="M17" s="482"/>
      <c r="N17" s="482"/>
      <c r="O17" s="294">
        <v>44077</v>
      </c>
      <c r="P17" s="49">
        <v>13596</v>
      </c>
      <c r="Q17" s="257">
        <v>0.89246879860000006</v>
      </c>
      <c r="R17" s="257">
        <v>8.8529046E-2</v>
      </c>
      <c r="S17" s="257">
        <v>1.8994320199999998E-2</v>
      </c>
      <c r="T17" s="94"/>
      <c r="U17" s="264"/>
    </row>
    <row r="18" spans="1:21" x14ac:dyDescent="0.25">
      <c r="A18" s="295">
        <v>44078</v>
      </c>
      <c r="B18" s="372">
        <v>14197</v>
      </c>
      <c r="C18" s="292">
        <v>0.88018274610000002</v>
      </c>
      <c r="D18" s="292">
        <v>9.9181262899999997E-2</v>
      </c>
      <c r="E18" s="292">
        <v>2.0663714400000002E-2</v>
      </c>
      <c r="F18" s="482"/>
      <c r="G18" s="482"/>
      <c r="H18" s="482"/>
      <c r="I18" s="482"/>
      <c r="J18" s="482"/>
      <c r="K18" s="482"/>
      <c r="L18" s="482"/>
      <c r="M18" s="482"/>
      <c r="N18" s="482"/>
      <c r="O18" s="294">
        <v>44078</v>
      </c>
      <c r="P18" s="49">
        <v>13154</v>
      </c>
      <c r="Q18" s="257">
        <v>0.88198583759999993</v>
      </c>
      <c r="R18" s="257">
        <v>9.8981590499999994E-2</v>
      </c>
      <c r="S18" s="257">
        <v>1.9060261700000001E-2</v>
      </c>
      <c r="T18" s="94"/>
      <c r="U18" s="264"/>
    </row>
    <row r="19" spans="1:21" x14ac:dyDescent="0.25">
      <c r="A19" s="295">
        <v>44081</v>
      </c>
      <c r="B19" s="372">
        <v>11386</v>
      </c>
      <c r="C19" s="292">
        <v>0.90735652690000002</v>
      </c>
      <c r="D19" s="292">
        <v>7.6052853399999995E-2</v>
      </c>
      <c r="E19" s="292">
        <v>1.6577173399999999E-2</v>
      </c>
      <c r="F19" s="482"/>
      <c r="G19" s="482"/>
      <c r="H19" s="482"/>
      <c r="I19" s="482"/>
      <c r="J19" s="482"/>
      <c r="K19" s="482"/>
      <c r="L19" s="482"/>
      <c r="M19" s="482"/>
      <c r="N19" s="482"/>
      <c r="O19" s="294">
        <v>44081</v>
      </c>
      <c r="P19" s="49">
        <v>9758</v>
      </c>
      <c r="Q19" s="257">
        <v>0.91020290000000004</v>
      </c>
      <c r="R19" s="257">
        <v>7.5607379500000002E-2</v>
      </c>
      <c r="S19" s="257">
        <v>1.41792749E-2</v>
      </c>
      <c r="T19" s="94"/>
      <c r="U19" s="264"/>
    </row>
    <row r="20" spans="1:21" x14ac:dyDescent="0.25">
      <c r="A20" s="295">
        <v>44082</v>
      </c>
      <c r="B20" s="518">
        <v>12429</v>
      </c>
      <c r="C20" s="292">
        <v>0.91520819900000006</v>
      </c>
      <c r="D20" s="292">
        <v>6.7370792200000001E-2</v>
      </c>
      <c r="E20" s="292">
        <v>1.7409595999999999E-2</v>
      </c>
      <c r="F20" s="482"/>
      <c r="G20" s="482"/>
      <c r="H20" s="482"/>
      <c r="I20" s="482"/>
      <c r="J20" s="482"/>
      <c r="K20" s="482"/>
      <c r="L20" s="482"/>
      <c r="M20" s="482"/>
      <c r="N20" s="482"/>
      <c r="O20" s="294">
        <v>44082</v>
      </c>
      <c r="P20" s="49">
        <v>11173</v>
      </c>
      <c r="Q20" s="257">
        <v>0.91753910290000007</v>
      </c>
      <c r="R20" s="257">
        <v>6.6824760099999991E-2</v>
      </c>
      <c r="S20" s="257">
        <v>1.5628296599999997E-2</v>
      </c>
      <c r="T20" s="94"/>
      <c r="U20" s="264"/>
    </row>
    <row r="21" spans="1:21" x14ac:dyDescent="0.25">
      <c r="A21" s="295">
        <v>44083</v>
      </c>
      <c r="B21" s="372">
        <v>12053</v>
      </c>
      <c r="C21" s="292">
        <v>0.9211224093</v>
      </c>
      <c r="D21" s="292">
        <v>6.1881417599999995E-2</v>
      </c>
      <c r="E21" s="292">
        <v>1.6983336300000002E-2</v>
      </c>
      <c r="F21" s="482"/>
      <c r="G21" s="482"/>
      <c r="H21" s="482"/>
      <c r="I21" s="482"/>
      <c r="J21" s="482"/>
      <c r="K21" s="482"/>
      <c r="L21" s="482"/>
      <c r="M21" s="482"/>
      <c r="N21" s="482"/>
      <c r="O21" s="294">
        <v>44083</v>
      </c>
      <c r="P21" s="49">
        <v>11005</v>
      </c>
      <c r="Q21" s="519">
        <v>0.9234529010000001</v>
      </c>
      <c r="R21" s="519">
        <v>6.1050808599999999E-2</v>
      </c>
      <c r="S21" s="519">
        <v>1.5485599899999999E-2</v>
      </c>
      <c r="T21" s="94"/>
      <c r="U21" s="264"/>
    </row>
    <row r="22" spans="1:21" x14ac:dyDescent="0.25">
      <c r="A22" s="295">
        <v>44084</v>
      </c>
      <c r="B22" s="518">
        <v>11427</v>
      </c>
      <c r="C22" s="292">
        <v>0.92280758060000001</v>
      </c>
      <c r="D22" s="292">
        <v>6.1193018500000002E-2</v>
      </c>
      <c r="E22" s="292">
        <v>1.5987275199999998E-2</v>
      </c>
      <c r="F22" s="482"/>
      <c r="G22" s="482"/>
      <c r="H22" s="482"/>
      <c r="I22" s="482"/>
      <c r="J22" s="482"/>
      <c r="K22" s="482"/>
      <c r="L22" s="482"/>
      <c r="M22" s="482"/>
      <c r="N22" s="482"/>
      <c r="O22" s="294">
        <v>44084</v>
      </c>
      <c r="P22" s="49">
        <v>10513</v>
      </c>
      <c r="Q22" s="257">
        <v>0.92484042200000005</v>
      </c>
      <c r="R22" s="257">
        <v>6.0429352999999998E-2</v>
      </c>
      <c r="S22" s="257">
        <v>1.4718818999999999E-2</v>
      </c>
      <c r="T22" s="94"/>
      <c r="U22" s="264"/>
    </row>
    <row r="23" spans="1:21" x14ac:dyDescent="0.25">
      <c r="A23" s="295">
        <v>44085</v>
      </c>
      <c r="B23" s="372">
        <v>11288</v>
      </c>
      <c r="C23" s="292">
        <v>0.91039151789999995</v>
      </c>
      <c r="D23" s="292">
        <v>7.3190092499999998E-2</v>
      </c>
      <c r="E23" s="292">
        <v>1.6428823700000001E-2</v>
      </c>
      <c r="F23" s="482"/>
      <c r="G23" s="482"/>
      <c r="H23" s="482"/>
      <c r="I23" s="482"/>
      <c r="J23" s="482"/>
      <c r="K23" s="482"/>
      <c r="L23" s="482"/>
      <c r="M23" s="482"/>
      <c r="N23" s="482"/>
      <c r="O23" s="294">
        <v>44085</v>
      </c>
      <c r="P23" s="49">
        <v>10667</v>
      </c>
      <c r="Q23" s="257">
        <v>0.91176029330000008</v>
      </c>
      <c r="R23" s="257">
        <v>7.2757803800000007E-2</v>
      </c>
      <c r="S23" s="257">
        <v>1.5492332800000001E-2</v>
      </c>
      <c r="T23" s="94"/>
      <c r="U23" s="264"/>
    </row>
    <row r="24" spans="1:21" x14ac:dyDescent="0.25">
      <c r="A24" s="295">
        <v>44088</v>
      </c>
      <c r="B24" s="518">
        <v>9685</v>
      </c>
      <c r="C24" s="292">
        <v>0.9271791023</v>
      </c>
      <c r="D24" s="292">
        <v>5.8668697999999998E-2</v>
      </c>
      <c r="E24" s="292">
        <v>1.41372783E-2</v>
      </c>
      <c r="F24" s="482"/>
      <c r="G24" s="482"/>
      <c r="H24" s="482"/>
      <c r="I24" s="482"/>
      <c r="J24" s="482"/>
      <c r="K24" s="482"/>
      <c r="L24" s="482"/>
      <c r="M24" s="482"/>
      <c r="N24" s="482"/>
      <c r="O24" s="294">
        <v>44088</v>
      </c>
      <c r="P24" s="49">
        <v>8649</v>
      </c>
      <c r="Q24" s="257">
        <v>0.92940629950000009</v>
      </c>
      <c r="R24" s="257">
        <v>5.7954048100000002E-2</v>
      </c>
      <c r="S24" s="257">
        <v>1.2623993700000001E-2</v>
      </c>
      <c r="T24" s="94"/>
      <c r="U24" s="264"/>
    </row>
    <row r="25" spans="1:21" x14ac:dyDescent="0.25">
      <c r="A25" s="295">
        <v>44089</v>
      </c>
      <c r="B25" s="518">
        <v>10058</v>
      </c>
      <c r="C25" s="292">
        <v>0.92953848660000005</v>
      </c>
      <c r="D25" s="292">
        <v>5.5726630100000001E-2</v>
      </c>
      <c r="E25" s="292">
        <v>1.4720706600000001E-2</v>
      </c>
      <c r="F25" s="482"/>
      <c r="G25" s="482"/>
      <c r="H25" s="482"/>
      <c r="I25" s="482"/>
      <c r="J25" s="482"/>
      <c r="K25" s="482"/>
      <c r="L25" s="482"/>
      <c r="M25" s="482"/>
      <c r="N25" s="482"/>
      <c r="O25" s="294">
        <v>44089</v>
      </c>
      <c r="P25" s="49">
        <v>9193</v>
      </c>
      <c r="Q25" s="257">
        <v>0.93167283560000003</v>
      </c>
      <c r="R25" s="257">
        <v>5.48520594E-2</v>
      </c>
      <c r="S25" s="257">
        <v>1.3458697299999999E-2</v>
      </c>
      <c r="T25" s="94"/>
      <c r="U25" s="264"/>
    </row>
    <row r="26" spans="1:21" x14ac:dyDescent="0.25">
      <c r="A26" s="295">
        <v>44090</v>
      </c>
      <c r="B26" s="518">
        <v>10796</v>
      </c>
      <c r="C26" s="292">
        <v>0.93075001319999995</v>
      </c>
      <c r="D26" s="292">
        <v>5.4191795800000005E-2</v>
      </c>
      <c r="E26" s="292">
        <v>1.5045350100000002E-2</v>
      </c>
      <c r="F26" s="482"/>
      <c r="G26" s="482"/>
      <c r="H26" s="482"/>
      <c r="I26" s="482"/>
      <c r="J26" s="482"/>
      <c r="K26" s="482"/>
      <c r="L26" s="482"/>
      <c r="M26" s="482"/>
      <c r="N26" s="482"/>
      <c r="O26" s="294">
        <v>44090</v>
      </c>
      <c r="P26" s="66">
        <v>10000</v>
      </c>
      <c r="Q26" s="257">
        <v>0.93264851339999999</v>
      </c>
      <c r="R26" s="257">
        <v>5.3376024700000003E-2</v>
      </c>
      <c r="S26" s="257">
        <v>1.39640523E-2</v>
      </c>
      <c r="T26" s="94"/>
      <c r="U26" s="264"/>
    </row>
    <row r="27" spans="1:21" x14ac:dyDescent="0.25">
      <c r="A27" s="295">
        <v>44091</v>
      </c>
      <c r="B27" s="518">
        <v>10647</v>
      </c>
      <c r="C27" s="292">
        <v>0.93137878949999997</v>
      </c>
      <c r="D27" s="292">
        <v>5.3363342899999999E-2</v>
      </c>
      <c r="E27" s="292">
        <v>1.52462546E-2</v>
      </c>
      <c r="F27" s="482"/>
      <c r="G27" s="482"/>
      <c r="H27" s="482"/>
      <c r="I27" s="482"/>
      <c r="J27" s="482"/>
      <c r="K27" s="482"/>
      <c r="L27" s="482"/>
      <c r="M27" s="482"/>
      <c r="N27" s="482"/>
      <c r="O27" s="294">
        <v>44091</v>
      </c>
      <c r="P27" s="66">
        <v>9905</v>
      </c>
      <c r="Q27" s="257">
        <v>0.93332614140000003</v>
      </c>
      <c r="R27" s="257">
        <v>5.25222526E-2</v>
      </c>
      <c r="S27" s="257">
        <v>1.41400217E-2</v>
      </c>
      <c r="T27" s="94"/>
      <c r="U27" s="264"/>
    </row>
    <row r="28" spans="1:21" x14ac:dyDescent="0.25">
      <c r="A28" s="295">
        <v>44092</v>
      </c>
      <c r="B28" s="518">
        <v>9838</v>
      </c>
      <c r="C28" s="292">
        <v>0.92116632909999996</v>
      </c>
      <c r="D28" s="292">
        <v>6.3078005999999992E-2</v>
      </c>
      <c r="E28" s="292">
        <v>1.5764312799999999E-2</v>
      </c>
      <c r="F28" s="482"/>
      <c r="G28" s="482"/>
      <c r="H28" s="482"/>
      <c r="I28" s="482"/>
      <c r="J28" s="482"/>
      <c r="K28" s="482"/>
      <c r="L28" s="482"/>
      <c r="M28" s="482"/>
      <c r="N28" s="482"/>
      <c r="O28" s="294">
        <v>44092</v>
      </c>
      <c r="P28" s="66">
        <v>9363</v>
      </c>
      <c r="Q28" s="257">
        <v>0.92217944569999999</v>
      </c>
      <c r="R28" s="257">
        <v>6.2833320900000003E-2</v>
      </c>
      <c r="S28" s="257">
        <v>1.49950125E-2</v>
      </c>
      <c r="T28" s="94"/>
      <c r="U28" s="264"/>
    </row>
    <row r="29" spans="1:21" x14ac:dyDescent="0.25">
      <c r="A29" s="295">
        <v>44095</v>
      </c>
      <c r="B29" s="520">
        <v>9161</v>
      </c>
      <c r="C29" s="292">
        <v>0.92760560270000003</v>
      </c>
      <c r="D29" s="292">
        <v>5.6475540900000003E-2</v>
      </c>
      <c r="E29" s="292">
        <v>1.59188564E-2</v>
      </c>
      <c r="F29" s="482"/>
      <c r="G29" s="482"/>
      <c r="H29" s="482"/>
      <c r="I29" s="482"/>
      <c r="J29" s="482"/>
      <c r="K29" s="482"/>
      <c r="L29" s="482"/>
      <c r="M29" s="482"/>
      <c r="N29" s="482"/>
      <c r="O29" s="294">
        <v>44095</v>
      </c>
      <c r="P29" s="66">
        <v>8424</v>
      </c>
      <c r="Q29" s="257">
        <v>0.92921748969999995</v>
      </c>
      <c r="R29" s="257">
        <v>5.6159148300000003E-2</v>
      </c>
      <c r="S29" s="257">
        <v>1.4624250600000001E-2</v>
      </c>
      <c r="T29" s="94"/>
      <c r="U29" s="264"/>
    </row>
    <row r="30" spans="1:21" x14ac:dyDescent="0.25">
      <c r="A30" s="295">
        <v>44096</v>
      </c>
      <c r="B30" s="520">
        <v>11232</v>
      </c>
      <c r="C30" s="292">
        <v>0.92946822439999999</v>
      </c>
      <c r="D30" s="292">
        <v>5.4101571600000002E-2</v>
      </c>
      <c r="E30" s="292">
        <v>1.6416834000000002E-2</v>
      </c>
      <c r="F30" s="482"/>
      <c r="G30" s="482"/>
      <c r="H30" s="482"/>
      <c r="I30" s="482"/>
      <c r="J30" s="482"/>
      <c r="K30" s="482"/>
      <c r="L30" s="482"/>
      <c r="M30" s="482"/>
      <c r="N30" s="482"/>
      <c r="O30" s="294">
        <v>44096</v>
      </c>
      <c r="P30" s="66">
        <v>10560</v>
      </c>
      <c r="Q30" s="257">
        <v>0.93098693310000002</v>
      </c>
      <c r="R30" s="257">
        <v>5.3566270400000005E-2</v>
      </c>
      <c r="S30" s="257">
        <v>1.5433430299999999E-2</v>
      </c>
      <c r="T30" s="94"/>
      <c r="U30" s="264"/>
    </row>
    <row r="31" spans="1:21" x14ac:dyDescent="0.25">
      <c r="A31" s="295">
        <v>44097</v>
      </c>
      <c r="B31" s="520">
        <v>11993</v>
      </c>
      <c r="C31" s="292">
        <v>0.92919609690000005</v>
      </c>
      <c r="D31" s="292">
        <v>5.4035008599999997E-2</v>
      </c>
      <c r="E31" s="292">
        <v>1.6756043300000002E-2</v>
      </c>
      <c r="F31" s="482"/>
      <c r="G31" s="482"/>
      <c r="H31" s="482"/>
      <c r="I31" s="482"/>
      <c r="J31" s="482"/>
      <c r="K31" s="482"/>
      <c r="L31" s="482"/>
      <c r="M31" s="482"/>
      <c r="N31" s="482"/>
      <c r="O31" s="294">
        <v>44097</v>
      </c>
      <c r="P31" s="66">
        <v>11341</v>
      </c>
      <c r="Q31" s="257">
        <v>0.9307159304</v>
      </c>
      <c r="R31" s="257">
        <v>5.3433191200000001E-2</v>
      </c>
      <c r="S31" s="257">
        <v>1.5838031099999997E-2</v>
      </c>
      <c r="T31" s="94"/>
      <c r="U31" s="264"/>
    </row>
    <row r="32" spans="1:21" x14ac:dyDescent="0.25">
      <c r="A32" s="295">
        <v>44098</v>
      </c>
      <c r="B32" s="518">
        <v>10792</v>
      </c>
      <c r="C32" s="292">
        <v>0.92486554740000004</v>
      </c>
      <c r="D32" s="292">
        <v>5.8678289300000006E-2</v>
      </c>
      <c r="E32" s="292">
        <v>1.6440726699999998E-2</v>
      </c>
      <c r="F32" s="482"/>
      <c r="G32" s="482"/>
      <c r="H32" s="482"/>
      <c r="I32" s="482"/>
      <c r="J32" s="482"/>
      <c r="K32" s="482"/>
      <c r="L32" s="482"/>
      <c r="M32" s="482"/>
      <c r="N32" s="482"/>
      <c r="O32" s="294">
        <v>44098</v>
      </c>
      <c r="P32" s="66">
        <v>10316</v>
      </c>
      <c r="Q32" s="257">
        <v>0.92598597729999998</v>
      </c>
      <c r="R32" s="257">
        <v>5.8293588899999998E-2</v>
      </c>
      <c r="S32" s="257">
        <v>1.5702701200000002E-2</v>
      </c>
      <c r="T32" s="94"/>
      <c r="U32" s="264"/>
    </row>
    <row r="33" spans="1:21" x14ac:dyDescent="0.25">
      <c r="A33" s="295">
        <v>44099</v>
      </c>
      <c r="B33" s="520">
        <v>5287</v>
      </c>
      <c r="C33" s="292">
        <v>0.92343097330000001</v>
      </c>
      <c r="D33" s="292">
        <v>6.2703606499999995E-2</v>
      </c>
      <c r="E33" s="292">
        <v>1.19855024E-2</v>
      </c>
      <c r="F33" s="482"/>
      <c r="G33" s="482"/>
      <c r="H33" s="482"/>
      <c r="I33" s="482"/>
      <c r="J33" s="482"/>
      <c r="K33" s="482"/>
      <c r="L33" s="482"/>
      <c r="M33" s="482"/>
      <c r="N33" s="482"/>
      <c r="O33" s="294">
        <v>44099</v>
      </c>
      <c r="P33" s="66">
        <v>5075</v>
      </c>
      <c r="Q33" s="257">
        <v>0.92566010329999993</v>
      </c>
      <c r="R33" s="257">
        <v>6.2794425899999992E-2</v>
      </c>
      <c r="S33" s="257">
        <v>1.1534509000000002E-2</v>
      </c>
      <c r="T33" s="94"/>
      <c r="U33" s="264"/>
    </row>
    <row r="34" spans="1:21" x14ac:dyDescent="0.25">
      <c r="A34" s="295">
        <v>44102</v>
      </c>
      <c r="B34" s="518">
        <v>6082</v>
      </c>
      <c r="C34" s="292">
        <v>0.9285981405999999</v>
      </c>
      <c r="D34" s="292">
        <v>5.7847212500000002E-2</v>
      </c>
      <c r="E34" s="292">
        <v>1.35365151E-2</v>
      </c>
      <c r="F34" s="482"/>
      <c r="G34" s="482"/>
      <c r="H34" s="482"/>
      <c r="I34" s="482"/>
      <c r="J34" s="482"/>
      <c r="K34" s="482"/>
      <c r="L34" s="482"/>
      <c r="M34" s="482"/>
      <c r="N34" s="482"/>
      <c r="O34" s="373">
        <v>44102</v>
      </c>
      <c r="P34" s="66">
        <v>5567</v>
      </c>
      <c r="Q34" s="257">
        <v>0.92956066459999998</v>
      </c>
      <c r="R34" s="257">
        <v>5.8036584100000004E-2</v>
      </c>
      <c r="S34" s="257">
        <v>1.2383494000000002E-2</v>
      </c>
      <c r="T34" s="94"/>
      <c r="U34" s="264"/>
    </row>
    <row r="35" spans="1:21" x14ac:dyDescent="0.25">
      <c r="A35" s="295">
        <v>44103</v>
      </c>
      <c r="B35" s="520">
        <v>12280</v>
      </c>
      <c r="C35" s="292">
        <v>0.92703174389999998</v>
      </c>
      <c r="D35" s="292">
        <v>5.4476981499999994E-2</v>
      </c>
      <c r="E35" s="292">
        <v>1.84784752E-2</v>
      </c>
      <c r="F35" s="482"/>
      <c r="G35" s="482"/>
      <c r="H35" s="482"/>
      <c r="I35" s="482"/>
      <c r="J35" s="482"/>
      <c r="K35" s="482"/>
      <c r="L35" s="482"/>
      <c r="M35" s="482"/>
      <c r="N35" s="482"/>
      <c r="O35" s="373">
        <v>44103</v>
      </c>
      <c r="P35" s="66">
        <v>11641</v>
      </c>
      <c r="Q35" s="257">
        <v>0.9288278806000001</v>
      </c>
      <c r="R35" s="257">
        <v>5.4148285800000001E-2</v>
      </c>
      <c r="S35" s="257">
        <v>1.7011144200000002E-2</v>
      </c>
      <c r="T35" s="94"/>
      <c r="U35" s="264"/>
    </row>
    <row r="36" spans="1:21" x14ac:dyDescent="0.25">
      <c r="A36" s="295">
        <v>44104</v>
      </c>
      <c r="B36" s="520">
        <v>14222</v>
      </c>
      <c r="C36" s="292">
        <v>0.92383436780000006</v>
      </c>
      <c r="D36" s="292">
        <v>5.6160004999999999E-2</v>
      </c>
      <c r="E36" s="292">
        <v>1.9992773299999999E-2</v>
      </c>
      <c r="F36" s="482"/>
      <c r="G36" s="482"/>
      <c r="H36" s="482"/>
      <c r="I36" s="482"/>
      <c r="J36" s="482"/>
      <c r="K36" s="482"/>
      <c r="L36" s="482"/>
      <c r="M36" s="482"/>
      <c r="N36" s="482"/>
      <c r="O36" s="294">
        <v>44104</v>
      </c>
      <c r="P36" s="386">
        <v>13247</v>
      </c>
      <c r="Q36" s="389">
        <v>0.92584764819999998</v>
      </c>
      <c r="R36" s="389">
        <v>5.5505591100000001E-2</v>
      </c>
      <c r="S36" s="389">
        <v>1.8635340300000001E-2</v>
      </c>
      <c r="T36" s="94"/>
      <c r="U36" s="264"/>
    </row>
    <row r="37" spans="1:21" x14ac:dyDescent="0.25">
      <c r="A37" s="295">
        <v>44105</v>
      </c>
      <c r="B37" s="520">
        <v>14065</v>
      </c>
      <c r="C37" s="292">
        <v>0.92381343469999999</v>
      </c>
      <c r="D37" s="292">
        <v>5.6411666399999998E-2</v>
      </c>
      <c r="E37" s="292">
        <v>1.97627584E-2</v>
      </c>
      <c r="F37" s="482"/>
      <c r="G37" s="482"/>
      <c r="H37" s="482"/>
      <c r="I37" s="482"/>
      <c r="J37" s="482"/>
      <c r="K37" s="482"/>
      <c r="L37" s="482"/>
      <c r="M37" s="482"/>
      <c r="N37" s="482"/>
      <c r="O37" s="294">
        <v>44105</v>
      </c>
      <c r="P37" s="386">
        <v>12975</v>
      </c>
      <c r="Q37" s="257">
        <v>0.92604072160000006</v>
      </c>
      <c r="R37" s="257">
        <v>5.57307233E-2</v>
      </c>
      <c r="S37" s="257">
        <v>1.8218561299999998E-2</v>
      </c>
      <c r="T37" s="94"/>
      <c r="U37" s="264"/>
    </row>
    <row r="38" spans="1:21" x14ac:dyDescent="0.25">
      <c r="A38" s="295">
        <v>44106</v>
      </c>
      <c r="B38" s="520">
        <v>14346</v>
      </c>
      <c r="C38" s="292">
        <v>0.90996547690000007</v>
      </c>
      <c r="D38" s="292">
        <v>6.9535727699999994E-2</v>
      </c>
      <c r="E38" s="292">
        <v>2.0493178000000001E-2</v>
      </c>
      <c r="F38" s="482"/>
      <c r="G38" s="482"/>
      <c r="H38" s="482"/>
      <c r="I38" s="482"/>
      <c r="J38" s="482"/>
      <c r="K38" s="482"/>
      <c r="L38" s="482"/>
      <c r="M38" s="482"/>
      <c r="N38" s="482"/>
      <c r="O38" s="294">
        <v>44106</v>
      </c>
      <c r="P38" s="386">
        <v>13578</v>
      </c>
      <c r="Q38" s="257">
        <v>0.9103343599</v>
      </c>
      <c r="R38" s="257">
        <v>6.9086127800000008E-2</v>
      </c>
      <c r="S38" s="257">
        <v>1.9478857699999998E-2</v>
      </c>
      <c r="T38" s="94"/>
      <c r="U38" s="264"/>
    </row>
    <row r="39" spans="1:21" x14ac:dyDescent="0.25">
      <c r="A39" s="295">
        <v>44109</v>
      </c>
      <c r="B39" s="520">
        <v>15874</v>
      </c>
      <c r="C39" s="292">
        <v>0.91634750300000001</v>
      </c>
      <c r="D39" s="292">
        <v>5.9235104599999998E-2</v>
      </c>
      <c r="E39" s="292">
        <v>2.4405634400000001E-2</v>
      </c>
      <c r="F39" s="482"/>
      <c r="G39" s="482"/>
      <c r="H39" s="482"/>
      <c r="I39" s="482"/>
      <c r="J39" s="482"/>
      <c r="K39" s="482"/>
      <c r="L39" s="482"/>
      <c r="M39" s="482"/>
      <c r="N39" s="482"/>
      <c r="O39" s="294">
        <v>44109</v>
      </c>
      <c r="P39" s="386">
        <v>14482</v>
      </c>
      <c r="Q39" s="257">
        <v>0.91917150340000009</v>
      </c>
      <c r="R39" s="257">
        <v>5.85635714E-2</v>
      </c>
      <c r="S39" s="257">
        <v>2.2255520799999998E-2</v>
      </c>
      <c r="T39" s="94"/>
      <c r="U39" s="264"/>
    </row>
    <row r="40" spans="1:21" x14ac:dyDescent="0.25">
      <c r="A40" s="295">
        <v>44110</v>
      </c>
      <c r="B40" s="520">
        <v>17001</v>
      </c>
      <c r="C40" s="292">
        <v>0.91631846399999994</v>
      </c>
      <c r="D40" s="292">
        <v>5.7518706500000003E-2</v>
      </c>
      <c r="E40" s="292">
        <v>2.6150283999999999E-2</v>
      </c>
      <c r="F40" s="482"/>
      <c r="G40" s="482"/>
      <c r="H40" s="482"/>
      <c r="I40" s="482"/>
      <c r="J40" s="482"/>
      <c r="K40" s="482"/>
      <c r="L40" s="482"/>
      <c r="M40" s="482"/>
      <c r="N40" s="482"/>
      <c r="O40" s="373">
        <v>44110</v>
      </c>
      <c r="P40" s="386">
        <v>16108</v>
      </c>
      <c r="Q40" s="389">
        <v>0.91824199560000008</v>
      </c>
      <c r="R40" s="389">
        <v>5.6993990299999998E-2</v>
      </c>
      <c r="S40" s="389">
        <v>2.4752257999999999E-2</v>
      </c>
      <c r="T40" s="94"/>
      <c r="U40" s="264"/>
    </row>
    <row r="41" spans="1:21" x14ac:dyDescent="0.25">
      <c r="A41" s="295">
        <v>44111</v>
      </c>
      <c r="B41" s="520">
        <v>17609</v>
      </c>
      <c r="C41" s="292">
        <v>0.91383380990000007</v>
      </c>
      <c r="D41" s="292">
        <v>5.8936589099999999E-2</v>
      </c>
      <c r="E41" s="292">
        <v>2.7213923799999998E-2</v>
      </c>
      <c r="F41" s="482"/>
      <c r="G41" s="482"/>
      <c r="H41" s="482"/>
      <c r="I41" s="482"/>
      <c r="J41" s="482"/>
      <c r="K41" s="482"/>
      <c r="L41" s="482"/>
      <c r="M41" s="482"/>
      <c r="N41" s="482"/>
      <c r="O41" s="294">
        <v>44111</v>
      </c>
      <c r="P41" s="386">
        <v>16807</v>
      </c>
      <c r="Q41" s="389">
        <v>0.9160221341</v>
      </c>
      <c r="R41" s="389">
        <v>5.7982066999999998E-2</v>
      </c>
      <c r="S41" s="389">
        <v>2.5983258299999999E-2</v>
      </c>
      <c r="T41" s="94"/>
      <c r="U41" s="264"/>
    </row>
    <row r="42" spans="1:21" x14ac:dyDescent="0.25">
      <c r="A42" s="295">
        <v>44112</v>
      </c>
      <c r="B42" s="520">
        <v>18062</v>
      </c>
      <c r="C42" s="292">
        <v>0.90366278080000007</v>
      </c>
      <c r="D42" s="292">
        <v>6.8299285099999996E-2</v>
      </c>
      <c r="E42" s="292">
        <v>2.8026144499999999E-2</v>
      </c>
      <c r="F42" s="482"/>
      <c r="G42" s="482"/>
      <c r="H42" s="482"/>
      <c r="I42" s="482"/>
      <c r="J42" s="482"/>
      <c r="K42" s="482"/>
      <c r="L42" s="482"/>
      <c r="M42" s="482"/>
      <c r="N42" s="482"/>
      <c r="O42" s="373">
        <v>44112</v>
      </c>
      <c r="P42" s="386">
        <v>17459</v>
      </c>
      <c r="Q42" s="389">
        <v>0.90530362870000003</v>
      </c>
      <c r="R42" s="389">
        <v>6.7560887199999989E-2</v>
      </c>
      <c r="S42" s="389">
        <v>2.71244811E-2</v>
      </c>
      <c r="T42" s="94"/>
      <c r="U42" s="264"/>
    </row>
    <row r="43" spans="1:21" x14ac:dyDescent="0.25">
      <c r="A43" s="295">
        <v>44113</v>
      </c>
      <c r="B43" s="520">
        <v>13750</v>
      </c>
      <c r="C43" s="292">
        <v>0.87932790559999996</v>
      </c>
      <c r="D43" s="292">
        <v>9.476859189999999E-2</v>
      </c>
      <c r="E43" s="292">
        <v>2.58947598E-2</v>
      </c>
      <c r="F43" s="482"/>
      <c r="G43" s="482"/>
      <c r="H43" s="482"/>
      <c r="I43" s="482"/>
      <c r="J43" s="482"/>
      <c r="K43" s="482"/>
      <c r="L43" s="482"/>
      <c r="M43" s="482"/>
      <c r="N43" s="482"/>
      <c r="O43" s="294">
        <v>44113</v>
      </c>
      <c r="P43" s="9">
        <v>13620</v>
      </c>
      <c r="Q43" s="257">
        <v>0.87953708630000005</v>
      </c>
      <c r="R43" s="257">
        <v>9.4709542399999999E-2</v>
      </c>
      <c r="S43" s="257">
        <v>2.5745720999999999E-2</v>
      </c>
      <c r="T43" s="94"/>
      <c r="U43" s="264"/>
    </row>
    <row r="44" spans="1:21" x14ac:dyDescent="0.25">
      <c r="A44" s="295">
        <v>44116</v>
      </c>
      <c r="B44" s="520">
        <v>2017</v>
      </c>
      <c r="C44" s="292">
        <v>0.91283125430000001</v>
      </c>
      <c r="D44" s="292">
        <v>6.2339087299999998E-2</v>
      </c>
      <c r="E44" s="292">
        <v>2.47299159E-2</v>
      </c>
      <c r="F44" s="482"/>
      <c r="G44" s="482"/>
      <c r="H44" s="482"/>
      <c r="I44" s="482"/>
      <c r="J44" s="482"/>
      <c r="K44" s="482"/>
      <c r="L44" s="482"/>
      <c r="M44" s="482"/>
      <c r="N44" s="482"/>
      <c r="O44" s="294">
        <v>44116</v>
      </c>
      <c r="P44" s="9">
        <v>1824</v>
      </c>
      <c r="Q44" s="257">
        <v>0.91583087629999993</v>
      </c>
      <c r="R44" s="257">
        <v>6.1753944200000001E-2</v>
      </c>
      <c r="S44" s="257">
        <v>2.2327912400000004E-2</v>
      </c>
      <c r="T44" s="94"/>
      <c r="U44" s="264"/>
    </row>
    <row r="45" spans="1:21" x14ac:dyDescent="0.25">
      <c r="A45" s="295">
        <v>44117</v>
      </c>
      <c r="B45" s="520">
        <v>2111</v>
      </c>
      <c r="C45" s="292">
        <v>0.9133188699</v>
      </c>
      <c r="D45" s="292">
        <v>6.0621929600000006E-2</v>
      </c>
      <c r="E45" s="292">
        <v>2.5959452399999996E-2</v>
      </c>
      <c r="F45" s="482"/>
      <c r="G45" s="482"/>
      <c r="H45" s="482"/>
      <c r="I45" s="482"/>
      <c r="J45" s="482"/>
      <c r="K45" s="482"/>
      <c r="L45" s="482"/>
      <c r="M45" s="482"/>
      <c r="N45" s="482"/>
      <c r="O45" s="294">
        <v>44117</v>
      </c>
      <c r="P45" s="9">
        <v>1959</v>
      </c>
      <c r="Q45" s="257">
        <v>0.91600792980000001</v>
      </c>
      <c r="R45" s="257">
        <v>5.9803750500000002E-2</v>
      </c>
      <c r="S45" s="257">
        <v>2.4094808199999998E-2</v>
      </c>
      <c r="T45" s="94"/>
      <c r="U45" s="264"/>
    </row>
    <row r="46" spans="1:21" x14ac:dyDescent="0.25">
      <c r="A46" s="295">
        <v>44118</v>
      </c>
      <c r="B46" s="520">
        <v>2034</v>
      </c>
      <c r="C46" s="292">
        <v>0.9162718795</v>
      </c>
      <c r="D46" s="292">
        <v>5.8706926699999995E-2</v>
      </c>
      <c r="E46" s="292">
        <v>2.4902757800000001E-2</v>
      </c>
      <c r="F46" s="482"/>
      <c r="G46" s="482"/>
      <c r="H46" s="482"/>
      <c r="I46" s="482"/>
      <c r="J46" s="482"/>
      <c r="K46" s="482"/>
      <c r="L46" s="482"/>
      <c r="M46" s="482"/>
      <c r="N46" s="482"/>
      <c r="O46" s="294">
        <v>44118</v>
      </c>
      <c r="P46" s="9">
        <v>1917</v>
      </c>
      <c r="Q46" s="257">
        <v>0.91879020600000005</v>
      </c>
      <c r="R46" s="257">
        <v>5.7603600499999998E-2</v>
      </c>
      <c r="S46" s="257">
        <v>2.34877574E-2</v>
      </c>
      <c r="T46" s="94"/>
      <c r="U46" s="264"/>
    </row>
    <row r="47" spans="1:21" x14ac:dyDescent="0.25">
      <c r="A47" s="295">
        <v>44119</v>
      </c>
      <c r="B47" s="520">
        <v>2207</v>
      </c>
      <c r="C47" s="292">
        <v>0.91076648819999995</v>
      </c>
      <c r="D47" s="292">
        <v>6.1963561100000002E-2</v>
      </c>
      <c r="E47" s="292">
        <v>2.7163987399999999E-2</v>
      </c>
      <c r="F47" s="482"/>
      <c r="G47" s="482"/>
      <c r="H47" s="482"/>
      <c r="I47" s="482"/>
      <c r="J47" s="482"/>
      <c r="K47" s="482"/>
      <c r="L47" s="482"/>
      <c r="M47" s="482"/>
      <c r="N47" s="482"/>
      <c r="O47" s="294">
        <v>44119</v>
      </c>
      <c r="P47" s="9">
        <v>2132</v>
      </c>
      <c r="Q47" s="257">
        <v>0.91264266080000001</v>
      </c>
      <c r="R47" s="257">
        <v>6.1009892000000003E-2</v>
      </c>
      <c r="S47" s="257">
        <v>2.6241483900000001E-2</v>
      </c>
      <c r="T47" s="94"/>
      <c r="U47" s="264"/>
    </row>
    <row r="48" spans="1:21" x14ac:dyDescent="0.25">
      <c r="A48" s="295">
        <v>44120</v>
      </c>
      <c r="B48" s="520">
        <v>2086</v>
      </c>
      <c r="C48" s="292">
        <v>0.88000598659999996</v>
      </c>
      <c r="D48" s="292">
        <v>9.387744919999999E-2</v>
      </c>
      <c r="E48" s="292">
        <v>2.6016787400000001E-2</v>
      </c>
      <c r="F48" s="482"/>
      <c r="G48" s="482"/>
      <c r="H48" s="482"/>
      <c r="I48" s="482"/>
      <c r="J48" s="482"/>
      <c r="K48" s="482"/>
      <c r="L48" s="482"/>
      <c r="M48" s="482"/>
      <c r="N48" s="482"/>
      <c r="O48" s="294">
        <v>44120</v>
      </c>
      <c r="P48" s="9">
        <v>2084</v>
      </c>
      <c r="Q48" s="257">
        <v>0.88000449010000004</v>
      </c>
      <c r="R48" s="257">
        <v>9.3903564499999995E-2</v>
      </c>
      <c r="S48" s="257">
        <v>2.59921675E-2</v>
      </c>
      <c r="T48" s="94"/>
      <c r="U48" s="264"/>
    </row>
    <row r="49" spans="1:21" x14ac:dyDescent="0.25">
      <c r="A49" s="295">
        <v>44123</v>
      </c>
      <c r="B49" s="520">
        <v>8295</v>
      </c>
      <c r="C49" s="292">
        <v>0.90184157970000001</v>
      </c>
      <c r="D49" s="292">
        <v>6.7593092499999993E-2</v>
      </c>
      <c r="E49" s="292">
        <v>3.05653278E-2</v>
      </c>
      <c r="F49" s="482"/>
      <c r="G49" s="482"/>
      <c r="H49" s="482"/>
      <c r="I49" s="482"/>
      <c r="J49" s="482"/>
      <c r="K49" s="482"/>
      <c r="L49" s="482"/>
      <c r="M49" s="482"/>
      <c r="N49" s="482"/>
      <c r="O49" s="373">
        <v>44123</v>
      </c>
      <c r="P49" s="386">
        <v>6819</v>
      </c>
      <c r="Q49" s="389">
        <v>0.90933077749999991</v>
      </c>
      <c r="R49" s="389">
        <v>6.55983173E-2</v>
      </c>
      <c r="S49" s="389">
        <v>2.5070905299999998E-2</v>
      </c>
      <c r="T49" s="94"/>
      <c r="U49" s="264"/>
    </row>
    <row r="50" spans="1:21" x14ac:dyDescent="0.25">
      <c r="A50" s="295">
        <v>44124</v>
      </c>
      <c r="B50" s="520">
        <v>11170</v>
      </c>
      <c r="C50" s="292">
        <v>0.91173418880000001</v>
      </c>
      <c r="D50" s="292">
        <v>5.7586578100000001E-2</v>
      </c>
      <c r="E50" s="292">
        <v>3.0679233199999999E-2</v>
      </c>
      <c r="F50" s="482"/>
      <c r="G50" s="482"/>
      <c r="H50" s="482"/>
      <c r="I50" s="482"/>
      <c r="J50" s="482"/>
      <c r="K50" s="482"/>
      <c r="L50" s="482"/>
      <c r="M50" s="482"/>
      <c r="N50" s="482"/>
      <c r="O50" s="373">
        <v>44124</v>
      </c>
      <c r="P50" s="386">
        <v>9823</v>
      </c>
      <c r="Q50" s="389">
        <v>0.91861128619999999</v>
      </c>
      <c r="R50" s="389">
        <v>5.5271904199999999E-2</v>
      </c>
      <c r="S50" s="389">
        <v>2.6116809599999999E-2</v>
      </c>
      <c r="T50" s="94"/>
      <c r="U50" s="264"/>
    </row>
    <row r="51" spans="1:21" x14ac:dyDescent="0.25">
      <c r="A51" s="295">
        <v>44125</v>
      </c>
      <c r="B51" s="520">
        <v>12658</v>
      </c>
      <c r="C51" s="292">
        <v>0.91220246369999991</v>
      </c>
      <c r="D51" s="292">
        <v>5.63821506E-2</v>
      </c>
      <c r="E51" s="292">
        <v>3.1415385599999998E-2</v>
      </c>
      <c r="F51" s="482"/>
      <c r="G51" s="482"/>
      <c r="H51" s="482"/>
      <c r="I51" s="482"/>
      <c r="J51" s="482"/>
      <c r="K51" s="482"/>
      <c r="L51" s="482"/>
      <c r="M51" s="482"/>
      <c r="N51" s="482"/>
      <c r="O51" s="373">
        <v>44125</v>
      </c>
      <c r="P51" s="386">
        <v>11441</v>
      </c>
      <c r="Q51" s="389">
        <v>0.9155374208</v>
      </c>
      <c r="R51" s="389">
        <v>5.6065840900000004E-2</v>
      </c>
      <c r="S51" s="389">
        <v>2.8396738300000002E-2</v>
      </c>
      <c r="T51" s="94"/>
      <c r="U51" s="264"/>
    </row>
    <row r="52" spans="1:21" x14ac:dyDescent="0.25">
      <c r="A52" s="295">
        <v>44126</v>
      </c>
      <c r="B52" s="520">
        <v>12905</v>
      </c>
      <c r="C52" s="292">
        <v>0.90865081010000004</v>
      </c>
      <c r="D52" s="292">
        <v>5.9272712599999999E-2</v>
      </c>
      <c r="E52" s="292">
        <v>3.2076477300000003E-2</v>
      </c>
      <c r="F52" s="482"/>
      <c r="G52" s="482"/>
      <c r="H52" s="482"/>
      <c r="I52" s="482"/>
      <c r="J52" s="482"/>
      <c r="K52" s="482"/>
      <c r="L52" s="482"/>
      <c r="M52" s="482"/>
      <c r="N52" s="482"/>
      <c r="O52" s="373">
        <v>44126</v>
      </c>
      <c r="P52" s="386">
        <v>11881</v>
      </c>
      <c r="Q52" s="389">
        <v>0.91195473109999992</v>
      </c>
      <c r="R52" s="389">
        <v>5.84584909E-2</v>
      </c>
      <c r="S52" s="389">
        <v>2.9586778100000002E-2</v>
      </c>
      <c r="T52" s="94"/>
      <c r="U52" s="264"/>
    </row>
    <row r="53" spans="1:21" x14ac:dyDescent="0.25">
      <c r="A53" s="295">
        <v>44127</v>
      </c>
      <c r="B53" s="520">
        <v>13540</v>
      </c>
      <c r="C53" s="292">
        <v>0.89224200339999993</v>
      </c>
      <c r="D53" s="292">
        <v>7.3638630400000002E-2</v>
      </c>
      <c r="E53" s="292">
        <v>3.4119366200000001E-2</v>
      </c>
      <c r="F53" s="482"/>
      <c r="G53" s="482"/>
      <c r="H53" s="482"/>
      <c r="I53" s="482"/>
      <c r="J53" s="482"/>
      <c r="K53" s="482"/>
      <c r="L53" s="482"/>
      <c r="M53" s="482"/>
      <c r="N53" s="482"/>
      <c r="O53" s="373">
        <v>44127</v>
      </c>
      <c r="P53" s="386">
        <v>12871</v>
      </c>
      <c r="Q53" s="389">
        <v>0.89407575280000007</v>
      </c>
      <c r="R53" s="389">
        <v>7.3544134599999991E-2</v>
      </c>
      <c r="S53" s="389">
        <v>3.2380112500000002E-2</v>
      </c>
      <c r="T53" s="94"/>
      <c r="U53" s="264"/>
    </row>
    <row r="54" spans="1:21" x14ac:dyDescent="0.25">
      <c r="A54" s="295">
        <v>44130</v>
      </c>
      <c r="B54" s="520">
        <v>16336</v>
      </c>
      <c r="C54" s="292">
        <v>0.92459475219999998</v>
      </c>
      <c r="D54" s="292">
        <v>4.9265317400000001E-2</v>
      </c>
      <c r="E54" s="292">
        <v>2.6139930299999999E-2</v>
      </c>
      <c r="F54" s="482"/>
      <c r="G54" s="482"/>
      <c r="H54" s="482"/>
      <c r="I54" s="482"/>
      <c r="J54" s="482"/>
      <c r="K54" s="482"/>
      <c r="L54" s="482"/>
      <c r="M54" s="482"/>
      <c r="N54" s="482"/>
      <c r="O54" s="373">
        <v>44130</v>
      </c>
      <c r="P54" s="386">
        <v>14637</v>
      </c>
      <c r="Q54" s="389">
        <v>0.92730976369999996</v>
      </c>
      <c r="R54" s="389">
        <v>4.9284271000000004E-2</v>
      </c>
      <c r="S54" s="389">
        <v>2.34059652E-2</v>
      </c>
      <c r="T54" s="94"/>
      <c r="U54" s="264"/>
    </row>
    <row r="55" spans="1:21" x14ac:dyDescent="0.25">
      <c r="A55" s="295">
        <v>44131</v>
      </c>
      <c r="B55" s="520">
        <v>19197</v>
      </c>
      <c r="C55" s="292">
        <v>0.92473522339999992</v>
      </c>
      <c r="D55" s="292">
        <v>4.7904290999999995E-2</v>
      </c>
      <c r="E55" s="292">
        <v>2.7344617800000002E-2</v>
      </c>
      <c r="F55" s="482"/>
      <c r="G55" s="482"/>
      <c r="H55" s="482"/>
      <c r="I55" s="482"/>
      <c r="J55" s="482"/>
      <c r="K55" s="482"/>
      <c r="L55" s="482"/>
      <c r="M55" s="482"/>
      <c r="N55" s="482"/>
      <c r="O55" s="373">
        <v>44131</v>
      </c>
      <c r="P55" s="386">
        <v>17735</v>
      </c>
      <c r="Q55" s="389">
        <v>0.92697587260000003</v>
      </c>
      <c r="R55" s="389">
        <v>4.7777578299999998E-2</v>
      </c>
      <c r="S55" s="389">
        <v>2.5236454300000002E-2</v>
      </c>
      <c r="T55" s="94"/>
      <c r="U55" s="264"/>
    </row>
    <row r="56" spans="1:21" x14ac:dyDescent="0.25">
      <c r="A56" s="295">
        <v>44132</v>
      </c>
      <c r="B56" s="520">
        <v>20214</v>
      </c>
      <c r="C56" s="292">
        <v>0.9225689306</v>
      </c>
      <c r="D56" s="292">
        <v>4.8910906699999999E-2</v>
      </c>
      <c r="E56" s="292">
        <v>2.8501576300000001E-2</v>
      </c>
      <c r="F56" s="482"/>
      <c r="G56" s="482"/>
      <c r="H56" s="482"/>
      <c r="I56" s="482"/>
      <c r="J56" s="482"/>
      <c r="K56" s="482"/>
      <c r="L56" s="482"/>
      <c r="M56" s="482"/>
      <c r="N56" s="482"/>
      <c r="O56" s="373">
        <v>44132</v>
      </c>
      <c r="P56" s="386">
        <v>18763</v>
      </c>
      <c r="Q56" s="389">
        <v>0.92496699869999999</v>
      </c>
      <c r="R56" s="389">
        <v>4.8607658499999998E-2</v>
      </c>
      <c r="S56" s="389">
        <v>2.6415342399999996E-2</v>
      </c>
      <c r="T56" s="94"/>
      <c r="U56" s="264"/>
    </row>
    <row r="57" spans="1:21" x14ac:dyDescent="0.25">
      <c r="A57" s="295">
        <v>44133</v>
      </c>
      <c r="B57" s="520">
        <v>21106</v>
      </c>
      <c r="C57" s="292">
        <v>0.91827730819999998</v>
      </c>
      <c r="D57" s="292">
        <v>5.1858201600000001E-2</v>
      </c>
      <c r="E57" s="292">
        <v>2.98466166E-2</v>
      </c>
      <c r="F57" s="482"/>
      <c r="G57" s="482"/>
      <c r="H57" s="482"/>
      <c r="I57" s="482"/>
      <c r="J57" s="482"/>
      <c r="K57" s="482"/>
      <c r="L57" s="482"/>
      <c r="M57" s="482"/>
      <c r="N57" s="482"/>
      <c r="O57" s="373">
        <v>44133</v>
      </c>
      <c r="P57" s="386">
        <v>19894</v>
      </c>
      <c r="Q57" s="389">
        <v>0.92030906579999994</v>
      </c>
      <c r="R57" s="389">
        <v>5.1539789400000001E-2</v>
      </c>
      <c r="S57" s="389">
        <v>2.8141138099999997E-2</v>
      </c>
      <c r="T57" s="94"/>
      <c r="U57" s="264"/>
    </row>
    <row r="58" spans="1:21" x14ac:dyDescent="0.25">
      <c r="A58" s="295">
        <v>44134</v>
      </c>
      <c r="B58" s="520">
        <v>21470</v>
      </c>
      <c r="C58" s="292">
        <v>0.90873106709999996</v>
      </c>
      <c r="D58" s="292">
        <v>5.9104844999999996E-2</v>
      </c>
      <c r="E58" s="292">
        <v>3.2153646000000001E-2</v>
      </c>
      <c r="F58" s="482"/>
      <c r="G58" s="482"/>
      <c r="H58" s="482"/>
      <c r="I58" s="482"/>
      <c r="J58" s="482"/>
      <c r="K58" s="482"/>
      <c r="L58" s="482"/>
      <c r="M58" s="482"/>
      <c r="N58" s="482"/>
      <c r="O58" s="373">
        <v>44134</v>
      </c>
      <c r="P58" s="386">
        <v>20618</v>
      </c>
      <c r="Q58" s="389">
        <v>0.90959322329999992</v>
      </c>
      <c r="R58" s="389">
        <v>5.9531352000000003E-2</v>
      </c>
      <c r="S58" s="389">
        <v>3.08673946E-2</v>
      </c>
      <c r="T58" s="94"/>
      <c r="U58" s="264"/>
    </row>
    <row r="59" spans="1:21" x14ac:dyDescent="0.25">
      <c r="A59" s="295">
        <v>44137</v>
      </c>
      <c r="B59" s="520">
        <v>23399</v>
      </c>
      <c r="C59" s="292">
        <v>0.90504224379999998</v>
      </c>
      <c r="D59" s="292">
        <v>6.2137369499999998E-2</v>
      </c>
      <c r="E59" s="292">
        <v>3.28046668E-2</v>
      </c>
      <c r="F59" s="482"/>
      <c r="G59" s="482"/>
      <c r="H59" s="482"/>
      <c r="I59" s="482"/>
      <c r="J59" s="482"/>
      <c r="K59" s="482"/>
      <c r="L59" s="482"/>
      <c r="M59" s="482"/>
      <c r="N59" s="482"/>
      <c r="O59" s="294">
        <v>44137</v>
      </c>
      <c r="P59" s="386">
        <v>21324</v>
      </c>
      <c r="Q59" s="389">
        <v>0.90797090210000009</v>
      </c>
      <c r="R59" s="389">
        <v>6.2098299199999998E-2</v>
      </c>
      <c r="S59" s="389">
        <v>2.9917939899999996E-2</v>
      </c>
      <c r="T59" s="94"/>
      <c r="U59" s="264"/>
    </row>
    <row r="60" spans="1:21" x14ac:dyDescent="0.25">
      <c r="A60" s="295">
        <v>44138</v>
      </c>
      <c r="B60" s="520">
        <v>24754</v>
      </c>
      <c r="C60" s="292">
        <v>0.90523510790000006</v>
      </c>
      <c r="D60" s="292">
        <v>5.9822964299999996E-2</v>
      </c>
      <c r="E60" s="292">
        <v>3.4923348100000001E-2</v>
      </c>
      <c r="F60" s="482"/>
      <c r="G60" s="482"/>
      <c r="H60" s="482"/>
      <c r="I60" s="482"/>
      <c r="J60" s="482"/>
      <c r="K60" s="482"/>
      <c r="L60" s="482"/>
      <c r="M60" s="482"/>
      <c r="N60" s="482"/>
      <c r="O60" s="294">
        <v>44138</v>
      </c>
      <c r="P60" s="386">
        <v>23034</v>
      </c>
      <c r="Q60" s="389">
        <v>0.90780938879999995</v>
      </c>
      <c r="R60" s="389">
        <v>5.96833435E-2</v>
      </c>
      <c r="S60" s="389">
        <v>3.24936932E-2</v>
      </c>
      <c r="T60" s="94"/>
      <c r="U60" s="264"/>
    </row>
    <row r="61" spans="1:21" x14ac:dyDescent="0.25">
      <c r="A61" s="295">
        <v>44139</v>
      </c>
      <c r="B61" s="520">
        <v>25098</v>
      </c>
      <c r="C61" s="292">
        <v>0.90750422330000002</v>
      </c>
      <c r="D61" s="292">
        <v>5.7092753099999997E-2</v>
      </c>
      <c r="E61" s="292">
        <v>3.5380870799999992E-2</v>
      </c>
      <c r="F61" s="482"/>
      <c r="G61" s="482"/>
      <c r="H61" s="482"/>
      <c r="I61" s="482"/>
      <c r="J61" s="482"/>
      <c r="K61" s="482"/>
      <c r="L61" s="482"/>
      <c r="M61" s="482"/>
      <c r="N61" s="482"/>
      <c r="O61" s="294">
        <v>44139</v>
      </c>
      <c r="P61" s="386">
        <v>23511</v>
      </c>
      <c r="Q61" s="389">
        <v>0.91014442019999997</v>
      </c>
      <c r="R61" s="389">
        <v>5.6683586500000001E-2</v>
      </c>
      <c r="S61" s="389">
        <v>3.3153418300000001E-2</v>
      </c>
      <c r="T61" s="94"/>
      <c r="U61" s="264"/>
    </row>
    <row r="62" spans="1:21" x14ac:dyDescent="0.25">
      <c r="A62" s="295">
        <v>44140</v>
      </c>
      <c r="B62" s="520">
        <v>25915</v>
      </c>
      <c r="C62" s="292">
        <v>0.90376223359999996</v>
      </c>
      <c r="D62" s="292">
        <v>5.96460033E-2</v>
      </c>
      <c r="E62" s="292">
        <v>3.6569608100000005E-2</v>
      </c>
      <c r="F62" s="482"/>
      <c r="G62" s="482"/>
      <c r="H62" s="482"/>
      <c r="I62" s="482"/>
      <c r="J62" s="482"/>
      <c r="K62" s="482"/>
      <c r="L62" s="482"/>
      <c r="M62" s="482"/>
      <c r="N62" s="482"/>
      <c r="O62" s="294">
        <v>44140</v>
      </c>
      <c r="P62" s="386">
        <v>24412</v>
      </c>
      <c r="Q62" s="389">
        <v>0.90642929720000009</v>
      </c>
      <c r="R62" s="389">
        <v>5.9089200800000005E-2</v>
      </c>
      <c r="S62" s="389">
        <v>3.4464353900000001E-2</v>
      </c>
      <c r="T62" s="94"/>
      <c r="U62" s="264"/>
    </row>
    <row r="63" spans="1:21" x14ac:dyDescent="0.25">
      <c r="A63" s="295">
        <v>44141</v>
      </c>
      <c r="B63" s="520">
        <v>26935</v>
      </c>
      <c r="C63" s="292">
        <v>0.88616195279999999</v>
      </c>
      <c r="D63" s="292">
        <v>7.3829631600000001E-2</v>
      </c>
      <c r="E63" s="292">
        <v>3.9994764300000006E-2</v>
      </c>
      <c r="F63" s="482"/>
      <c r="G63" s="482"/>
      <c r="H63" s="482"/>
      <c r="I63" s="482"/>
      <c r="J63" s="482"/>
      <c r="K63" s="482"/>
      <c r="L63" s="482"/>
      <c r="M63" s="482"/>
      <c r="N63" s="482"/>
      <c r="O63" s="294">
        <v>44141</v>
      </c>
      <c r="P63" s="386">
        <v>25849</v>
      </c>
      <c r="Q63" s="389">
        <v>0.88778894310000001</v>
      </c>
      <c r="R63" s="389">
        <v>7.3769063800000007E-2</v>
      </c>
      <c r="S63" s="389">
        <v>3.8430753599999999E-2</v>
      </c>
      <c r="T63" s="94"/>
      <c r="U63" s="264"/>
    </row>
    <row r="64" spans="1:21" x14ac:dyDescent="0.25">
      <c r="A64" s="295">
        <v>44144</v>
      </c>
      <c r="B64" s="520">
        <v>29350</v>
      </c>
      <c r="C64" s="292">
        <v>0.89847379380000003</v>
      </c>
      <c r="D64" s="292">
        <v>6.0354845800000001E-2</v>
      </c>
      <c r="E64" s="292">
        <v>4.1149892799999997E-2</v>
      </c>
      <c r="F64" s="482"/>
      <c r="G64" s="482"/>
      <c r="H64" s="482"/>
      <c r="I64" s="482"/>
      <c r="J64" s="482"/>
      <c r="K64" s="482"/>
      <c r="L64" s="482"/>
      <c r="M64" s="482"/>
      <c r="N64" s="482"/>
      <c r="O64" s="294">
        <v>44144</v>
      </c>
      <c r="P64" s="386">
        <v>27319</v>
      </c>
      <c r="Q64" s="389">
        <v>0.90098406399999997</v>
      </c>
      <c r="R64" s="389">
        <v>6.0658546600000002E-2</v>
      </c>
      <c r="S64" s="389">
        <v>3.8340219299999999E-2</v>
      </c>
      <c r="T64" s="94"/>
      <c r="U64" s="264"/>
    </row>
    <row r="65" spans="1:21" x14ac:dyDescent="0.25">
      <c r="A65" s="295">
        <v>44145</v>
      </c>
      <c r="B65" s="520">
        <v>31276</v>
      </c>
      <c r="C65" s="292">
        <v>0.89554433119999999</v>
      </c>
      <c r="D65" s="292">
        <v>6.0276355599999998E-2</v>
      </c>
      <c r="E65" s="292">
        <v>4.4153583000000003E-2</v>
      </c>
      <c r="F65" s="482"/>
      <c r="G65" s="482"/>
      <c r="H65" s="482"/>
      <c r="I65" s="482"/>
      <c r="J65" s="482"/>
      <c r="K65" s="482"/>
      <c r="L65" s="482"/>
      <c r="M65" s="482"/>
      <c r="N65" s="482"/>
      <c r="O65" s="294">
        <v>44145</v>
      </c>
      <c r="P65" s="386">
        <v>29486</v>
      </c>
      <c r="Q65" s="389">
        <v>0.89830437020000009</v>
      </c>
      <c r="R65" s="389">
        <v>6.0034441299999998E-2</v>
      </c>
      <c r="S65" s="389">
        <v>4.1642610199999999E-2</v>
      </c>
      <c r="T65" s="94"/>
      <c r="U65" s="264"/>
    </row>
    <row r="66" spans="1:21" x14ac:dyDescent="0.25">
      <c r="A66" s="295">
        <v>44146</v>
      </c>
      <c r="B66" s="520">
        <v>31692</v>
      </c>
      <c r="C66" s="292">
        <v>0.89503801380000003</v>
      </c>
      <c r="D66" s="292">
        <v>6.0118061899999999E-2</v>
      </c>
      <c r="E66" s="292">
        <v>4.4815334400000004E-2</v>
      </c>
      <c r="F66" s="482"/>
      <c r="G66" s="482"/>
      <c r="H66" s="482"/>
      <c r="I66" s="482"/>
      <c r="J66" s="482"/>
      <c r="K66" s="482"/>
      <c r="L66" s="482"/>
      <c r="M66" s="482"/>
      <c r="N66" s="482"/>
      <c r="O66" s="294">
        <v>44146</v>
      </c>
      <c r="P66" s="386">
        <v>30028</v>
      </c>
      <c r="Q66" s="389">
        <v>0.89784691510000003</v>
      </c>
      <c r="R66" s="389">
        <v>5.9671659699999997E-2</v>
      </c>
      <c r="S66" s="389">
        <v>4.2458557199999997E-2</v>
      </c>
      <c r="T66" s="94"/>
      <c r="U66" s="264"/>
    </row>
    <row r="67" spans="1:21" x14ac:dyDescent="0.25">
      <c r="A67" s="295">
        <v>44147</v>
      </c>
      <c r="B67" s="520">
        <v>31073</v>
      </c>
      <c r="C67" s="292">
        <v>0.89225663489999996</v>
      </c>
      <c r="D67" s="292">
        <v>6.1716170200000003E-2</v>
      </c>
      <c r="E67" s="292">
        <v>4.6003189800000004E-2</v>
      </c>
      <c r="F67" s="482"/>
      <c r="G67" s="482"/>
      <c r="H67" s="482"/>
      <c r="I67" s="482"/>
      <c r="J67" s="482"/>
      <c r="K67" s="482"/>
      <c r="L67" s="482"/>
      <c r="M67" s="482"/>
      <c r="N67" s="482"/>
      <c r="O67" s="294">
        <v>44147</v>
      </c>
      <c r="P67" s="386">
        <v>29596</v>
      </c>
      <c r="Q67" s="389">
        <v>0.89488056809999994</v>
      </c>
      <c r="R67" s="389">
        <v>6.1268480299999997E-2</v>
      </c>
      <c r="S67" s="389">
        <v>4.3829201299999995E-2</v>
      </c>
      <c r="T67" s="94"/>
      <c r="U67" s="264"/>
    </row>
    <row r="68" spans="1:21" x14ac:dyDescent="0.25">
      <c r="A68" s="295">
        <v>44148</v>
      </c>
      <c r="B68" s="520">
        <v>26855</v>
      </c>
      <c r="C68" s="292">
        <v>0.88434123549999999</v>
      </c>
      <c r="D68" s="292">
        <v>6.9575414900000007E-2</v>
      </c>
      <c r="E68" s="292">
        <v>4.6066353799999994E-2</v>
      </c>
      <c r="F68" s="482"/>
      <c r="G68" s="482"/>
      <c r="H68" s="482"/>
      <c r="I68" s="482"/>
      <c r="J68" s="482"/>
      <c r="K68" s="482"/>
      <c r="L68" s="482"/>
      <c r="M68" s="482"/>
      <c r="N68" s="482"/>
      <c r="O68" s="373">
        <v>44148</v>
      </c>
      <c r="P68" s="386">
        <v>25685</v>
      </c>
      <c r="Q68" s="389">
        <v>0.8863749005999999</v>
      </c>
      <c r="R68" s="389">
        <v>6.9597733500000009E-2</v>
      </c>
      <c r="S68" s="389">
        <v>4.4012261200000007E-2</v>
      </c>
      <c r="T68" s="94"/>
      <c r="U68" s="264"/>
    </row>
    <row r="69" spans="1:21" x14ac:dyDescent="0.25">
      <c r="A69" s="295">
        <v>44151</v>
      </c>
      <c r="B69" s="520">
        <v>27107</v>
      </c>
      <c r="C69" s="292">
        <v>0.89138151919999997</v>
      </c>
      <c r="D69" s="292">
        <v>6.2069390100000003E-2</v>
      </c>
      <c r="E69" s="292">
        <v>4.4922166499999999E-2</v>
      </c>
      <c r="F69" s="482"/>
      <c r="G69" s="482"/>
      <c r="H69" s="482"/>
      <c r="I69" s="482"/>
      <c r="J69" s="482"/>
      <c r="K69" s="482"/>
      <c r="L69" s="482"/>
      <c r="M69" s="482"/>
      <c r="N69" s="482"/>
      <c r="O69" s="373">
        <v>44151</v>
      </c>
      <c r="P69" s="386">
        <v>25392</v>
      </c>
      <c r="Q69" s="389">
        <v>0.89459628339999997</v>
      </c>
      <c r="R69" s="389">
        <v>6.3283549799999991E-2</v>
      </c>
      <c r="S69" s="389">
        <v>4.2097398599999988E-2</v>
      </c>
      <c r="T69" s="94"/>
      <c r="U69" s="264"/>
    </row>
    <row r="70" spans="1:21" x14ac:dyDescent="0.25">
      <c r="A70" s="295">
        <v>44152</v>
      </c>
      <c r="B70" s="520">
        <v>33047</v>
      </c>
      <c r="C70" s="292">
        <v>0.88828297879999996</v>
      </c>
      <c r="D70" s="292">
        <v>6.4904205899999998E-2</v>
      </c>
      <c r="E70" s="292">
        <v>4.6792769500000005E-2</v>
      </c>
      <c r="F70" s="482"/>
      <c r="G70" s="482"/>
      <c r="H70" s="482"/>
      <c r="I70" s="482"/>
      <c r="J70" s="482"/>
      <c r="K70" s="482"/>
      <c r="L70" s="482"/>
      <c r="M70" s="482"/>
      <c r="N70" s="482"/>
      <c r="O70" s="294">
        <v>44152</v>
      </c>
      <c r="P70" s="386">
        <v>30824</v>
      </c>
      <c r="Q70" s="389">
        <v>0.89155689049999998</v>
      </c>
      <c r="R70" s="389">
        <v>6.4789847400000003E-2</v>
      </c>
      <c r="S70" s="389">
        <v>4.3631787600000006E-2</v>
      </c>
      <c r="T70" s="94"/>
      <c r="U70" s="264"/>
    </row>
    <row r="71" spans="1:21" x14ac:dyDescent="0.25">
      <c r="A71" s="295">
        <v>44153</v>
      </c>
      <c r="B71" s="520">
        <v>32553</v>
      </c>
      <c r="C71" s="292">
        <v>0.88863134609999994</v>
      </c>
      <c r="D71" s="292">
        <v>6.52855663E-2</v>
      </c>
      <c r="E71" s="292">
        <v>4.6063778E-2</v>
      </c>
      <c r="F71" s="482"/>
      <c r="G71" s="482"/>
      <c r="H71" s="482"/>
      <c r="I71" s="482"/>
      <c r="J71" s="482"/>
      <c r="K71" s="482"/>
      <c r="L71" s="482"/>
      <c r="M71" s="482"/>
      <c r="N71" s="482"/>
      <c r="O71" s="294">
        <v>44153</v>
      </c>
      <c r="P71" s="386">
        <v>30536</v>
      </c>
      <c r="Q71" s="257">
        <v>0.89206230870000003</v>
      </c>
      <c r="R71" s="257">
        <v>6.4648998400000005E-2</v>
      </c>
      <c r="S71" s="257">
        <v>4.3269375199999995E-2</v>
      </c>
      <c r="T71" s="94"/>
      <c r="U71" s="264"/>
    </row>
    <row r="72" spans="1:21" x14ac:dyDescent="0.25">
      <c r="A72" s="295">
        <v>44154</v>
      </c>
      <c r="B72" s="520">
        <v>32024</v>
      </c>
      <c r="C72" s="292">
        <v>0.88727192909999997</v>
      </c>
      <c r="D72" s="292">
        <v>6.7444218299999997E-2</v>
      </c>
      <c r="E72" s="292">
        <v>4.5264547299999999E-2</v>
      </c>
      <c r="F72" s="482"/>
      <c r="G72" s="482"/>
      <c r="H72" s="482"/>
      <c r="I72" s="482"/>
      <c r="J72" s="482"/>
      <c r="K72" s="482"/>
      <c r="L72" s="482"/>
      <c r="M72" s="482"/>
      <c r="N72" s="482"/>
      <c r="O72" s="294">
        <v>44154</v>
      </c>
      <c r="P72" s="386">
        <v>30125</v>
      </c>
      <c r="Q72" s="257">
        <v>0.8912004671</v>
      </c>
      <c r="R72" s="257">
        <v>6.6150699899999998E-2</v>
      </c>
      <c r="S72" s="257">
        <v>4.2630228399999998E-2</v>
      </c>
      <c r="T72" s="94"/>
      <c r="U72" s="264"/>
    </row>
    <row r="73" spans="1:21" x14ac:dyDescent="0.25">
      <c r="A73" s="295">
        <v>44155</v>
      </c>
      <c r="B73" s="520">
        <v>28857</v>
      </c>
      <c r="C73" s="292">
        <v>0.8694719595</v>
      </c>
      <c r="D73" s="292">
        <v>8.2181759100000001E-2</v>
      </c>
      <c r="E73" s="292">
        <v>4.8332442999999996E-2</v>
      </c>
      <c r="F73" s="482"/>
      <c r="G73" s="482"/>
      <c r="H73" s="482"/>
      <c r="I73" s="482"/>
      <c r="J73" s="482"/>
      <c r="K73" s="482"/>
      <c r="L73" s="482"/>
      <c r="M73" s="482"/>
      <c r="N73" s="482"/>
      <c r="O73" s="294">
        <v>44155</v>
      </c>
      <c r="P73" s="386">
        <v>27705</v>
      </c>
      <c r="Q73" s="257">
        <v>0.87187213220000004</v>
      </c>
      <c r="R73" s="257">
        <v>8.1702013900000009E-2</v>
      </c>
      <c r="S73" s="257">
        <v>4.6414786400000005E-2</v>
      </c>
      <c r="T73" s="94"/>
      <c r="U73" s="264"/>
    </row>
    <row r="74" spans="1:21" x14ac:dyDescent="0.25">
      <c r="A74" s="295">
        <v>44158</v>
      </c>
      <c r="B74" s="520">
        <v>29202</v>
      </c>
      <c r="C74" s="292">
        <v>0.89465920539999999</v>
      </c>
      <c r="D74" s="292">
        <v>6.3053207400000005E-2</v>
      </c>
      <c r="E74" s="292">
        <v>4.2264734499999998E-2</v>
      </c>
      <c r="F74" s="482"/>
      <c r="G74" s="482"/>
      <c r="H74" s="482"/>
      <c r="I74" s="482"/>
      <c r="J74" s="482"/>
      <c r="K74" s="482"/>
      <c r="L74" s="482"/>
      <c r="M74" s="482"/>
      <c r="N74" s="482"/>
      <c r="O74" s="294">
        <v>44158</v>
      </c>
      <c r="P74" s="386">
        <v>26550</v>
      </c>
      <c r="Q74" s="257">
        <v>0.89674439810000006</v>
      </c>
      <c r="R74" s="257">
        <v>6.3381559599999998E-2</v>
      </c>
      <c r="S74" s="257">
        <v>3.8454105399999994E-2</v>
      </c>
      <c r="T74" s="94"/>
      <c r="U74" s="264"/>
    </row>
    <row r="75" spans="1:21" x14ac:dyDescent="0.25">
      <c r="A75" s="295">
        <v>44159</v>
      </c>
      <c r="B75" s="520">
        <v>28845</v>
      </c>
      <c r="C75" s="292">
        <v>0.89634070850000003</v>
      </c>
      <c r="D75" s="292">
        <v>6.28018667E-2</v>
      </c>
      <c r="E75" s="292">
        <v>4.0837386900000001E-2</v>
      </c>
      <c r="F75" s="482"/>
      <c r="G75" s="482"/>
      <c r="H75" s="482"/>
      <c r="I75" s="482"/>
      <c r="J75" s="482"/>
      <c r="K75" s="482"/>
      <c r="L75" s="482"/>
      <c r="M75" s="482"/>
      <c r="N75" s="482"/>
      <c r="O75" s="294">
        <v>44159</v>
      </c>
      <c r="P75" s="386">
        <v>26940</v>
      </c>
      <c r="Q75" s="257">
        <v>0.89881442140000001</v>
      </c>
      <c r="R75" s="257">
        <v>6.3046904900000006E-2</v>
      </c>
      <c r="S75" s="257">
        <v>3.8120087599999998E-2</v>
      </c>
      <c r="T75" s="94"/>
      <c r="U75" s="264"/>
    </row>
    <row r="76" spans="1:21" x14ac:dyDescent="0.25">
      <c r="A76" s="295">
        <v>44160</v>
      </c>
      <c r="B76" s="520">
        <v>27865</v>
      </c>
      <c r="C76" s="292">
        <v>0.90003453710000003</v>
      </c>
      <c r="D76" s="292">
        <v>6.0466516499999998E-2</v>
      </c>
      <c r="E76" s="292">
        <v>3.9478209800000004E-2</v>
      </c>
      <c r="F76" s="482"/>
      <c r="G76" s="482"/>
      <c r="H76" s="482"/>
      <c r="I76" s="482"/>
      <c r="J76" s="482"/>
      <c r="K76" s="482"/>
      <c r="L76" s="482"/>
      <c r="M76" s="482"/>
      <c r="N76" s="482"/>
      <c r="O76" s="294">
        <v>44160</v>
      </c>
      <c r="P76" s="386">
        <v>26182</v>
      </c>
      <c r="Q76" s="257">
        <v>0.90257045960000004</v>
      </c>
      <c r="R76" s="257">
        <v>6.0304571899999999E-2</v>
      </c>
      <c r="S76" s="257">
        <v>3.7104236800000003E-2</v>
      </c>
      <c r="T76" s="94"/>
      <c r="U76" s="264"/>
    </row>
    <row r="77" spans="1:21" x14ac:dyDescent="0.25">
      <c r="A77" s="295">
        <v>44161</v>
      </c>
      <c r="B77" s="520">
        <v>27236</v>
      </c>
      <c r="C77" s="292">
        <v>0.89937804960000001</v>
      </c>
      <c r="D77" s="292">
        <v>6.21299638E-2</v>
      </c>
      <c r="E77" s="292">
        <v>3.8471962999999998E-2</v>
      </c>
      <c r="F77" s="482"/>
      <c r="G77" s="482"/>
      <c r="H77" s="482"/>
      <c r="I77" s="482"/>
      <c r="J77" s="482"/>
      <c r="K77" s="482"/>
      <c r="L77" s="482"/>
      <c r="M77" s="482"/>
      <c r="N77" s="482"/>
      <c r="O77" s="294">
        <v>44161</v>
      </c>
      <c r="P77" s="386">
        <v>25887</v>
      </c>
      <c r="Q77" s="257">
        <v>0.90170650809999997</v>
      </c>
      <c r="R77" s="257">
        <v>6.1718005400000005E-2</v>
      </c>
      <c r="S77" s="257">
        <v>3.6555466299999999E-2</v>
      </c>
      <c r="T77" s="94"/>
      <c r="U77" s="264"/>
    </row>
    <row r="78" spans="1:21" x14ac:dyDescent="0.25">
      <c r="A78" s="295">
        <v>44162</v>
      </c>
      <c r="B78" s="520">
        <v>25419</v>
      </c>
      <c r="C78" s="292">
        <v>0.88818261860000003</v>
      </c>
      <c r="D78" s="292">
        <v>7.3636662500000005E-2</v>
      </c>
      <c r="E78" s="292">
        <v>3.8167503800000002E-2</v>
      </c>
      <c r="F78" s="482"/>
      <c r="G78" s="482"/>
      <c r="H78" s="482"/>
      <c r="I78" s="482"/>
      <c r="J78" s="482"/>
      <c r="K78" s="482"/>
      <c r="L78" s="482"/>
      <c r="M78" s="482"/>
      <c r="N78" s="482"/>
      <c r="O78" s="294">
        <v>44162</v>
      </c>
      <c r="P78" s="386">
        <v>24406</v>
      </c>
      <c r="Q78" s="257">
        <v>0.88990414240000004</v>
      </c>
      <c r="R78" s="257">
        <v>7.3566554399999998E-2</v>
      </c>
      <c r="S78" s="257">
        <v>3.6518566199999998E-2</v>
      </c>
      <c r="T78" s="94"/>
      <c r="U78" s="264"/>
    </row>
    <row r="79" spans="1:21" x14ac:dyDescent="0.25">
      <c r="A79" s="295">
        <v>44165</v>
      </c>
      <c r="B79" s="520">
        <v>23340</v>
      </c>
      <c r="C79" s="292">
        <v>0.89868409829999996</v>
      </c>
      <c r="D79" s="292">
        <v>6.5974914699999998E-2</v>
      </c>
      <c r="E79" s="292">
        <v>3.5315626500000002E-2</v>
      </c>
      <c r="F79" s="482"/>
      <c r="G79" s="482"/>
      <c r="H79" s="482"/>
      <c r="I79" s="482"/>
      <c r="J79" s="482"/>
      <c r="K79" s="482"/>
      <c r="L79" s="482"/>
      <c r="M79" s="482"/>
      <c r="N79" s="482"/>
      <c r="O79" s="294">
        <v>44165</v>
      </c>
      <c r="P79" s="386">
        <v>21959</v>
      </c>
      <c r="Q79" s="257">
        <v>0.90124223129999992</v>
      </c>
      <c r="R79" s="257">
        <v>6.5520208300000007E-2</v>
      </c>
      <c r="S79" s="257">
        <v>3.3213745199999999E-2</v>
      </c>
      <c r="T79" s="94"/>
      <c r="U79" s="264"/>
    </row>
    <row r="80" spans="1:21" x14ac:dyDescent="0.25">
      <c r="A80" s="295">
        <v>44166</v>
      </c>
      <c r="B80" s="520">
        <v>24836</v>
      </c>
      <c r="C80" s="292">
        <v>0.90278824740000008</v>
      </c>
      <c r="D80" s="292">
        <v>6.2120143599999997E-2</v>
      </c>
      <c r="E80" s="292">
        <v>3.5070868399999997E-2</v>
      </c>
      <c r="F80" s="482"/>
      <c r="G80" s="482"/>
      <c r="H80" s="482"/>
      <c r="I80" s="482"/>
      <c r="J80" s="482"/>
      <c r="K80" s="482"/>
      <c r="L80" s="482"/>
      <c r="M80" s="482"/>
      <c r="N80" s="482"/>
      <c r="O80" s="294">
        <v>44166</v>
      </c>
      <c r="P80" s="386">
        <v>23502</v>
      </c>
      <c r="Q80" s="257">
        <v>0.90504457189999998</v>
      </c>
      <c r="R80" s="257">
        <v>6.17377972E-2</v>
      </c>
      <c r="S80" s="257">
        <v>3.3198323199999998E-2</v>
      </c>
      <c r="T80" s="94"/>
      <c r="U80" s="264"/>
    </row>
    <row r="81" spans="1:21" x14ac:dyDescent="0.25">
      <c r="A81" s="295">
        <v>44167</v>
      </c>
      <c r="B81" s="520">
        <v>24495</v>
      </c>
      <c r="C81" s="292">
        <v>0.90276854829999997</v>
      </c>
      <c r="D81" s="292">
        <v>6.1939424E-2</v>
      </c>
      <c r="E81" s="292">
        <v>3.5270827399999996E-2</v>
      </c>
      <c r="F81" s="482"/>
      <c r="G81" s="482"/>
      <c r="H81" s="482"/>
      <c r="I81" s="482"/>
      <c r="J81" s="482"/>
      <c r="K81" s="482"/>
      <c r="L81" s="482"/>
      <c r="M81" s="482"/>
      <c r="N81" s="482"/>
      <c r="O81" s="294">
        <v>44167</v>
      </c>
      <c r="P81" s="386">
        <v>23597</v>
      </c>
      <c r="Q81" s="257">
        <v>0.90442053039999992</v>
      </c>
      <c r="R81" s="257">
        <v>6.1544185199999997E-2</v>
      </c>
      <c r="S81" s="257">
        <v>3.4016280500000003E-2</v>
      </c>
      <c r="T81" s="94"/>
      <c r="U81" s="264"/>
    </row>
    <row r="82" spans="1:21" x14ac:dyDescent="0.25">
      <c r="A82" s="295">
        <v>44168</v>
      </c>
      <c r="B82" s="520">
        <v>23975</v>
      </c>
      <c r="C82" s="292">
        <v>0.89881516380000004</v>
      </c>
      <c r="D82" s="292">
        <v>6.6565334800000001E-2</v>
      </c>
      <c r="E82" s="292">
        <v>3.4596836900000004E-2</v>
      </c>
      <c r="F82" s="482"/>
      <c r="G82" s="482"/>
      <c r="H82" s="482"/>
      <c r="I82" s="482"/>
      <c r="J82" s="482"/>
      <c r="K82" s="482"/>
      <c r="L82" s="482"/>
      <c r="M82" s="482"/>
      <c r="N82" s="482"/>
      <c r="O82" s="294">
        <v>44168</v>
      </c>
      <c r="P82" s="386">
        <v>22832</v>
      </c>
      <c r="Q82" s="257">
        <v>0.90108910110000007</v>
      </c>
      <c r="R82" s="257">
        <v>6.5957168400000002E-2</v>
      </c>
      <c r="S82" s="257">
        <v>3.29339939E-2</v>
      </c>
      <c r="T82" s="94"/>
      <c r="U82" s="264"/>
    </row>
    <row r="83" spans="1:21" x14ac:dyDescent="0.25">
      <c r="A83" s="295">
        <v>44169</v>
      </c>
      <c r="B83" s="520">
        <v>24227</v>
      </c>
      <c r="C83" s="292">
        <v>0.85698895060000002</v>
      </c>
      <c r="D83" s="292">
        <v>0.10665228010000001</v>
      </c>
      <c r="E83" s="292">
        <v>3.6345590699999999E-2</v>
      </c>
      <c r="F83" s="482"/>
      <c r="G83" s="482"/>
      <c r="H83" s="482"/>
      <c r="I83" s="482"/>
      <c r="J83" s="482"/>
      <c r="K83" s="482"/>
      <c r="L83" s="482"/>
      <c r="M83" s="482"/>
      <c r="N83" s="482"/>
      <c r="O83" s="294">
        <v>44169</v>
      </c>
      <c r="P83" s="386">
        <v>23161</v>
      </c>
      <c r="Q83" s="257">
        <v>0.85954646950000002</v>
      </c>
      <c r="R83" s="257">
        <v>0.1057686932</v>
      </c>
      <c r="S83" s="257">
        <v>3.4672504999999999E-2</v>
      </c>
      <c r="T83" s="94"/>
      <c r="U83" s="264"/>
    </row>
    <row r="84" spans="1:21" x14ac:dyDescent="0.25">
      <c r="A84" s="295">
        <v>44172</v>
      </c>
      <c r="B84" s="520">
        <v>25714</v>
      </c>
      <c r="C84" s="292">
        <v>0.89864212310000002</v>
      </c>
      <c r="D84" s="292">
        <v>6.5067406999999994E-2</v>
      </c>
      <c r="E84" s="292">
        <v>3.6260401300000002E-2</v>
      </c>
      <c r="F84" s="482"/>
      <c r="G84" s="482"/>
      <c r="H84" s="482"/>
      <c r="I84" s="482"/>
      <c r="J84" s="482"/>
      <c r="K84" s="482"/>
      <c r="L84" s="482"/>
      <c r="M84" s="482"/>
      <c r="N84" s="482"/>
      <c r="O84" s="294">
        <v>44172</v>
      </c>
      <c r="P84" s="386">
        <v>24036</v>
      </c>
      <c r="Q84" s="257">
        <v>0.90124921600000008</v>
      </c>
      <c r="R84" s="257">
        <v>6.4829496E-2</v>
      </c>
      <c r="S84" s="257">
        <v>3.38969717E-2</v>
      </c>
      <c r="T84" s="94"/>
      <c r="U84" s="264"/>
    </row>
    <row r="85" spans="1:21" x14ac:dyDescent="0.25">
      <c r="A85" s="295">
        <v>44173</v>
      </c>
      <c r="B85" s="520">
        <v>26248</v>
      </c>
      <c r="C85" s="292">
        <v>0.89797527170000002</v>
      </c>
      <c r="D85" s="292">
        <v>6.4937378200000007E-2</v>
      </c>
      <c r="E85" s="292">
        <v>3.7057305399999997E-2</v>
      </c>
      <c r="F85" s="482"/>
      <c r="G85" s="482"/>
      <c r="H85" s="482"/>
      <c r="I85" s="482"/>
      <c r="J85" s="482"/>
      <c r="K85" s="482"/>
      <c r="L85" s="482"/>
      <c r="M85" s="482"/>
      <c r="N85" s="482"/>
      <c r="O85" s="294">
        <v>44173</v>
      </c>
      <c r="P85" s="386">
        <v>24450</v>
      </c>
      <c r="Q85" s="257">
        <v>0.90358127319999992</v>
      </c>
      <c r="R85" s="257">
        <v>6.1828314599999996E-2</v>
      </c>
      <c r="S85" s="257">
        <v>3.4563233700000001E-2</v>
      </c>
      <c r="T85" s="94"/>
      <c r="U85" s="264"/>
    </row>
    <row r="86" spans="1:21" x14ac:dyDescent="0.25">
      <c r="A86" s="295">
        <v>44174</v>
      </c>
      <c r="B86" s="520">
        <v>26356</v>
      </c>
      <c r="C86" s="292">
        <v>0.90032117759999997</v>
      </c>
      <c r="D86" s="292">
        <v>6.2618545600000006E-2</v>
      </c>
      <c r="E86" s="292">
        <v>3.7030942200000007E-2</v>
      </c>
      <c r="F86" s="482"/>
      <c r="G86" s="482"/>
      <c r="H86" s="482"/>
      <c r="I86" s="482"/>
      <c r="J86" s="482"/>
      <c r="K86" s="482"/>
      <c r="L86" s="482"/>
      <c r="M86" s="482"/>
      <c r="N86" s="482"/>
      <c r="O86" s="294">
        <v>44174</v>
      </c>
      <c r="P86" s="386">
        <v>25021</v>
      </c>
      <c r="Q86" s="257">
        <v>0.90264642839999998</v>
      </c>
      <c r="R86" s="257">
        <v>6.2157518099999996E-2</v>
      </c>
      <c r="S86" s="257">
        <v>3.5170300200000004E-2</v>
      </c>
      <c r="T86" s="94"/>
      <c r="U86" s="264"/>
    </row>
    <row r="87" spans="1:21" x14ac:dyDescent="0.25">
      <c r="A87" s="295">
        <v>44175</v>
      </c>
      <c r="B87" s="520">
        <v>27017</v>
      </c>
      <c r="C87" s="292">
        <v>0.89759976419999998</v>
      </c>
      <c r="D87" s="292">
        <v>6.4313643000000004E-2</v>
      </c>
      <c r="E87" s="292">
        <v>3.8060840700000001E-2</v>
      </c>
      <c r="F87" s="482"/>
      <c r="G87" s="482"/>
      <c r="H87" s="482"/>
      <c r="I87" s="482"/>
      <c r="J87" s="482"/>
      <c r="K87" s="482"/>
      <c r="L87" s="482"/>
      <c r="M87" s="482"/>
      <c r="N87" s="482"/>
      <c r="O87" s="294">
        <v>44175</v>
      </c>
      <c r="P87" s="386">
        <v>25819</v>
      </c>
      <c r="Q87" s="257">
        <v>0.89976232150000002</v>
      </c>
      <c r="R87" s="257">
        <v>6.3829878600000001E-2</v>
      </c>
      <c r="S87" s="257">
        <v>3.6385627000000004E-2</v>
      </c>
      <c r="T87" s="94"/>
      <c r="U87" s="264"/>
    </row>
    <row r="88" spans="1:21" x14ac:dyDescent="0.25">
      <c r="A88" s="295">
        <v>44176</v>
      </c>
      <c r="B88" s="520">
        <v>26902</v>
      </c>
      <c r="C88" s="292">
        <v>0.88775035189999996</v>
      </c>
      <c r="D88" s="292">
        <v>7.3260229399999988E-2</v>
      </c>
      <c r="E88" s="292">
        <v>3.8977358900000002E-2</v>
      </c>
      <c r="F88" s="482"/>
      <c r="G88" s="482"/>
      <c r="H88" s="482"/>
      <c r="I88" s="482"/>
      <c r="J88" s="482"/>
      <c r="K88" s="482"/>
      <c r="L88" s="482"/>
      <c r="M88" s="482"/>
      <c r="N88" s="482"/>
      <c r="O88" s="294">
        <v>44176</v>
      </c>
      <c r="P88" s="386">
        <v>26070</v>
      </c>
      <c r="Q88" s="257">
        <v>0.88893694330000006</v>
      </c>
      <c r="R88" s="257">
        <v>7.3247532099999998E-2</v>
      </c>
      <c r="S88" s="257">
        <v>3.7804270199999997E-2</v>
      </c>
      <c r="T88" s="94"/>
      <c r="U88" s="264"/>
    </row>
    <row r="89" spans="1:21" x14ac:dyDescent="0.25">
      <c r="A89" s="295">
        <v>44179</v>
      </c>
      <c r="B89" s="520">
        <v>30012</v>
      </c>
      <c r="C89" s="292">
        <v>0.88356642809999997</v>
      </c>
      <c r="D89" s="292">
        <v>7.4065724599999994E-2</v>
      </c>
      <c r="E89" s="292">
        <v>4.2344230200000006E-2</v>
      </c>
      <c r="F89" s="482"/>
      <c r="G89" s="482"/>
      <c r="H89" s="482"/>
      <c r="I89" s="482"/>
      <c r="J89" s="482"/>
      <c r="K89" s="482"/>
      <c r="L89" s="482"/>
      <c r="M89" s="482"/>
      <c r="N89" s="482"/>
      <c r="O89" s="294">
        <v>44179</v>
      </c>
      <c r="P89" s="386">
        <v>27728</v>
      </c>
      <c r="Q89" s="257">
        <v>0.88575608949999995</v>
      </c>
      <c r="R89" s="257">
        <v>7.5092742599999998E-2</v>
      </c>
      <c r="S89" s="257">
        <v>3.9127557399999999E-2</v>
      </c>
      <c r="T89" s="94"/>
      <c r="U89" s="264"/>
    </row>
    <row r="90" spans="1:21" x14ac:dyDescent="0.25">
      <c r="A90" s="295">
        <v>44180</v>
      </c>
      <c r="B90" s="520">
        <v>32695</v>
      </c>
      <c r="C90" s="292">
        <v>0.87892447579999999</v>
      </c>
      <c r="D90" s="292">
        <v>7.4963336000000005E-2</v>
      </c>
      <c r="E90" s="292">
        <v>4.6090010899999999E-2</v>
      </c>
      <c r="F90" s="482"/>
      <c r="G90" s="482"/>
      <c r="H90" s="482"/>
      <c r="I90" s="482"/>
      <c r="J90" s="482"/>
      <c r="K90" s="482"/>
      <c r="L90" s="482"/>
      <c r="M90" s="482"/>
      <c r="N90" s="482"/>
      <c r="O90" s="294">
        <v>44180</v>
      </c>
      <c r="P90" s="386">
        <v>30646</v>
      </c>
      <c r="Q90" s="257">
        <v>0.88126171639999995</v>
      </c>
      <c r="R90" s="257">
        <v>7.5517665799999995E-2</v>
      </c>
      <c r="S90" s="257">
        <v>4.3198437300000003E-2</v>
      </c>
      <c r="T90" s="94"/>
      <c r="U90" s="264"/>
    </row>
    <row r="91" spans="1:21" x14ac:dyDescent="0.25">
      <c r="A91" s="295">
        <v>44181</v>
      </c>
      <c r="B91" s="520">
        <v>36853</v>
      </c>
      <c r="C91" s="292">
        <v>0.86643278750000008</v>
      </c>
      <c r="D91" s="292">
        <v>8.1435151799999994E-2</v>
      </c>
      <c r="E91" s="292">
        <v>5.2107022699999998E-2</v>
      </c>
      <c r="F91" s="482"/>
      <c r="G91" s="482"/>
      <c r="H91" s="482"/>
      <c r="I91" s="482"/>
      <c r="J91" s="482"/>
      <c r="K91" s="482"/>
      <c r="L91" s="482"/>
      <c r="M91" s="482"/>
      <c r="N91" s="482"/>
      <c r="O91" s="294">
        <v>44181</v>
      </c>
      <c r="P91" s="386">
        <v>35267</v>
      </c>
      <c r="Q91" s="257">
        <v>0.8688001018</v>
      </c>
      <c r="R91" s="257">
        <v>8.1307442600000002E-2</v>
      </c>
      <c r="S91" s="257">
        <v>4.9868850900000004E-2</v>
      </c>
      <c r="T91" s="94"/>
      <c r="U91" s="264"/>
    </row>
    <row r="92" spans="1:21" x14ac:dyDescent="0.25">
      <c r="A92" s="295">
        <v>44182</v>
      </c>
      <c r="B92" s="520">
        <v>40678</v>
      </c>
      <c r="C92" s="292">
        <v>0.8485560606</v>
      </c>
      <c r="D92" s="292">
        <v>9.3720732400000006E-2</v>
      </c>
      <c r="E92" s="292">
        <v>5.7699578199999997E-2</v>
      </c>
      <c r="F92" s="482"/>
      <c r="G92" s="482"/>
      <c r="H92" s="482"/>
      <c r="I92" s="482"/>
      <c r="J92" s="482"/>
      <c r="K92" s="482"/>
      <c r="L92" s="482"/>
      <c r="M92" s="482"/>
      <c r="N92" s="482"/>
      <c r="O92" s="294">
        <v>44182</v>
      </c>
      <c r="P92" s="386">
        <v>39386</v>
      </c>
      <c r="Q92" s="257">
        <v>0.85028326840000001</v>
      </c>
      <c r="R92" s="257">
        <v>9.3778116499999994E-2</v>
      </c>
      <c r="S92" s="257">
        <v>5.5914994399999994E-2</v>
      </c>
      <c r="T92" s="94"/>
      <c r="U92" s="264"/>
    </row>
    <row r="93" spans="1:21" x14ac:dyDescent="0.25">
      <c r="A93" s="295">
        <v>44183</v>
      </c>
      <c r="B93" s="520">
        <v>44480</v>
      </c>
      <c r="C93" s="292">
        <v>0.80237825229999993</v>
      </c>
      <c r="D93" s="292">
        <v>0.13409418100000001</v>
      </c>
      <c r="E93" s="292">
        <v>6.3514698199999997E-2</v>
      </c>
      <c r="F93" s="482"/>
      <c r="G93" s="482"/>
      <c r="H93" s="482"/>
      <c r="I93" s="482"/>
      <c r="J93" s="482"/>
      <c r="K93" s="482"/>
      <c r="L93" s="482"/>
      <c r="M93" s="482"/>
      <c r="N93" s="482"/>
      <c r="O93" s="94" t="s">
        <v>363</v>
      </c>
      <c r="P93" s="94"/>
      <c r="Q93" s="94"/>
      <c r="R93" s="94"/>
      <c r="S93" s="94"/>
      <c r="T93" s="94"/>
      <c r="U93" s="264"/>
    </row>
    <row r="94" spans="1:21" x14ac:dyDescent="0.25">
      <c r="A94" s="295">
        <v>44186</v>
      </c>
      <c r="B94" s="520">
        <v>74080</v>
      </c>
      <c r="C94" s="292">
        <v>0.61673762059999993</v>
      </c>
      <c r="D94" s="292">
        <v>0.23838858239999999</v>
      </c>
      <c r="E94" s="292">
        <v>0.14484608819999997</v>
      </c>
      <c r="F94" s="482"/>
      <c r="G94" s="482"/>
      <c r="H94" s="482"/>
      <c r="I94" s="482"/>
      <c r="J94" s="482"/>
      <c r="K94" s="482"/>
      <c r="L94" s="482"/>
      <c r="M94" s="482"/>
      <c r="N94" s="482"/>
      <c r="O94" s="94" t="s">
        <v>363</v>
      </c>
      <c r="P94" s="94"/>
      <c r="Q94" s="94"/>
      <c r="R94" s="94"/>
      <c r="S94" s="94"/>
      <c r="T94" s="94"/>
      <c r="U94" s="264"/>
    </row>
    <row r="95" spans="1:21" x14ac:dyDescent="0.25">
      <c r="A95" s="295">
        <v>44187</v>
      </c>
      <c r="B95" s="520">
        <v>79992</v>
      </c>
      <c r="C95" s="292">
        <v>0.55153155800000009</v>
      </c>
      <c r="D95" s="292">
        <v>0.28552678770000001</v>
      </c>
      <c r="E95" s="292">
        <v>0.16291248800000002</v>
      </c>
      <c r="F95" s="482"/>
      <c r="G95" s="482"/>
      <c r="H95" s="482"/>
      <c r="I95" s="482"/>
      <c r="J95" s="482"/>
      <c r="K95" s="482"/>
      <c r="L95" s="482"/>
      <c r="M95" s="482"/>
      <c r="N95" s="482"/>
      <c r="O95" s="94" t="s">
        <v>363</v>
      </c>
      <c r="P95" s="94"/>
      <c r="Q95" s="94"/>
      <c r="R95" s="94"/>
      <c r="S95" s="94"/>
      <c r="T95" s="94"/>
      <c r="U95" s="264"/>
    </row>
    <row r="96" spans="1:21" x14ac:dyDescent="0.25">
      <c r="A96" s="295">
        <v>44188</v>
      </c>
      <c r="B96" s="520">
        <v>27333</v>
      </c>
      <c r="C96" s="292">
        <v>0.56089519779999997</v>
      </c>
      <c r="D96" s="292">
        <v>0.22995571740000001</v>
      </c>
      <c r="E96" s="292">
        <v>0.2091490848</v>
      </c>
      <c r="F96" s="482"/>
      <c r="G96" s="482"/>
      <c r="H96" s="482"/>
      <c r="I96" s="482"/>
      <c r="J96" s="482"/>
      <c r="K96" s="482"/>
      <c r="L96" s="482"/>
      <c r="M96" s="482"/>
      <c r="N96" s="482"/>
      <c r="O96" s="94" t="s">
        <v>363</v>
      </c>
      <c r="P96" s="94"/>
      <c r="Q96" s="94"/>
      <c r="R96" s="94"/>
      <c r="S96" s="94"/>
      <c r="T96" s="94"/>
      <c r="U96" s="264"/>
    </row>
    <row r="97" spans="1:25" x14ac:dyDescent="0.25">
      <c r="B97" s="458" t="s">
        <v>364</v>
      </c>
      <c r="C97" s="224"/>
      <c r="D97" s="224"/>
      <c r="E97" s="224"/>
      <c r="F97" s="224"/>
      <c r="G97" s="264"/>
      <c r="H97" s="264"/>
      <c r="I97" s="264"/>
      <c r="J97" s="264"/>
      <c r="K97" s="264"/>
      <c r="L97" s="264"/>
      <c r="M97" s="264"/>
      <c r="N97" s="264"/>
      <c r="O97" s="458" t="s">
        <v>364</v>
      </c>
      <c r="P97" s="224"/>
      <c r="Q97" s="224"/>
      <c r="R97" s="224"/>
      <c r="S97" s="224"/>
      <c r="T97" s="224"/>
      <c r="U97" s="264"/>
    </row>
    <row r="98" spans="1:25" x14ac:dyDescent="0.25">
      <c r="A98" s="521" t="s">
        <v>365</v>
      </c>
      <c r="B98" s="458" t="s">
        <v>374</v>
      </c>
      <c r="C98" s="224"/>
      <c r="D98" s="224"/>
      <c r="E98" s="224"/>
      <c r="F98" s="224"/>
      <c r="G98" s="264"/>
      <c r="H98" s="264"/>
      <c r="I98" s="264"/>
      <c r="J98" s="264"/>
      <c r="K98" s="264"/>
      <c r="L98" s="264"/>
      <c r="M98" s="264"/>
      <c r="N98" s="264"/>
      <c r="O98" s="458" t="s">
        <v>374</v>
      </c>
      <c r="P98" s="224"/>
      <c r="Q98" s="224"/>
      <c r="R98" s="224"/>
      <c r="S98" s="224"/>
      <c r="T98" s="224"/>
      <c r="U98" s="264"/>
    </row>
    <row r="99" spans="1:25" x14ac:dyDescent="0.25">
      <c r="A99" s="295">
        <v>44270</v>
      </c>
      <c r="B99" s="520">
        <v>6236</v>
      </c>
      <c r="C99" s="292">
        <v>0.95560927529999995</v>
      </c>
      <c r="D99" s="292">
        <v>2.87342451E-2</v>
      </c>
      <c r="E99" s="292">
        <v>1.5656479600000002E-2</v>
      </c>
      <c r="F99" s="224" t="s">
        <v>365</v>
      </c>
      <c r="G99" s="264"/>
      <c r="H99" s="264"/>
      <c r="I99" s="264"/>
      <c r="K99" s="264"/>
      <c r="L99" s="22" t="s">
        <v>375</v>
      </c>
      <c r="M99" s="264"/>
      <c r="N99" s="264"/>
      <c r="O99" s="294">
        <v>44270</v>
      </c>
      <c r="P99" s="386">
        <v>5613</v>
      </c>
      <c r="Q99" s="257">
        <v>0.95775926290000002</v>
      </c>
      <c r="R99" s="257">
        <v>2.8113455499999999E-2</v>
      </c>
      <c r="S99" s="257">
        <v>1.41272816E-2</v>
      </c>
      <c r="T99" s="224" t="s">
        <v>365</v>
      </c>
      <c r="U99" s="264"/>
      <c r="Y99" s="22" t="s">
        <v>375</v>
      </c>
    </row>
    <row r="100" spans="1:25" x14ac:dyDescent="0.25">
      <c r="A100" s="295">
        <v>44271</v>
      </c>
      <c r="B100" s="520">
        <v>6459</v>
      </c>
      <c r="C100" s="292">
        <v>0.95502158609999999</v>
      </c>
      <c r="D100" s="292">
        <v>2.8763728700000001E-2</v>
      </c>
      <c r="E100" s="292">
        <v>1.6214685199999999E-2</v>
      </c>
      <c r="F100" s="224" t="s">
        <v>365</v>
      </c>
      <c r="G100" s="264"/>
      <c r="H100" s="264"/>
      <c r="I100" s="264"/>
      <c r="J100" s="264"/>
      <c r="K100" s="264"/>
      <c r="L100" s="264"/>
      <c r="M100" s="264"/>
      <c r="N100" s="264"/>
      <c r="O100" s="294">
        <v>44271</v>
      </c>
      <c r="P100" s="386">
        <v>5989</v>
      </c>
      <c r="Q100" s="257">
        <v>0.95807550529999996</v>
      </c>
      <c r="R100" s="257">
        <v>2.7687809799999998E-2</v>
      </c>
      <c r="S100" s="257">
        <v>1.4236684800000001E-2</v>
      </c>
      <c r="T100" s="224" t="s">
        <v>365</v>
      </c>
      <c r="U100" s="264"/>
    </row>
    <row r="101" spans="1:25" x14ac:dyDescent="0.25">
      <c r="A101" s="295">
        <v>44272</v>
      </c>
      <c r="B101" s="520">
        <v>7026</v>
      </c>
      <c r="C101" s="292">
        <v>0.9509061056</v>
      </c>
      <c r="D101" s="292">
        <v>3.1480994700000001E-2</v>
      </c>
      <c r="E101" s="292">
        <v>1.7610359999999999E-2</v>
      </c>
      <c r="F101" s="224" t="s">
        <v>365</v>
      </c>
      <c r="O101" s="294">
        <v>44272</v>
      </c>
      <c r="P101" s="386">
        <v>6598</v>
      </c>
      <c r="Q101" s="257">
        <v>0.95307786080000001</v>
      </c>
      <c r="R101" s="257">
        <v>3.0343084999999999E-2</v>
      </c>
      <c r="S101" s="257">
        <v>1.6576514800000001E-2</v>
      </c>
      <c r="T101" s="224" t="s">
        <v>365</v>
      </c>
    </row>
    <row r="102" spans="1:25" x14ac:dyDescent="0.25">
      <c r="A102" s="295">
        <v>44273</v>
      </c>
      <c r="B102" s="520">
        <v>7257</v>
      </c>
      <c r="C102" s="292">
        <v>0.9474164397</v>
      </c>
      <c r="D102" s="292">
        <v>3.4120481499999994E-2</v>
      </c>
      <c r="E102" s="292">
        <v>1.82318141E-2</v>
      </c>
      <c r="F102" s="224" t="s">
        <v>365</v>
      </c>
      <c r="O102" s="294">
        <v>44273</v>
      </c>
      <c r="P102" s="386">
        <v>6936</v>
      </c>
      <c r="Q102" s="257">
        <v>0.9496414029000001</v>
      </c>
      <c r="R102" s="257">
        <v>3.2702532700000002E-2</v>
      </c>
      <c r="S102" s="257">
        <v>1.7424834300000001E-2</v>
      </c>
      <c r="T102" s="224" t="s">
        <v>365</v>
      </c>
    </row>
    <row r="103" spans="1:25" x14ac:dyDescent="0.25">
      <c r="A103" s="295">
        <v>44274</v>
      </c>
      <c r="B103" s="520">
        <v>7689</v>
      </c>
      <c r="C103" s="292">
        <v>0.9373947091</v>
      </c>
      <c r="D103" s="292">
        <v>4.2672313000000003E-2</v>
      </c>
      <c r="E103" s="292">
        <v>1.9678109200000002E-2</v>
      </c>
      <c r="F103" s="224" t="s">
        <v>365</v>
      </c>
      <c r="O103" s="294">
        <v>44274</v>
      </c>
      <c r="P103" s="386">
        <v>7508</v>
      </c>
      <c r="Q103" s="257">
        <v>0.9387206132</v>
      </c>
      <c r="R103" s="257">
        <v>4.1826591199999999E-2</v>
      </c>
      <c r="S103" s="257">
        <v>1.9197943299999999E-2</v>
      </c>
      <c r="T103" s="224" t="s">
        <v>365</v>
      </c>
    </row>
    <row r="104" spans="1:25" x14ac:dyDescent="0.25">
      <c r="A104" s="295">
        <v>44277</v>
      </c>
      <c r="B104" s="520">
        <v>8152</v>
      </c>
      <c r="C104" s="292">
        <v>0.92758325539999997</v>
      </c>
      <c r="D104" s="292">
        <v>5.19330603E-2</v>
      </c>
      <c r="E104" s="292">
        <v>2.0483684200000001E-2</v>
      </c>
      <c r="F104" s="224" t="s">
        <v>365</v>
      </c>
      <c r="O104" s="294">
        <v>44277</v>
      </c>
      <c r="P104" s="386">
        <v>6967</v>
      </c>
      <c r="Q104" s="257">
        <v>0.93261251879999996</v>
      </c>
      <c r="R104" s="257">
        <v>4.9884766999999997E-2</v>
      </c>
      <c r="S104" s="257">
        <v>1.7502714099999997E-2</v>
      </c>
      <c r="T104" s="224" t="s">
        <v>365</v>
      </c>
    </row>
    <row r="105" spans="1:25" x14ac:dyDescent="0.25">
      <c r="A105" s="295">
        <v>44278</v>
      </c>
      <c r="B105" s="520">
        <v>8887</v>
      </c>
      <c r="C105" s="292">
        <v>0.92917075819999995</v>
      </c>
      <c r="D105" s="292">
        <v>4.85817256E-2</v>
      </c>
      <c r="E105" s="292">
        <v>2.2247516199999998E-2</v>
      </c>
      <c r="F105" s="224" t="s">
        <v>365</v>
      </c>
      <c r="O105" s="294">
        <v>44278</v>
      </c>
      <c r="P105" s="386">
        <v>7779</v>
      </c>
      <c r="Q105" s="257">
        <v>0.94049879660000002</v>
      </c>
      <c r="R105" s="257">
        <v>3.99646892E-2</v>
      </c>
      <c r="S105" s="257">
        <v>1.9536514200000001E-2</v>
      </c>
      <c r="T105" s="224" t="s">
        <v>365</v>
      </c>
    </row>
    <row r="106" spans="1:25" x14ac:dyDescent="0.25">
      <c r="A106" s="295">
        <v>44279</v>
      </c>
      <c r="B106" s="520">
        <v>9332</v>
      </c>
      <c r="C106" s="292">
        <v>0.93142913019999996</v>
      </c>
      <c r="D106" s="292">
        <v>4.5210222899999999E-2</v>
      </c>
      <c r="E106" s="292">
        <v>2.3358107200000002E-2</v>
      </c>
      <c r="F106" s="224" t="s">
        <v>365</v>
      </c>
      <c r="O106" s="294">
        <v>44279</v>
      </c>
      <c r="P106" s="386">
        <v>8733</v>
      </c>
      <c r="Q106" s="257">
        <v>0.93512083260000001</v>
      </c>
      <c r="R106" s="257">
        <v>4.2929440400000005E-2</v>
      </c>
      <c r="S106" s="257">
        <v>2.1947187600000001E-2</v>
      </c>
      <c r="T106" s="224" t="s">
        <v>365</v>
      </c>
    </row>
    <row r="107" spans="1:25" x14ac:dyDescent="0.25">
      <c r="A107" s="295">
        <v>44280</v>
      </c>
      <c r="B107" s="520">
        <v>9477</v>
      </c>
      <c r="C107" s="292">
        <v>0.92858240520000002</v>
      </c>
      <c r="D107" s="292">
        <v>4.7594372699999998E-2</v>
      </c>
      <c r="E107" s="292">
        <v>2.3823221999999998E-2</v>
      </c>
      <c r="F107" s="224" t="s">
        <v>365</v>
      </c>
      <c r="O107" s="294">
        <v>44280</v>
      </c>
      <c r="P107" s="386">
        <v>8949</v>
      </c>
      <c r="Q107" s="257">
        <v>0.93190683210000003</v>
      </c>
      <c r="R107" s="257">
        <v>4.55909839E-2</v>
      </c>
      <c r="S107" s="257">
        <v>2.2502183800000002E-2</v>
      </c>
      <c r="T107" s="224" t="s">
        <v>365</v>
      </c>
    </row>
    <row r="108" spans="1:25" x14ac:dyDescent="0.25">
      <c r="A108" s="295">
        <v>44281</v>
      </c>
      <c r="B108" s="520">
        <v>9843</v>
      </c>
      <c r="C108" s="292">
        <v>0.90576922269999993</v>
      </c>
      <c r="D108" s="292">
        <v>6.8938733400000007E-2</v>
      </c>
      <c r="E108" s="292">
        <v>2.5292044000000003E-2</v>
      </c>
      <c r="F108" s="224" t="s">
        <v>365</v>
      </c>
      <c r="O108" s="294">
        <v>44281</v>
      </c>
      <c r="P108" s="386">
        <v>9530</v>
      </c>
      <c r="Q108" s="257">
        <v>0.90750470490000001</v>
      </c>
      <c r="R108" s="257">
        <v>6.7873258800000003E-2</v>
      </c>
      <c r="S108" s="257">
        <v>2.46220363E-2</v>
      </c>
      <c r="T108" s="224" t="s">
        <v>365</v>
      </c>
    </row>
    <row r="109" spans="1:25" x14ac:dyDescent="0.25">
      <c r="A109" s="295">
        <v>44284</v>
      </c>
      <c r="B109" s="520">
        <v>9183</v>
      </c>
      <c r="C109" s="292">
        <v>0.90234998649999998</v>
      </c>
      <c r="D109" s="292">
        <v>7.0133025500000001E-2</v>
      </c>
      <c r="E109" s="292">
        <v>2.7516987900000001E-2</v>
      </c>
      <c r="F109" s="224" t="s">
        <v>365</v>
      </c>
      <c r="O109" s="294">
        <v>44284</v>
      </c>
      <c r="P109" s="386">
        <v>8788</v>
      </c>
      <c r="Q109" s="257">
        <v>0.90575591099999997</v>
      </c>
      <c r="R109" s="257">
        <v>6.7897728599999999E-2</v>
      </c>
      <c r="S109" s="257">
        <v>2.63463603E-2</v>
      </c>
      <c r="T109" s="224" t="s">
        <v>365</v>
      </c>
    </row>
    <row r="110" spans="1:25" x14ac:dyDescent="0.25">
      <c r="A110" s="295">
        <v>44285</v>
      </c>
      <c r="B110" s="520">
        <v>9560</v>
      </c>
      <c r="C110" s="292">
        <v>0.91469070139999997</v>
      </c>
      <c r="D110" s="292">
        <v>5.6613375099999995E-2</v>
      </c>
      <c r="E110" s="292">
        <v>2.8695923499999998E-2</v>
      </c>
      <c r="F110" s="224" t="s">
        <v>365</v>
      </c>
      <c r="O110" s="294">
        <v>44285</v>
      </c>
      <c r="P110" s="386">
        <v>9140</v>
      </c>
      <c r="Q110" s="257">
        <v>0.91781270019999994</v>
      </c>
      <c r="R110" s="257">
        <v>5.4680980900000002E-2</v>
      </c>
      <c r="S110" s="257">
        <v>2.7506318800000002E-2</v>
      </c>
      <c r="T110" s="224" t="s">
        <v>365</v>
      </c>
    </row>
    <row r="111" spans="1:25" x14ac:dyDescent="0.25">
      <c r="A111" s="295">
        <v>44286</v>
      </c>
      <c r="B111" s="520">
        <v>10092</v>
      </c>
      <c r="C111" s="292">
        <v>0.9148463228</v>
      </c>
      <c r="D111" s="292">
        <v>5.4811492500000003E-2</v>
      </c>
      <c r="E111" s="292">
        <v>3.0342184800000001E-2</v>
      </c>
      <c r="F111" s="224" t="s">
        <v>365</v>
      </c>
      <c r="O111" s="294">
        <v>44286</v>
      </c>
      <c r="P111" s="386">
        <v>9608</v>
      </c>
      <c r="Q111" s="257">
        <v>0.91820638560000001</v>
      </c>
      <c r="R111" s="257">
        <v>5.2748720900000004E-2</v>
      </c>
      <c r="S111" s="257">
        <v>2.9044893499999995E-2</v>
      </c>
      <c r="T111" s="224" t="s">
        <v>365</v>
      </c>
    </row>
    <row r="112" spans="1:25" x14ac:dyDescent="0.25">
      <c r="A112" s="295">
        <v>44287</v>
      </c>
      <c r="B112" s="520">
        <v>10283</v>
      </c>
      <c r="C112" s="292">
        <v>0.89392885030000002</v>
      </c>
      <c r="D112" s="292">
        <v>7.5137015799999998E-2</v>
      </c>
      <c r="E112" s="292">
        <v>3.0934133799999999E-2</v>
      </c>
      <c r="F112" s="224" t="s">
        <v>365</v>
      </c>
      <c r="O112" s="294">
        <v>44287</v>
      </c>
      <c r="P112" s="386">
        <v>10284</v>
      </c>
      <c r="Q112" s="257">
        <v>0.89395646130000006</v>
      </c>
      <c r="R112" s="257">
        <v>7.5106466499999996E-2</v>
      </c>
      <c r="S112" s="257">
        <v>3.0937072200000002E-2</v>
      </c>
      <c r="T112" s="224" t="s">
        <v>365</v>
      </c>
    </row>
    <row r="113" spans="1:20" x14ac:dyDescent="0.25">
      <c r="B113" s="458" t="s">
        <v>366</v>
      </c>
      <c r="C113" s="458"/>
      <c r="D113" s="522"/>
      <c r="E113" s="522"/>
      <c r="F113" s="264"/>
      <c r="O113" s="458" t="s">
        <v>366</v>
      </c>
      <c r="P113" s="386"/>
      <c r="Q113" s="257"/>
      <c r="R113" s="257"/>
      <c r="S113" s="257"/>
      <c r="T113" s="224"/>
    </row>
    <row r="114" spans="1:20" x14ac:dyDescent="0.25">
      <c r="A114" s="521" t="s">
        <v>367</v>
      </c>
      <c r="B114" s="458" t="s">
        <v>368</v>
      </c>
      <c r="C114" s="224"/>
      <c r="O114" s="458" t="s">
        <v>368</v>
      </c>
      <c r="P114" s="224"/>
      <c r="Q114" s="224"/>
      <c r="R114" s="224"/>
      <c r="S114" s="224"/>
      <c r="T114" s="224"/>
    </row>
    <row r="115" spans="1:20" x14ac:dyDescent="0.25">
      <c r="A115" s="295">
        <v>44298</v>
      </c>
      <c r="B115" s="475">
        <v>551</v>
      </c>
      <c r="C115" s="523">
        <v>0.95473317899999999</v>
      </c>
      <c r="D115" s="523">
        <v>4.0428249700000002E-2</v>
      </c>
      <c r="E115" s="523">
        <v>4.8385713000000004E-3</v>
      </c>
      <c r="O115" s="294">
        <v>44298</v>
      </c>
      <c r="P115" s="386">
        <v>447</v>
      </c>
      <c r="Q115" s="524">
        <v>0.95465724429999999</v>
      </c>
      <c r="R115" s="524">
        <v>4.1407755399999996E-2</v>
      </c>
      <c r="S115" s="524">
        <v>3.9350002999999998E-3</v>
      </c>
      <c r="T115" s="224"/>
    </row>
    <row r="116" spans="1:20" x14ac:dyDescent="0.25">
      <c r="A116" s="295">
        <v>44299</v>
      </c>
      <c r="B116" s="475">
        <v>465</v>
      </c>
      <c r="C116" s="523">
        <v>0.92224564510000007</v>
      </c>
      <c r="D116" s="523">
        <v>4.3127146999999998E-2</v>
      </c>
      <c r="E116" s="523">
        <v>4.0942350999999995E-3</v>
      </c>
      <c r="O116" s="294">
        <v>44299</v>
      </c>
      <c r="P116" s="386">
        <v>429</v>
      </c>
      <c r="Q116" s="524">
        <v>0.94964291840000004</v>
      </c>
      <c r="R116" s="524">
        <v>4.6565064700000006E-2</v>
      </c>
      <c r="S116" s="524">
        <v>3.7920169000000004E-3</v>
      </c>
      <c r="T116" s="224"/>
    </row>
    <row r="117" spans="1:20" x14ac:dyDescent="0.25">
      <c r="A117" s="295">
        <v>44300</v>
      </c>
      <c r="B117" s="475">
        <v>534</v>
      </c>
      <c r="C117" s="523">
        <v>0.94741047730000005</v>
      </c>
      <c r="D117" s="523">
        <v>4.7804142500000001E-2</v>
      </c>
      <c r="E117" s="523">
        <v>4.7853801999999997E-3</v>
      </c>
      <c r="O117" s="294">
        <v>44300</v>
      </c>
      <c r="P117" s="224">
        <v>490</v>
      </c>
      <c r="Q117" s="524">
        <v>0.94695191320000005</v>
      </c>
      <c r="R117" s="524">
        <v>4.8660141899999995E-2</v>
      </c>
      <c r="S117" s="524">
        <v>4.3879449000000003E-3</v>
      </c>
      <c r="T117" s="224"/>
    </row>
    <row r="118" spans="1:20" x14ac:dyDescent="0.25">
      <c r="A118" s="295">
        <v>44301</v>
      </c>
      <c r="B118">
        <v>512</v>
      </c>
      <c r="C118" s="525">
        <v>0.94362108890000007</v>
      </c>
      <c r="D118" s="525">
        <v>5.1891711300000004E-2</v>
      </c>
      <c r="E118" s="525">
        <v>4.4871997000000005E-3</v>
      </c>
      <c r="O118" s="294">
        <v>44301</v>
      </c>
      <c r="P118" s="224"/>
      <c r="Q118" s="524"/>
      <c r="R118" s="524"/>
      <c r="S118" s="524"/>
      <c r="T118" s="224"/>
    </row>
    <row r="119" spans="1:20" x14ac:dyDescent="0.25">
      <c r="A119" s="295">
        <v>44302</v>
      </c>
      <c r="B119">
        <v>523</v>
      </c>
      <c r="C119" s="525">
        <v>0.93370062120000008</v>
      </c>
      <c r="D119" s="525">
        <v>6.1765326400000001E-2</v>
      </c>
      <c r="E119" s="525">
        <v>4.5340523000000008E-3</v>
      </c>
      <c r="O119" s="294">
        <v>44302</v>
      </c>
      <c r="P119" s="224"/>
      <c r="Q119" s="524"/>
      <c r="R119" s="524"/>
      <c r="S119" s="524"/>
      <c r="T119" s="224"/>
    </row>
    <row r="120" spans="1:20" x14ac:dyDescent="0.25">
      <c r="A120" s="295">
        <v>44305</v>
      </c>
      <c r="B120" s="8">
        <v>2534</v>
      </c>
      <c r="C120" s="525">
        <v>0.95083042470000001</v>
      </c>
      <c r="D120" s="525">
        <v>4.4981766999999999E-2</v>
      </c>
      <c r="E120" s="525">
        <v>4.1878082000000004E-3</v>
      </c>
      <c r="O120" s="294">
        <v>44305</v>
      </c>
      <c r="P120" s="224"/>
      <c r="Q120" s="524"/>
      <c r="R120" s="524"/>
      <c r="S120" s="524"/>
      <c r="T120" s="224"/>
    </row>
    <row r="121" spans="1:20" x14ac:dyDescent="0.25">
      <c r="A121" s="295">
        <v>44306</v>
      </c>
      <c r="B121" s="8">
        <v>3075</v>
      </c>
      <c r="C121" s="525">
        <v>0.95017357079999998</v>
      </c>
      <c r="D121" s="525">
        <v>4.5458393999999999E-2</v>
      </c>
      <c r="E121" s="525">
        <v>4.3499435999999995E-3</v>
      </c>
      <c r="O121" s="294">
        <v>44306</v>
      </c>
      <c r="P121" s="224"/>
      <c r="Q121" s="524"/>
      <c r="R121" s="524"/>
      <c r="S121" s="524"/>
      <c r="T121" s="224"/>
    </row>
    <row r="122" spans="1:20" x14ac:dyDescent="0.25">
      <c r="A122" s="295">
        <v>44307</v>
      </c>
      <c r="B122" s="8">
        <v>3374</v>
      </c>
      <c r="C122" s="525">
        <v>0.94948836969999995</v>
      </c>
      <c r="D122" s="525">
        <v>4.57490682E-2</v>
      </c>
      <c r="E122" s="525">
        <v>4.7453065000000001E-3</v>
      </c>
      <c r="O122" s="294">
        <v>44307</v>
      </c>
      <c r="P122" s="224"/>
      <c r="Q122" s="524"/>
      <c r="R122" s="524"/>
      <c r="S122" s="524"/>
      <c r="T122" s="22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527" t="s">
        <v>29</v>
      </c>
    </row>
    <row r="3" spans="3:19" x14ac:dyDescent="0.25">
      <c r="C3" t="s">
        <v>173</v>
      </c>
      <c r="D3" t="s">
        <v>174</v>
      </c>
      <c r="E3" t="s">
        <v>175</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06"/>
  <sheetViews>
    <sheetView workbookViewId="0">
      <pane xSplit="1" ySplit="3" topLeftCell="B8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5" customWidth="1"/>
    <col min="2" max="3" width="20.5703125" style="385" customWidth="1"/>
    <col min="4" max="4" width="8.7109375" style="385" bestFit="1" customWidth="1"/>
    <col min="5" max="13" width="8.5703125" style="385"/>
    <col min="14" max="14" width="35.140625" style="385" customWidth="1"/>
    <col min="15" max="15" width="11.42578125" style="385" customWidth="1"/>
    <col min="16" max="16" width="9.7109375" style="385" customWidth="1"/>
    <col min="17" max="16384" width="8.5703125" style="385"/>
  </cols>
  <sheetData>
    <row r="1" spans="1:14" x14ac:dyDescent="0.25">
      <c r="A1" s="399" t="s">
        <v>261</v>
      </c>
      <c r="E1" s="59" t="s">
        <v>29</v>
      </c>
    </row>
    <row r="3" spans="1:14" ht="59.1" customHeight="1" x14ac:dyDescent="0.25">
      <c r="A3" s="55" t="s">
        <v>0</v>
      </c>
      <c r="B3" s="61" t="s">
        <v>244</v>
      </c>
      <c r="C3" s="61" t="s">
        <v>245</v>
      </c>
    </row>
    <row r="4" spans="1:14" x14ac:dyDescent="0.25">
      <c r="A4" s="25">
        <v>44207</v>
      </c>
      <c r="B4" s="401">
        <v>163377</v>
      </c>
      <c r="C4" s="401">
        <v>2758</v>
      </c>
    </row>
    <row r="5" spans="1:14" x14ac:dyDescent="0.25">
      <c r="A5" s="25">
        <v>44208</v>
      </c>
      <c r="B5" s="56">
        <v>175942</v>
      </c>
      <c r="C5" s="56">
        <v>2857</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78"/>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504"/>
      <c r="O77" s="57" t="s">
        <v>350</v>
      </c>
    </row>
    <row r="78" spans="1:20" x14ac:dyDescent="0.25">
      <c r="A78" s="25">
        <v>44281</v>
      </c>
      <c r="B78" s="60">
        <v>2322832</v>
      </c>
      <c r="C78" s="60">
        <v>279814</v>
      </c>
      <c r="D78" s="350"/>
    </row>
    <row r="79" spans="1:20" x14ac:dyDescent="0.25">
      <c r="A79" s="25">
        <v>44282</v>
      </c>
      <c r="B79" s="60">
        <v>2358807</v>
      </c>
      <c r="C79" s="60">
        <v>294714</v>
      </c>
      <c r="D79" s="350"/>
      <c r="O79" s="506"/>
      <c r="P79" s="507" t="s">
        <v>348</v>
      </c>
      <c r="Q79" s="507" t="s">
        <v>349</v>
      </c>
    </row>
    <row r="80" spans="1:20" x14ac:dyDescent="0.25">
      <c r="A80" s="25">
        <v>44283</v>
      </c>
      <c r="B80" s="60">
        <v>2386158</v>
      </c>
      <c r="C80" s="60">
        <v>317217</v>
      </c>
      <c r="D80" s="350"/>
      <c r="E80" s="505" t="s">
        <v>343</v>
      </c>
      <c r="O80" s="25">
        <v>44283</v>
      </c>
      <c r="P80" s="60">
        <v>2385709</v>
      </c>
      <c r="Q80" s="60">
        <v>312320</v>
      </c>
      <c r="S80" s="350"/>
      <c r="T80" s="350"/>
    </row>
    <row r="81" spans="1:20" x14ac:dyDescent="0.25">
      <c r="A81" s="25">
        <v>44284</v>
      </c>
      <c r="B81" s="60">
        <v>2410281</v>
      </c>
      <c r="C81" s="60">
        <v>331969</v>
      </c>
      <c r="D81" s="350"/>
      <c r="E81" s="505" t="s">
        <v>347</v>
      </c>
      <c r="O81" s="25">
        <v>44284</v>
      </c>
      <c r="P81" s="60">
        <v>2409826</v>
      </c>
      <c r="Q81" s="60">
        <v>326263</v>
      </c>
      <c r="S81" s="350"/>
      <c r="T81" s="350"/>
    </row>
    <row r="82" spans="1:20" x14ac:dyDescent="0.25">
      <c r="A82" s="25">
        <v>44285</v>
      </c>
      <c r="B82" s="60">
        <v>2437543</v>
      </c>
      <c r="C82" s="60">
        <v>348635</v>
      </c>
      <c r="D82" s="350"/>
      <c r="E82" s="505" t="s">
        <v>351</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505" t="s">
        <v>355</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56" bestFit="1" customWidth="1"/>
    <col min="2" max="2" width="13.5703125" style="413" customWidth="1"/>
    <col min="3" max="3" width="13.5703125" style="416" customWidth="1"/>
    <col min="4" max="4" width="17" style="356" customWidth="1"/>
    <col min="5" max="5" width="13.5703125" style="416" customWidth="1"/>
    <col min="6" max="6" width="13.5703125" style="408" customWidth="1"/>
    <col min="7" max="7" width="13.5703125" style="411" customWidth="1"/>
    <col min="8" max="8" width="13.5703125" style="416" customWidth="1"/>
    <col min="9" max="9" width="13.5703125" style="408" customWidth="1"/>
    <col min="10" max="10" width="13.5703125" style="416" customWidth="1"/>
    <col min="11" max="11" width="13.5703125" style="408" customWidth="1"/>
    <col min="12" max="12" width="14.42578125" style="411" customWidth="1"/>
    <col min="13" max="13" width="14.42578125" style="416" customWidth="1"/>
    <col min="14" max="14" width="14.42578125" style="408" customWidth="1"/>
    <col min="15" max="15" width="14.42578125" style="411" customWidth="1"/>
    <col min="16" max="16" width="14.42578125" style="416" customWidth="1"/>
    <col min="17" max="17" width="14.42578125" style="408" customWidth="1"/>
    <col min="18" max="18" width="14.42578125" style="411" customWidth="1"/>
    <col min="19" max="19" width="14.42578125" style="416" customWidth="1"/>
    <col min="20" max="26" width="14.42578125" style="408" customWidth="1"/>
    <col min="27" max="27" width="5.85546875" style="408" customWidth="1"/>
    <col min="28" max="34" width="14.42578125" style="408" customWidth="1"/>
    <col min="35" max="16384" width="9.42578125" style="356"/>
  </cols>
  <sheetData>
    <row r="1" spans="1:36" x14ac:dyDescent="0.25">
      <c r="A1" s="402" t="s">
        <v>312</v>
      </c>
      <c r="AJ1" s="59" t="s">
        <v>29</v>
      </c>
    </row>
    <row r="3" spans="1:36" ht="39" customHeight="1" x14ac:dyDescent="0.25">
      <c r="A3" s="543" t="s">
        <v>0</v>
      </c>
      <c r="B3" s="545" t="s">
        <v>316</v>
      </c>
      <c r="C3" s="546"/>
      <c r="D3" s="546"/>
      <c r="E3" s="546"/>
      <c r="F3" s="547"/>
      <c r="G3" s="548" t="s">
        <v>317</v>
      </c>
      <c r="H3" s="549"/>
      <c r="I3" s="549"/>
      <c r="J3" s="549"/>
      <c r="K3" s="550"/>
      <c r="L3" s="551" t="s">
        <v>318</v>
      </c>
      <c r="M3" s="552"/>
      <c r="N3" s="553"/>
      <c r="O3" s="551" t="s">
        <v>319</v>
      </c>
      <c r="P3" s="552"/>
      <c r="Q3" s="553"/>
      <c r="R3" s="551" t="s">
        <v>320</v>
      </c>
      <c r="S3" s="552"/>
      <c r="T3" s="553"/>
      <c r="U3" s="551" t="s">
        <v>321</v>
      </c>
      <c r="V3" s="552"/>
      <c r="W3" s="553"/>
      <c r="X3" s="551" t="s">
        <v>322</v>
      </c>
      <c r="Y3" s="552"/>
      <c r="Z3" s="553"/>
      <c r="AA3" s="457"/>
      <c r="AB3" s="545" t="s">
        <v>315</v>
      </c>
      <c r="AC3" s="546"/>
      <c r="AD3" s="546"/>
      <c r="AE3" s="546"/>
      <c r="AF3" s="547"/>
      <c r="AG3" s="457"/>
      <c r="AH3" s="457"/>
    </row>
    <row r="4" spans="1:36" ht="78.75" customHeight="1" x14ac:dyDescent="0.25">
      <c r="A4" s="544"/>
      <c r="B4" s="414" t="s">
        <v>255</v>
      </c>
      <c r="C4" s="404" t="s">
        <v>256</v>
      </c>
      <c r="D4" s="405" t="s">
        <v>268</v>
      </c>
      <c r="E4" s="404" t="s">
        <v>257</v>
      </c>
      <c r="F4" s="409" t="s">
        <v>271</v>
      </c>
      <c r="G4" s="406" t="s">
        <v>255</v>
      </c>
      <c r="H4" s="404" t="s">
        <v>258</v>
      </c>
      <c r="I4" s="410" t="s">
        <v>269</v>
      </c>
      <c r="J4" s="404" t="s">
        <v>259</v>
      </c>
      <c r="K4" s="409" t="s">
        <v>272</v>
      </c>
      <c r="L4" s="406" t="s">
        <v>255</v>
      </c>
      <c r="M4" s="404" t="s">
        <v>260</v>
      </c>
      <c r="N4" s="409" t="s">
        <v>270</v>
      </c>
      <c r="O4" s="406" t="s">
        <v>255</v>
      </c>
      <c r="P4" s="404" t="s">
        <v>260</v>
      </c>
      <c r="Q4" s="409" t="s">
        <v>270</v>
      </c>
      <c r="R4" s="406" t="s">
        <v>255</v>
      </c>
      <c r="S4" s="404" t="s">
        <v>260</v>
      </c>
      <c r="T4" s="409" t="s">
        <v>270</v>
      </c>
      <c r="U4" s="406" t="s">
        <v>255</v>
      </c>
      <c r="V4" s="404" t="s">
        <v>260</v>
      </c>
      <c r="W4" s="409" t="s">
        <v>270</v>
      </c>
      <c r="X4" s="406" t="s">
        <v>255</v>
      </c>
      <c r="Y4" s="404" t="s">
        <v>260</v>
      </c>
      <c r="Z4" s="409" t="s">
        <v>270</v>
      </c>
      <c r="AA4" s="459"/>
      <c r="AB4" s="414" t="s">
        <v>323</v>
      </c>
      <c r="AC4" s="404" t="s">
        <v>256</v>
      </c>
      <c r="AD4" s="405" t="s">
        <v>268</v>
      </c>
      <c r="AE4" s="404" t="s">
        <v>257</v>
      </c>
      <c r="AF4" s="409" t="s">
        <v>271</v>
      </c>
      <c r="AG4" s="459"/>
      <c r="AH4" s="459"/>
    </row>
    <row r="5" spans="1:36" x14ac:dyDescent="0.25">
      <c r="A5" s="403">
        <v>44221</v>
      </c>
      <c r="B5" s="415">
        <v>28371</v>
      </c>
      <c r="C5" s="416">
        <v>30000</v>
      </c>
      <c r="D5" s="408">
        <f>B5/C5</f>
        <v>0.94569999999999999</v>
      </c>
      <c r="E5" s="416">
        <v>32000</v>
      </c>
      <c r="F5" s="407">
        <f>B5/E5</f>
        <v>0.88659374999999996</v>
      </c>
      <c r="G5" s="412">
        <v>36108</v>
      </c>
      <c r="H5" s="416">
        <v>45000</v>
      </c>
      <c r="I5" s="408">
        <f>G5/H5</f>
        <v>0.8024</v>
      </c>
      <c r="J5" s="416">
        <v>52000</v>
      </c>
      <c r="K5" s="407">
        <f>G5/J5</f>
        <v>0.69438461538461538</v>
      </c>
      <c r="L5" s="412">
        <v>115882</v>
      </c>
      <c r="M5" s="416">
        <v>250000</v>
      </c>
      <c r="N5" s="407">
        <f>L5/M5</f>
        <v>0.463528</v>
      </c>
      <c r="O5" s="412">
        <v>218985</v>
      </c>
      <c r="P5" s="416">
        <v>230000</v>
      </c>
      <c r="Q5" s="407">
        <f>O5/P5</f>
        <v>0.95210869565217393</v>
      </c>
      <c r="R5" s="412"/>
      <c r="T5" s="407"/>
      <c r="U5" s="420"/>
      <c r="W5" s="407"/>
      <c r="X5" s="420"/>
      <c r="Z5" s="407"/>
      <c r="AB5" s="420"/>
      <c r="AF5" s="407"/>
    </row>
    <row r="6" spans="1:36" x14ac:dyDescent="0.25">
      <c r="A6" s="403">
        <v>44222</v>
      </c>
      <c r="B6" s="415">
        <v>28409</v>
      </c>
      <c r="C6" s="416">
        <v>30000</v>
      </c>
      <c r="D6" s="408">
        <f>B6/C6</f>
        <v>0.94696666666666662</v>
      </c>
      <c r="E6" s="416">
        <v>32000</v>
      </c>
      <c r="F6" s="407">
        <f>B6/E6</f>
        <v>0.88778124999999997</v>
      </c>
      <c r="G6" s="412">
        <v>37394</v>
      </c>
      <c r="H6" s="416">
        <v>45000</v>
      </c>
      <c r="I6" s="408">
        <f>G6/H6</f>
        <v>0.83097777777777782</v>
      </c>
      <c r="J6" s="416">
        <v>52000</v>
      </c>
      <c r="K6" s="407">
        <f>G6/J6</f>
        <v>0.7191153846153846</v>
      </c>
      <c r="L6" s="412">
        <v>127658</v>
      </c>
      <c r="M6" s="416">
        <v>250000</v>
      </c>
      <c r="N6" s="407">
        <f>L6/M6</f>
        <v>0.51063199999999997</v>
      </c>
      <c r="O6" s="412">
        <v>226257</v>
      </c>
      <c r="P6" s="416">
        <v>230000</v>
      </c>
      <c r="Q6" s="407">
        <f>O6/P6</f>
        <v>0.98372608695652175</v>
      </c>
      <c r="R6" s="412"/>
      <c r="T6" s="407"/>
      <c r="U6" s="420"/>
      <c r="W6" s="407"/>
      <c r="X6" s="420"/>
      <c r="Z6" s="407"/>
      <c r="AB6" s="420"/>
      <c r="AF6" s="407"/>
    </row>
    <row r="7" spans="1:36" x14ac:dyDescent="0.25">
      <c r="A7" s="403">
        <v>44223</v>
      </c>
      <c r="B7" s="413">
        <v>28558</v>
      </c>
      <c r="C7" s="416">
        <v>30000</v>
      </c>
      <c r="D7" s="408">
        <f>B7/C7</f>
        <v>0.9519333333333333</v>
      </c>
      <c r="E7" s="416">
        <v>32000</v>
      </c>
      <c r="F7" s="407">
        <f>B7/E7</f>
        <v>0.89243749999999999</v>
      </c>
      <c r="G7" s="411">
        <v>37792</v>
      </c>
      <c r="H7" s="416">
        <v>45000</v>
      </c>
      <c r="I7" s="408">
        <f>G7/H7</f>
        <v>0.83982222222222225</v>
      </c>
      <c r="J7" s="416">
        <v>52000</v>
      </c>
      <c r="K7" s="407">
        <f>G7/J7</f>
        <v>0.72676923076923072</v>
      </c>
      <c r="L7" s="412">
        <v>140885</v>
      </c>
      <c r="M7" s="416">
        <v>250000</v>
      </c>
      <c r="N7" s="407">
        <f>L7/M7</f>
        <v>0.56354000000000004</v>
      </c>
      <c r="O7" s="412">
        <v>233681</v>
      </c>
      <c r="P7" s="416">
        <v>230000</v>
      </c>
      <c r="Q7" s="407" t="s">
        <v>266</v>
      </c>
      <c r="R7" s="412"/>
      <c r="T7" s="407"/>
      <c r="U7" s="420"/>
      <c r="W7" s="407"/>
      <c r="X7" s="420"/>
      <c r="Z7" s="407"/>
      <c r="AB7" s="420"/>
      <c r="AF7" s="407"/>
    </row>
    <row r="8" spans="1:36" x14ac:dyDescent="0.25">
      <c r="A8" s="403">
        <v>44224</v>
      </c>
      <c r="B8" s="413">
        <v>28648</v>
      </c>
      <c r="C8" s="416">
        <v>30000</v>
      </c>
      <c r="D8" s="408">
        <f t="shared" ref="D8:D9" si="0">B8/C8</f>
        <v>0.9549333333333333</v>
      </c>
      <c r="E8" s="416">
        <v>32000</v>
      </c>
      <c r="F8" s="407">
        <f t="shared" ref="F8:F9" si="1">B8/E8</f>
        <v>0.89524999999999999</v>
      </c>
      <c r="G8" s="411">
        <v>38095</v>
      </c>
      <c r="H8" s="416">
        <v>45000</v>
      </c>
      <c r="I8" s="408">
        <f t="shared" ref="I8:I9" si="2">G8/H8</f>
        <v>0.84655555555555551</v>
      </c>
      <c r="J8" s="416">
        <v>52000</v>
      </c>
      <c r="K8" s="407">
        <f t="shared" ref="K8:K9" si="3">G8/J8</f>
        <v>0.73259615384615384</v>
      </c>
      <c r="L8" s="411">
        <v>157907</v>
      </c>
      <c r="M8" s="416">
        <v>250000</v>
      </c>
      <c r="N8" s="407">
        <f t="shared" ref="N8:N9" si="4">L8/M8</f>
        <v>0.63162799999999997</v>
      </c>
      <c r="O8" s="412">
        <v>240506</v>
      </c>
      <c r="P8" s="416">
        <v>230000</v>
      </c>
      <c r="Q8" s="407" t="s">
        <v>266</v>
      </c>
      <c r="T8" s="407"/>
      <c r="U8" s="420"/>
      <c r="W8" s="407"/>
      <c r="X8" s="420"/>
      <c r="Z8" s="407"/>
      <c r="AB8" s="420"/>
      <c r="AF8" s="407"/>
    </row>
    <row r="9" spans="1:36" x14ac:dyDescent="0.25">
      <c r="A9" s="403">
        <v>44225</v>
      </c>
      <c r="B9" s="413">
        <v>28792</v>
      </c>
      <c r="C9" s="416">
        <v>30000</v>
      </c>
      <c r="D9" s="408">
        <f t="shared" si="0"/>
        <v>0.95973333333333333</v>
      </c>
      <c r="E9" s="416">
        <v>32000</v>
      </c>
      <c r="F9" s="407">
        <f t="shared" si="1"/>
        <v>0.89975000000000005</v>
      </c>
      <c r="G9" s="411">
        <v>38416</v>
      </c>
      <c r="H9" s="416">
        <v>45000</v>
      </c>
      <c r="I9" s="408">
        <f t="shared" si="2"/>
        <v>0.85368888888888894</v>
      </c>
      <c r="J9" s="416">
        <v>52000</v>
      </c>
      <c r="K9" s="407">
        <f t="shared" si="3"/>
        <v>0.73876923076923073</v>
      </c>
      <c r="L9" s="411">
        <v>170024</v>
      </c>
      <c r="M9" s="416">
        <v>250000</v>
      </c>
      <c r="N9" s="407">
        <f t="shared" si="4"/>
        <v>0.68009600000000003</v>
      </c>
      <c r="O9" s="412">
        <v>246803</v>
      </c>
      <c r="P9" s="416">
        <v>230000</v>
      </c>
      <c r="Q9" s="407" t="s">
        <v>266</v>
      </c>
      <c r="T9" s="407"/>
      <c r="U9" s="420"/>
      <c r="W9" s="407"/>
      <c r="X9" s="420"/>
      <c r="Z9" s="407"/>
      <c r="AB9" s="420"/>
      <c r="AF9" s="407"/>
    </row>
    <row r="10" spans="1:36" x14ac:dyDescent="0.25">
      <c r="A10" s="403">
        <v>44226</v>
      </c>
      <c r="F10" s="407"/>
      <c r="K10" s="407"/>
      <c r="N10" s="407"/>
      <c r="O10" s="412"/>
      <c r="Q10" s="407"/>
      <c r="T10" s="407"/>
      <c r="U10" s="420"/>
      <c r="W10" s="407"/>
      <c r="X10" s="420"/>
      <c r="Z10" s="407"/>
      <c r="AB10" s="420"/>
      <c r="AF10" s="407"/>
    </row>
    <row r="11" spans="1:36" x14ac:dyDescent="0.25">
      <c r="A11" s="403">
        <v>44227</v>
      </c>
      <c r="F11" s="407"/>
      <c r="K11" s="407"/>
      <c r="N11" s="407"/>
      <c r="O11" s="412"/>
      <c r="Q11" s="407"/>
      <c r="T11" s="407"/>
      <c r="U11" s="420"/>
      <c r="W11" s="407"/>
      <c r="X11" s="420"/>
      <c r="Z11" s="407"/>
      <c r="AB11" s="420"/>
      <c r="AF11" s="407"/>
    </row>
    <row r="12" spans="1:36" x14ac:dyDescent="0.25">
      <c r="A12" s="403">
        <v>44228</v>
      </c>
      <c r="B12" s="413">
        <v>29264</v>
      </c>
      <c r="C12" s="416">
        <v>30000</v>
      </c>
      <c r="D12" s="408">
        <f t="shared" ref="D12" si="5">B12/C12</f>
        <v>0.9754666666666667</v>
      </c>
      <c r="E12" s="416">
        <v>32000</v>
      </c>
      <c r="F12" s="407">
        <f t="shared" ref="F12" si="6">B12/E12</f>
        <v>0.91449999999999998</v>
      </c>
      <c r="G12" s="411">
        <v>39385</v>
      </c>
      <c r="H12" s="416">
        <v>45000</v>
      </c>
      <c r="I12" s="408">
        <f t="shared" ref="I12" si="7">G12/H12</f>
        <v>0.87522222222222223</v>
      </c>
      <c r="J12" s="416">
        <v>52000</v>
      </c>
      <c r="K12" s="407">
        <f t="shared" ref="K12" si="8">G12/J12</f>
        <v>0.75740384615384615</v>
      </c>
      <c r="L12" s="411">
        <v>199261</v>
      </c>
      <c r="M12" s="416">
        <v>250000</v>
      </c>
      <c r="N12" s="407">
        <f t="shared" ref="N12" si="9">L12/M12</f>
        <v>0.79704399999999997</v>
      </c>
      <c r="O12" s="412">
        <v>258918</v>
      </c>
      <c r="P12" s="416">
        <v>230000</v>
      </c>
      <c r="Q12" s="407" t="s">
        <v>266</v>
      </c>
      <c r="R12" s="411">
        <v>26059</v>
      </c>
      <c r="S12" s="416">
        <v>190000</v>
      </c>
      <c r="T12" s="407">
        <f t="shared" ref="T12" si="10">R12/S12</f>
        <v>0.13715263157894736</v>
      </c>
      <c r="U12" s="420"/>
      <c r="W12" s="407"/>
      <c r="X12" s="420"/>
      <c r="Z12" s="407"/>
      <c r="AB12" s="420"/>
      <c r="AF12" s="407"/>
    </row>
    <row r="13" spans="1:36" ht="14.85" customHeight="1" x14ac:dyDescent="0.25">
      <c r="A13" s="403">
        <v>44229</v>
      </c>
      <c r="B13" s="413">
        <v>29302</v>
      </c>
      <c r="C13" s="416">
        <v>30000</v>
      </c>
      <c r="D13" s="408">
        <f t="shared" ref="D13" si="11">B13/C13</f>
        <v>0.97673333333333334</v>
      </c>
      <c r="E13" s="416">
        <v>32000</v>
      </c>
      <c r="F13" s="407">
        <f t="shared" ref="F13" si="12">B13/E13</f>
        <v>0.91568749999999999</v>
      </c>
      <c r="G13" s="411">
        <v>39570</v>
      </c>
      <c r="H13" s="416">
        <v>45000</v>
      </c>
      <c r="I13" s="408">
        <f t="shared" ref="I13" si="13">G13/H13</f>
        <v>0.8793333333333333</v>
      </c>
      <c r="J13" s="416">
        <v>52000</v>
      </c>
      <c r="K13" s="407">
        <f t="shared" ref="K13" si="14">G13/J13</f>
        <v>0.76096153846153847</v>
      </c>
      <c r="L13" s="411">
        <v>208447</v>
      </c>
      <c r="M13" s="416">
        <v>250000</v>
      </c>
      <c r="N13" s="407">
        <f t="shared" ref="N13" si="15">L13/M13</f>
        <v>0.83378799999999997</v>
      </c>
      <c r="O13" s="412">
        <v>261716</v>
      </c>
      <c r="P13" s="416">
        <v>230000</v>
      </c>
      <c r="Q13" s="407" t="s">
        <v>266</v>
      </c>
      <c r="R13" s="411">
        <v>39364</v>
      </c>
      <c r="S13" s="416">
        <v>190000</v>
      </c>
      <c r="T13" s="407">
        <f t="shared" ref="T13" si="16">R13/S13</f>
        <v>0.20717894736842105</v>
      </c>
      <c r="U13" s="420"/>
      <c r="W13" s="407"/>
      <c r="X13" s="420"/>
      <c r="Z13" s="407"/>
      <c r="AB13" s="420"/>
      <c r="AF13" s="407"/>
    </row>
    <row r="14" spans="1:36" x14ac:dyDescent="0.25">
      <c r="A14" s="419">
        <v>44230</v>
      </c>
      <c r="B14" s="413">
        <v>29404</v>
      </c>
      <c r="C14" s="416">
        <v>30000</v>
      </c>
      <c r="D14" s="408">
        <f t="shared" ref="D14" si="17">B14/C14</f>
        <v>0.9801333333333333</v>
      </c>
      <c r="E14" s="416">
        <v>32000</v>
      </c>
      <c r="F14" s="407">
        <f t="shared" ref="F14" si="18">B14/E14</f>
        <v>0.918875</v>
      </c>
      <c r="G14" s="411">
        <v>39734</v>
      </c>
      <c r="H14" s="416">
        <v>45000</v>
      </c>
      <c r="I14" s="408">
        <f t="shared" ref="I14" si="19">G14/H14</f>
        <v>0.88297777777777775</v>
      </c>
      <c r="J14" s="416">
        <v>52000</v>
      </c>
      <c r="K14" s="407">
        <f t="shared" ref="K14" si="20">G14/J14</f>
        <v>0.76411538461538464</v>
      </c>
      <c r="L14" s="411">
        <v>216815</v>
      </c>
      <c r="M14" s="416">
        <v>250000</v>
      </c>
      <c r="N14" s="407">
        <f t="shared" ref="N14" si="21">L14/M14</f>
        <v>0.86726000000000003</v>
      </c>
      <c r="O14" s="412">
        <v>264598</v>
      </c>
      <c r="P14" s="416">
        <v>230000</v>
      </c>
      <c r="Q14" s="407" t="s">
        <v>266</v>
      </c>
      <c r="R14" s="411">
        <v>53851</v>
      </c>
      <c r="S14" s="416">
        <v>190000</v>
      </c>
      <c r="T14" s="407">
        <f t="shared" ref="T14" si="22">R14/S14</f>
        <v>0.28342631578947369</v>
      </c>
      <c r="U14" s="420"/>
      <c r="W14" s="407"/>
      <c r="X14" s="420"/>
      <c r="Z14" s="407"/>
      <c r="AB14" s="420"/>
      <c r="AF14" s="407"/>
    </row>
    <row r="15" spans="1:36" x14ac:dyDescent="0.25">
      <c r="A15" s="419">
        <v>44231</v>
      </c>
      <c r="B15" s="413">
        <v>29482</v>
      </c>
      <c r="C15" s="416">
        <v>30000</v>
      </c>
      <c r="D15" s="408">
        <f t="shared" ref="D15" si="23">B15/C15</f>
        <v>0.98273333333333335</v>
      </c>
      <c r="E15" s="416">
        <v>32000</v>
      </c>
      <c r="F15" s="407">
        <f t="shared" ref="F15" si="24">B15/E15</f>
        <v>0.92131249999999998</v>
      </c>
      <c r="G15" s="411">
        <v>39870</v>
      </c>
      <c r="H15" s="416">
        <v>45000</v>
      </c>
      <c r="I15" s="408">
        <f t="shared" ref="I15" si="25">G15/H15</f>
        <v>0.88600000000000001</v>
      </c>
      <c r="J15" s="416">
        <v>52000</v>
      </c>
      <c r="K15" s="407">
        <f t="shared" ref="K15" si="26">G15/J15</f>
        <v>0.76673076923076922</v>
      </c>
      <c r="L15" s="411">
        <v>223817</v>
      </c>
      <c r="M15" s="416">
        <v>250000</v>
      </c>
      <c r="N15" s="407">
        <f t="shared" ref="N15" si="27">L15/M15</f>
        <v>0.89526799999999995</v>
      </c>
      <c r="O15" s="412">
        <v>267106</v>
      </c>
      <c r="P15" s="416">
        <v>230000</v>
      </c>
      <c r="Q15" s="407" t="s">
        <v>266</v>
      </c>
      <c r="R15" s="411">
        <v>71596</v>
      </c>
      <c r="S15" s="416">
        <v>190000</v>
      </c>
      <c r="T15" s="407">
        <f t="shared" ref="T15" si="28">R15/S15</f>
        <v>0.37682105263157895</v>
      </c>
      <c r="U15" s="420"/>
      <c r="W15" s="407"/>
      <c r="X15" s="420"/>
      <c r="Z15" s="407"/>
      <c r="AB15" s="420"/>
      <c r="AF15" s="407"/>
    </row>
    <row r="16" spans="1:36" x14ac:dyDescent="0.25">
      <c r="A16" s="419">
        <v>44232</v>
      </c>
      <c r="B16" s="413">
        <v>29644</v>
      </c>
      <c r="C16" s="416">
        <v>30000</v>
      </c>
      <c r="D16" s="408">
        <f t="shared" ref="D16" si="29">B16/C16</f>
        <v>0.98813333333333331</v>
      </c>
      <c r="E16" s="416">
        <v>32000</v>
      </c>
      <c r="F16" s="407">
        <f t="shared" ref="F16" si="30">B16/E16</f>
        <v>0.92637499999999995</v>
      </c>
      <c r="G16" s="411">
        <v>40029</v>
      </c>
      <c r="H16" s="416">
        <v>45000</v>
      </c>
      <c r="I16" s="408">
        <f t="shared" ref="I16" si="31">G16/H16</f>
        <v>0.88953333333333329</v>
      </c>
      <c r="J16" s="416">
        <v>52000</v>
      </c>
      <c r="K16" s="407">
        <f t="shared" ref="K16" si="32">G16/J16</f>
        <v>0.76978846153846159</v>
      </c>
      <c r="L16" s="411">
        <v>229219</v>
      </c>
      <c r="M16" s="416">
        <v>250000</v>
      </c>
      <c r="N16" s="407">
        <f t="shared" ref="N16" si="33">L16/M16</f>
        <v>0.91687600000000002</v>
      </c>
      <c r="O16" s="412">
        <v>269740</v>
      </c>
      <c r="P16" s="416">
        <v>230000</v>
      </c>
      <c r="Q16" s="407" t="s">
        <v>266</v>
      </c>
      <c r="R16" s="411">
        <v>90166</v>
      </c>
      <c r="S16" s="416">
        <v>190000</v>
      </c>
      <c r="T16" s="407">
        <f t="shared" ref="T16" si="34">R16/S16</f>
        <v>0.47455789473684212</v>
      </c>
      <c r="U16" s="411">
        <v>44464</v>
      </c>
      <c r="V16" s="416">
        <v>280000</v>
      </c>
      <c r="W16" s="407">
        <f t="shared" ref="W16" si="35">U16/V16</f>
        <v>0.1588</v>
      </c>
      <c r="X16" s="420"/>
      <c r="Z16" s="407"/>
      <c r="AB16" s="420"/>
      <c r="AF16" s="407"/>
    </row>
    <row r="17" spans="1:32" x14ac:dyDescent="0.25">
      <c r="A17" s="419">
        <v>44233</v>
      </c>
      <c r="B17" s="413">
        <v>29817</v>
      </c>
      <c r="C17" s="416">
        <v>30000</v>
      </c>
      <c r="D17" s="408">
        <f t="shared" ref="D17" si="36">B17/C17</f>
        <v>0.99390000000000001</v>
      </c>
      <c r="E17" s="416">
        <v>32000</v>
      </c>
      <c r="F17" s="407">
        <f t="shared" ref="F17" si="37">B17/E17</f>
        <v>0.93178125000000001</v>
      </c>
      <c r="G17" s="411">
        <v>40225</v>
      </c>
      <c r="H17" s="416">
        <v>45000</v>
      </c>
      <c r="I17" s="408">
        <f t="shared" ref="I17" si="38">G17/H17</f>
        <v>0.89388888888888884</v>
      </c>
      <c r="J17" s="416">
        <v>52000</v>
      </c>
      <c r="K17" s="407">
        <f t="shared" ref="K17" si="39">G17/J17</f>
        <v>0.77355769230769234</v>
      </c>
      <c r="L17" s="411">
        <v>231972</v>
      </c>
      <c r="M17" s="416">
        <v>250000</v>
      </c>
      <c r="N17" s="407">
        <f t="shared" ref="N17" si="40">L17/M17</f>
        <v>0.92788800000000005</v>
      </c>
      <c r="O17" s="412">
        <v>272365</v>
      </c>
      <c r="P17" s="416">
        <v>230000</v>
      </c>
      <c r="Q17" s="407" t="s">
        <v>266</v>
      </c>
      <c r="R17" s="411">
        <v>105855</v>
      </c>
      <c r="S17" s="416">
        <v>190000</v>
      </c>
      <c r="T17" s="407">
        <f t="shared" ref="T17" si="41">R17/S17</f>
        <v>0.55713157894736842</v>
      </c>
      <c r="U17" s="411">
        <v>56110</v>
      </c>
      <c r="V17" s="416">
        <v>280000</v>
      </c>
      <c r="W17" s="407">
        <f t="shared" ref="W17" si="42">U17/V17</f>
        <v>0.20039285714285715</v>
      </c>
      <c r="X17" s="420"/>
      <c r="Z17" s="407"/>
      <c r="AB17" s="420"/>
      <c r="AF17" s="407"/>
    </row>
    <row r="18" spans="1:32" x14ac:dyDescent="0.25">
      <c r="A18" s="419">
        <v>44234</v>
      </c>
      <c r="B18" s="413">
        <v>29863</v>
      </c>
      <c r="C18" s="416">
        <v>30000</v>
      </c>
      <c r="D18" s="421">
        <f t="shared" ref="D18" si="43">B18/C18</f>
        <v>0.99543333333333328</v>
      </c>
      <c r="E18" s="416">
        <v>32000</v>
      </c>
      <c r="F18" s="407">
        <f t="shared" ref="F18" si="44">B18/E18</f>
        <v>0.93321874999999999</v>
      </c>
      <c r="G18" s="411">
        <v>40295</v>
      </c>
      <c r="H18" s="416">
        <v>45000</v>
      </c>
      <c r="I18" s="408">
        <f t="shared" ref="I18" si="45">G18/H18</f>
        <v>0.89544444444444449</v>
      </c>
      <c r="J18" s="416">
        <v>52000</v>
      </c>
      <c r="K18" s="407">
        <f t="shared" ref="K18" si="46">G18/J18</f>
        <v>0.77490384615384611</v>
      </c>
      <c r="L18" s="411">
        <v>235089</v>
      </c>
      <c r="M18" s="416">
        <v>250000</v>
      </c>
      <c r="N18" s="407">
        <f t="shared" ref="N18" si="47">L18/M18</f>
        <v>0.94035599999999997</v>
      </c>
      <c r="O18" s="411">
        <v>273086</v>
      </c>
      <c r="P18" s="416">
        <v>230000</v>
      </c>
      <c r="Q18" s="407" t="s">
        <v>266</v>
      </c>
      <c r="R18" s="411">
        <v>121447</v>
      </c>
      <c r="S18" s="416">
        <v>190000</v>
      </c>
      <c r="T18" s="407">
        <f t="shared" ref="T18" si="48">R18/S18</f>
        <v>0.63919473684210526</v>
      </c>
      <c r="U18" s="411">
        <v>72734</v>
      </c>
      <c r="V18" s="416">
        <v>280000</v>
      </c>
      <c r="W18" s="407">
        <f t="shared" ref="W18" si="49">U18/V18</f>
        <v>0.25976428571428573</v>
      </c>
      <c r="X18" s="420"/>
      <c r="Z18" s="407"/>
      <c r="AB18" s="420"/>
      <c r="AF18" s="407"/>
    </row>
    <row r="19" spans="1:32" x14ac:dyDescent="0.25">
      <c r="A19" s="419">
        <v>44235</v>
      </c>
      <c r="B19" s="413">
        <v>29865</v>
      </c>
      <c r="C19" s="416">
        <v>30000</v>
      </c>
      <c r="D19" s="421">
        <f t="shared" ref="D19:D21" si="50">B19/C19</f>
        <v>0.99550000000000005</v>
      </c>
      <c r="E19" s="416">
        <v>32000</v>
      </c>
      <c r="F19" s="407">
        <f t="shared" ref="F19:F21" si="51">B19/E19</f>
        <v>0.93328124999999995</v>
      </c>
      <c r="G19" s="411">
        <v>40458</v>
      </c>
      <c r="H19" s="416">
        <v>45000</v>
      </c>
      <c r="I19" s="408">
        <f t="shared" ref="I19:I21" si="52">G19/H19</f>
        <v>0.89906666666666668</v>
      </c>
      <c r="J19" s="416">
        <v>52000</v>
      </c>
      <c r="K19" s="407">
        <f t="shared" ref="K19:K21" si="53">G19/J19</f>
        <v>0.77803846153846157</v>
      </c>
      <c r="L19" s="411">
        <v>236763</v>
      </c>
      <c r="M19" s="416">
        <v>250000</v>
      </c>
      <c r="N19" s="407">
        <f t="shared" ref="N19:N21" si="54">L19/M19</f>
        <v>0.947052</v>
      </c>
      <c r="O19" s="411">
        <v>275631</v>
      </c>
      <c r="P19" s="416">
        <v>230000</v>
      </c>
      <c r="Q19" s="407" t="s">
        <v>266</v>
      </c>
      <c r="R19" s="411">
        <v>128072</v>
      </c>
      <c r="S19" s="416">
        <v>190000</v>
      </c>
      <c r="T19" s="407">
        <f t="shared" ref="T19:T21" si="55">R19/S19</f>
        <v>0.67406315789473681</v>
      </c>
      <c r="U19" s="411">
        <v>80654</v>
      </c>
      <c r="V19" s="416">
        <v>280000</v>
      </c>
      <c r="W19" s="407">
        <f t="shared" ref="W19:W21" si="56">U19/V19</f>
        <v>0.28804999999999997</v>
      </c>
      <c r="X19" s="420"/>
      <c r="Z19" s="407"/>
      <c r="AB19" s="420"/>
      <c r="AF19" s="407"/>
    </row>
    <row r="20" spans="1:32" x14ac:dyDescent="0.25">
      <c r="A20" s="419">
        <v>44236</v>
      </c>
      <c r="B20" s="413">
        <v>29908</v>
      </c>
      <c r="C20" s="416">
        <v>30000</v>
      </c>
      <c r="D20" s="421">
        <f t="shared" si="50"/>
        <v>0.99693333333333334</v>
      </c>
      <c r="E20" s="416">
        <v>32000</v>
      </c>
      <c r="F20" s="407">
        <f t="shared" si="51"/>
        <v>0.93462500000000004</v>
      </c>
      <c r="G20" s="411">
        <v>40553</v>
      </c>
      <c r="H20" s="416">
        <v>45000</v>
      </c>
      <c r="I20" s="408">
        <f t="shared" si="52"/>
        <v>0.90117777777777774</v>
      </c>
      <c r="J20" s="416">
        <v>52000</v>
      </c>
      <c r="K20" s="407">
        <f t="shared" si="53"/>
        <v>0.77986538461538457</v>
      </c>
      <c r="L20" s="411">
        <v>239095</v>
      </c>
      <c r="M20" s="416">
        <v>250000</v>
      </c>
      <c r="N20" s="407">
        <f t="shared" si="54"/>
        <v>0.95638000000000001</v>
      </c>
      <c r="O20" s="411">
        <v>275817</v>
      </c>
      <c r="P20" s="416">
        <v>230000</v>
      </c>
      <c r="Q20" s="407" t="s">
        <v>266</v>
      </c>
      <c r="R20" s="411">
        <v>142474</v>
      </c>
      <c r="S20" s="416">
        <v>190000</v>
      </c>
      <c r="T20" s="407">
        <f t="shared" si="55"/>
        <v>0.74986315789473679</v>
      </c>
      <c r="U20" s="411">
        <v>103319</v>
      </c>
      <c r="V20" s="416">
        <v>280000</v>
      </c>
      <c r="W20" s="407">
        <f t="shared" si="56"/>
        <v>0.36899642857142856</v>
      </c>
      <c r="X20" s="420"/>
      <c r="Z20" s="407"/>
      <c r="AB20" s="420"/>
      <c r="AF20" s="407"/>
    </row>
    <row r="21" spans="1:32" x14ac:dyDescent="0.25">
      <c r="A21" s="419">
        <v>44237</v>
      </c>
      <c r="B21" s="413">
        <v>29954</v>
      </c>
      <c r="C21" s="416">
        <v>30000</v>
      </c>
      <c r="D21" s="421">
        <f t="shared" si="50"/>
        <v>0.99846666666666661</v>
      </c>
      <c r="E21" s="416">
        <v>32000</v>
      </c>
      <c r="F21" s="407">
        <f t="shared" si="51"/>
        <v>0.93606250000000002</v>
      </c>
      <c r="G21" s="411">
        <v>40658</v>
      </c>
      <c r="H21" s="416">
        <v>45000</v>
      </c>
      <c r="I21" s="408">
        <f t="shared" si="52"/>
        <v>0.90351111111111115</v>
      </c>
      <c r="J21" s="416">
        <v>52000</v>
      </c>
      <c r="K21" s="407">
        <f t="shared" si="53"/>
        <v>0.7818846153846154</v>
      </c>
      <c r="L21" s="411">
        <v>240273</v>
      </c>
      <c r="M21" s="416">
        <v>250000</v>
      </c>
      <c r="N21" s="407">
        <f t="shared" si="54"/>
        <v>0.96109199999999995</v>
      </c>
      <c r="O21" s="411">
        <v>276799</v>
      </c>
      <c r="P21" s="416">
        <v>230000</v>
      </c>
      <c r="Q21" s="407" t="s">
        <v>266</v>
      </c>
      <c r="R21" s="411">
        <v>152717</v>
      </c>
      <c r="S21" s="416">
        <v>190000</v>
      </c>
      <c r="T21" s="407">
        <f t="shared" si="55"/>
        <v>0.80377368421052631</v>
      </c>
      <c r="U21" s="411">
        <v>127098</v>
      </c>
      <c r="V21" s="416">
        <v>280000</v>
      </c>
      <c r="W21" s="407">
        <f t="shared" si="56"/>
        <v>0.45392142857142859</v>
      </c>
      <c r="X21" s="420"/>
      <c r="Z21" s="407"/>
      <c r="AB21" s="420"/>
      <c r="AF21" s="407"/>
    </row>
    <row r="22" spans="1:32" x14ac:dyDescent="0.25">
      <c r="A22" s="419">
        <v>44238</v>
      </c>
      <c r="B22" s="413">
        <v>29978</v>
      </c>
      <c r="C22" s="416">
        <v>30000</v>
      </c>
      <c r="D22" s="421">
        <f t="shared" ref="D22" si="57">B22/C22</f>
        <v>0.99926666666666664</v>
      </c>
      <c r="E22" s="416">
        <v>32000</v>
      </c>
      <c r="F22" s="407">
        <f t="shared" ref="F22" si="58">B22/E22</f>
        <v>0.93681250000000005</v>
      </c>
      <c r="G22" s="411">
        <v>40712</v>
      </c>
      <c r="H22" s="416">
        <v>45000</v>
      </c>
      <c r="I22" s="408">
        <f t="shared" ref="I22" si="59">G22/H22</f>
        <v>0.90471111111111113</v>
      </c>
      <c r="J22" s="416">
        <v>52000</v>
      </c>
      <c r="K22" s="407">
        <f t="shared" ref="K22" si="60">G22/J22</f>
        <v>0.78292307692307694</v>
      </c>
      <c r="L22" s="411">
        <v>242518</v>
      </c>
      <c r="M22" s="416">
        <v>250000</v>
      </c>
      <c r="N22" s="407">
        <f t="shared" ref="N22" si="61">L22/M22</f>
        <v>0.97007200000000005</v>
      </c>
      <c r="O22" s="411">
        <v>278175</v>
      </c>
      <c r="P22" s="416">
        <v>230000</v>
      </c>
      <c r="Q22" s="407" t="s">
        <v>266</v>
      </c>
      <c r="R22" s="411">
        <v>165242</v>
      </c>
      <c r="S22" s="416">
        <v>190000</v>
      </c>
      <c r="T22" s="407">
        <f t="shared" ref="T22" si="62">R22/S22</f>
        <v>0.8696947368421053</v>
      </c>
      <c r="U22" s="411">
        <v>152352</v>
      </c>
      <c r="V22" s="416">
        <v>280000</v>
      </c>
      <c r="W22" s="407">
        <f t="shared" ref="W22" si="63">U22/V22</f>
        <v>0.54411428571428566</v>
      </c>
      <c r="X22" s="420"/>
      <c r="Z22" s="407"/>
      <c r="AB22" s="420"/>
      <c r="AF22" s="407"/>
    </row>
    <row r="23" spans="1:32" x14ac:dyDescent="0.25">
      <c r="A23" s="419">
        <v>44239</v>
      </c>
      <c r="B23" s="413">
        <v>30027</v>
      </c>
      <c r="C23" s="416">
        <v>30000</v>
      </c>
      <c r="D23" s="421" t="s">
        <v>266</v>
      </c>
      <c r="E23" s="416">
        <v>32000</v>
      </c>
      <c r="F23" s="407">
        <f t="shared" ref="F23" si="64">B23/E23</f>
        <v>0.93834375000000003</v>
      </c>
      <c r="G23" s="411">
        <v>40791</v>
      </c>
      <c r="H23" s="416">
        <v>45000</v>
      </c>
      <c r="I23" s="408">
        <f t="shared" ref="I23" si="65">G23/H23</f>
        <v>0.90646666666666664</v>
      </c>
      <c r="J23" s="416">
        <v>52000</v>
      </c>
      <c r="K23" s="407">
        <f t="shared" ref="K23" si="66">G23/J23</f>
        <v>0.78444230769230772</v>
      </c>
      <c r="L23" s="411">
        <v>244374</v>
      </c>
      <c r="M23" s="416">
        <v>250000</v>
      </c>
      <c r="N23" s="407">
        <f t="shared" ref="N23" si="67">L23/M23</f>
        <v>0.97749600000000003</v>
      </c>
      <c r="O23" s="411">
        <v>279718</v>
      </c>
      <c r="P23" s="416">
        <v>230000</v>
      </c>
      <c r="Q23" s="407" t="s">
        <v>266</v>
      </c>
      <c r="R23" s="411">
        <v>175425</v>
      </c>
      <c r="S23" s="416">
        <v>190000</v>
      </c>
      <c r="T23" s="407">
        <f t="shared" ref="T23" si="68">R23/S23</f>
        <v>0.92328947368421055</v>
      </c>
      <c r="U23" s="411">
        <v>178543</v>
      </c>
      <c r="V23" s="416">
        <v>280000</v>
      </c>
      <c r="W23" s="407">
        <f t="shared" ref="W23" si="69">U23/V23</f>
        <v>0.63765357142857138</v>
      </c>
      <c r="X23" s="420"/>
      <c r="Z23" s="407"/>
      <c r="AB23" s="420"/>
      <c r="AF23" s="407"/>
    </row>
    <row r="24" spans="1:32" x14ac:dyDescent="0.25">
      <c r="A24" s="419">
        <v>44240</v>
      </c>
      <c r="B24" s="413">
        <v>30063</v>
      </c>
      <c r="C24" s="416">
        <v>30000</v>
      </c>
      <c r="D24" s="421" t="s">
        <v>266</v>
      </c>
      <c r="E24" s="416">
        <v>32000</v>
      </c>
      <c r="F24" s="407">
        <f t="shared" ref="F24" si="70">B24/E24</f>
        <v>0.93946874999999996</v>
      </c>
      <c r="G24" s="411">
        <v>40847</v>
      </c>
      <c r="H24" s="416">
        <v>45000</v>
      </c>
      <c r="I24" s="408">
        <f t="shared" ref="I24" si="71">G24/H24</f>
        <v>0.90771111111111114</v>
      </c>
      <c r="J24" s="416">
        <v>52000</v>
      </c>
      <c r="K24" s="407">
        <f t="shared" ref="K24" si="72">G24/J24</f>
        <v>0.7855192307692308</v>
      </c>
      <c r="L24" s="411">
        <v>245981</v>
      </c>
      <c r="M24" s="416">
        <v>250000</v>
      </c>
      <c r="N24" s="407">
        <f t="shared" ref="N24" si="73">L24/M24</f>
        <v>0.98392400000000002</v>
      </c>
      <c r="O24" s="411">
        <v>280466</v>
      </c>
      <c r="P24" s="416">
        <v>230000</v>
      </c>
      <c r="Q24" s="407" t="s">
        <v>266</v>
      </c>
      <c r="R24" s="411">
        <v>182917</v>
      </c>
      <c r="S24" s="416">
        <v>190000</v>
      </c>
      <c r="T24" s="407">
        <f t="shared" ref="T24" si="74">R24/S24</f>
        <v>0.96272105263157892</v>
      </c>
      <c r="U24" s="411">
        <v>202110</v>
      </c>
      <c r="V24" s="416">
        <v>280000</v>
      </c>
      <c r="W24" s="407">
        <f t="shared" ref="W24" si="75">U24/V24</f>
        <v>0.72182142857142861</v>
      </c>
      <c r="X24" s="420"/>
      <c r="Z24" s="407"/>
      <c r="AB24" s="420"/>
      <c r="AF24" s="407"/>
    </row>
    <row r="25" spans="1:32" x14ac:dyDescent="0.25">
      <c r="A25" s="419">
        <v>44241</v>
      </c>
      <c r="B25" s="413">
        <v>30076</v>
      </c>
      <c r="C25" s="416">
        <v>30000</v>
      </c>
      <c r="D25" s="421" t="s">
        <v>266</v>
      </c>
      <c r="E25" s="416">
        <v>32000</v>
      </c>
      <c r="F25" s="407">
        <f t="shared" ref="F25" si="76">B25/E25</f>
        <v>0.93987500000000002</v>
      </c>
      <c r="G25" s="411">
        <v>40877</v>
      </c>
      <c r="H25" s="416">
        <v>45000</v>
      </c>
      <c r="I25" s="408">
        <f t="shared" ref="I25" si="77">G25/H25</f>
        <v>0.90837777777777773</v>
      </c>
      <c r="J25" s="416">
        <v>52000</v>
      </c>
      <c r="K25" s="407">
        <f t="shared" ref="K25" si="78">G25/J25</f>
        <v>0.78609615384615383</v>
      </c>
      <c r="L25" s="411">
        <v>246455</v>
      </c>
      <c r="M25" s="416">
        <v>250000</v>
      </c>
      <c r="N25" s="407">
        <f t="shared" ref="N25" si="79">L25/M25</f>
        <v>0.98582000000000003</v>
      </c>
      <c r="O25" s="411">
        <v>280927</v>
      </c>
      <c r="P25" s="416">
        <v>230000</v>
      </c>
      <c r="Q25" s="407" t="s">
        <v>266</v>
      </c>
      <c r="R25" s="411">
        <v>187666</v>
      </c>
      <c r="S25" s="416">
        <v>190000</v>
      </c>
      <c r="T25" s="407">
        <f t="shared" ref="T25" si="80">R25/S25</f>
        <v>0.98771578947368421</v>
      </c>
      <c r="U25" s="411">
        <v>219074</v>
      </c>
      <c r="V25" s="416">
        <v>280000</v>
      </c>
      <c r="W25" s="407">
        <f t="shared" ref="W25" si="81">U25/V25</f>
        <v>0.78240714285714286</v>
      </c>
      <c r="X25" s="420"/>
      <c r="Z25" s="407"/>
      <c r="AB25" s="420"/>
      <c r="AF25" s="407"/>
    </row>
    <row r="26" spans="1:32" x14ac:dyDescent="0.25">
      <c r="A26" s="419">
        <v>44242</v>
      </c>
      <c r="B26" s="413">
        <v>30103</v>
      </c>
      <c r="C26" s="416">
        <v>30000</v>
      </c>
      <c r="D26" s="421" t="s">
        <v>266</v>
      </c>
      <c r="E26" s="416">
        <v>32000</v>
      </c>
      <c r="F26" s="407">
        <f t="shared" ref="F26" si="82">B26/E26</f>
        <v>0.94071875000000005</v>
      </c>
      <c r="G26" s="411">
        <v>40930</v>
      </c>
      <c r="H26" s="416">
        <v>45000</v>
      </c>
      <c r="I26" s="408">
        <f t="shared" ref="I26" si="83">G26/H26</f>
        <v>0.90955555555555556</v>
      </c>
      <c r="J26" s="416">
        <v>52000</v>
      </c>
      <c r="K26" s="407">
        <f t="shared" ref="K26" si="84">G26/J26</f>
        <v>0.78711538461538466</v>
      </c>
      <c r="L26" s="411">
        <v>246991</v>
      </c>
      <c r="M26" s="416">
        <v>250000</v>
      </c>
      <c r="N26" s="407">
        <f t="shared" ref="N26" si="85">L26/M26</f>
        <v>0.98796399999999995</v>
      </c>
      <c r="O26" s="411">
        <v>282501</v>
      </c>
      <c r="P26" s="416">
        <v>230000</v>
      </c>
      <c r="Q26" s="407" t="s">
        <v>266</v>
      </c>
      <c r="R26" s="411">
        <v>189504</v>
      </c>
      <c r="S26" s="416">
        <v>190000</v>
      </c>
      <c r="T26" s="407">
        <f t="shared" ref="T26" si="86">R26/S26</f>
        <v>0.99738947368421049</v>
      </c>
      <c r="U26" s="411">
        <v>227059</v>
      </c>
      <c r="V26" s="416">
        <v>280000</v>
      </c>
      <c r="W26" s="407">
        <f t="shared" ref="W26" si="87">U26/V26</f>
        <v>0.81092500000000001</v>
      </c>
      <c r="X26" s="420"/>
      <c r="Z26" s="407"/>
      <c r="AB26" s="420"/>
      <c r="AF26" s="407"/>
    </row>
    <row r="27" spans="1:32" x14ac:dyDescent="0.25">
      <c r="A27" s="419">
        <v>44243</v>
      </c>
      <c r="B27" s="413">
        <v>30218</v>
      </c>
      <c r="C27" s="416">
        <v>30000</v>
      </c>
      <c r="D27" s="421" t="s">
        <v>266</v>
      </c>
      <c r="E27" s="416">
        <v>32000</v>
      </c>
      <c r="F27" s="407">
        <f t="shared" ref="F27" si="88">B27/E27</f>
        <v>0.9443125</v>
      </c>
      <c r="G27" s="411">
        <v>41038</v>
      </c>
      <c r="H27" s="416">
        <v>45000</v>
      </c>
      <c r="I27" s="408">
        <f t="shared" ref="I27" si="89">G27/H27</f>
        <v>0.91195555555555552</v>
      </c>
      <c r="J27" s="416">
        <v>52000</v>
      </c>
      <c r="K27" s="407">
        <f t="shared" ref="K27" si="90">G27/J27</f>
        <v>0.78919230769230764</v>
      </c>
      <c r="L27" s="435" t="s">
        <v>287</v>
      </c>
      <c r="N27" s="407"/>
      <c r="O27" s="411">
        <v>283622</v>
      </c>
      <c r="P27" s="416">
        <v>230000</v>
      </c>
      <c r="Q27" s="407" t="s">
        <v>266</v>
      </c>
      <c r="R27" s="435" t="s">
        <v>287</v>
      </c>
      <c r="T27" s="407"/>
      <c r="U27" s="435" t="s">
        <v>287</v>
      </c>
      <c r="V27" s="416"/>
      <c r="W27" s="407"/>
      <c r="X27" s="420"/>
      <c r="Z27" s="407"/>
      <c r="AB27" s="420"/>
      <c r="AF27" s="407"/>
    </row>
    <row r="28" spans="1:32" x14ac:dyDescent="0.25">
      <c r="A28" s="419">
        <v>44244</v>
      </c>
      <c r="B28" s="413">
        <v>30355</v>
      </c>
      <c r="C28" s="416">
        <v>30000</v>
      </c>
      <c r="D28" s="421" t="s">
        <v>266</v>
      </c>
      <c r="E28" s="416">
        <v>32000</v>
      </c>
      <c r="F28" s="407">
        <f t="shared" ref="F28" si="91">B28/E28</f>
        <v>0.94859375000000001</v>
      </c>
      <c r="G28" s="411">
        <v>41210</v>
      </c>
      <c r="H28" s="416">
        <v>45000</v>
      </c>
      <c r="I28" s="408">
        <f t="shared" ref="I28" si="92">G28/H28</f>
        <v>0.9157777777777778</v>
      </c>
      <c r="J28" s="416">
        <v>52000</v>
      </c>
      <c r="K28" s="407">
        <f t="shared" ref="K28" si="93">G28/J28</f>
        <v>0.79249999999999998</v>
      </c>
      <c r="L28" s="435" t="s">
        <v>287</v>
      </c>
      <c r="N28" s="407"/>
      <c r="O28" s="411">
        <v>285054</v>
      </c>
      <c r="P28" s="416">
        <v>230000</v>
      </c>
      <c r="Q28" s="407" t="s">
        <v>266</v>
      </c>
      <c r="R28" s="435" t="s">
        <v>287</v>
      </c>
      <c r="T28" s="407"/>
      <c r="U28" s="435" t="s">
        <v>287</v>
      </c>
      <c r="V28" s="416"/>
      <c r="W28" s="407"/>
      <c r="X28" s="412">
        <v>143752</v>
      </c>
      <c r="Y28" s="416">
        <v>179267</v>
      </c>
      <c r="Z28" s="407">
        <f t="shared" ref="Z28:Z33" si="94">X28/Y28</f>
        <v>0.801887687081281</v>
      </c>
      <c r="AB28" s="420"/>
      <c r="AF28" s="407"/>
    </row>
    <row r="29" spans="1:32" x14ac:dyDescent="0.25">
      <c r="A29" s="419">
        <v>44245</v>
      </c>
      <c r="B29" s="413">
        <v>30501</v>
      </c>
      <c r="C29" s="416">
        <v>30000</v>
      </c>
      <c r="D29" s="421" t="s">
        <v>266</v>
      </c>
      <c r="E29" s="416">
        <v>32000</v>
      </c>
      <c r="F29" s="407">
        <f t="shared" ref="F29" si="95">B29/E29</f>
        <v>0.95315625000000004</v>
      </c>
      <c r="G29" s="411">
        <v>41501</v>
      </c>
      <c r="H29" s="416">
        <v>45000</v>
      </c>
      <c r="I29" s="408">
        <f t="shared" ref="I29" si="96">G29/H29</f>
        <v>0.92224444444444442</v>
      </c>
      <c r="J29" s="416">
        <v>52000</v>
      </c>
      <c r="K29" s="407">
        <f t="shared" ref="K29" si="97">G29/J29</f>
        <v>0.79809615384615384</v>
      </c>
      <c r="L29" s="435" t="s">
        <v>287</v>
      </c>
      <c r="N29" s="407"/>
      <c r="O29" s="411">
        <v>286355</v>
      </c>
      <c r="P29" s="416">
        <v>230000</v>
      </c>
      <c r="Q29" s="407" t="s">
        <v>266</v>
      </c>
      <c r="R29" s="435" t="s">
        <v>287</v>
      </c>
      <c r="T29" s="407"/>
      <c r="U29" s="435" t="s">
        <v>287</v>
      </c>
      <c r="V29" s="416"/>
      <c r="W29" s="407"/>
      <c r="X29" s="412">
        <v>148168</v>
      </c>
      <c r="Y29" s="416">
        <v>179267</v>
      </c>
      <c r="Z29" s="407">
        <f t="shared" si="94"/>
        <v>0.82652133409941597</v>
      </c>
      <c r="AB29" s="420"/>
      <c r="AF29" s="407"/>
    </row>
    <row r="30" spans="1:32" x14ac:dyDescent="0.25">
      <c r="A30" s="419">
        <v>44246</v>
      </c>
      <c r="B30" s="413">
        <v>30670</v>
      </c>
      <c r="C30" s="416">
        <v>30000</v>
      </c>
      <c r="D30" s="421" t="s">
        <v>266</v>
      </c>
      <c r="E30" s="416">
        <v>32000</v>
      </c>
      <c r="F30" s="407">
        <f t="shared" ref="F30" si="98">B30/E30</f>
        <v>0.95843750000000005</v>
      </c>
      <c r="G30" s="411">
        <v>41753</v>
      </c>
      <c r="H30" s="416">
        <v>45000</v>
      </c>
      <c r="I30" s="408">
        <f t="shared" ref="I30" si="99">G30/H30</f>
        <v>0.92784444444444447</v>
      </c>
      <c r="J30" s="416">
        <v>52000</v>
      </c>
      <c r="K30" s="407">
        <f t="shared" ref="K30" si="100">G30/J30</f>
        <v>0.80294230769230768</v>
      </c>
      <c r="L30" s="435" t="s">
        <v>287</v>
      </c>
      <c r="N30" s="407"/>
      <c r="O30" s="411">
        <v>287800</v>
      </c>
      <c r="P30" s="416">
        <v>230000</v>
      </c>
      <c r="Q30" s="407" t="s">
        <v>266</v>
      </c>
      <c r="R30" s="435" t="s">
        <v>287</v>
      </c>
      <c r="T30" s="407"/>
      <c r="U30" s="435" t="s">
        <v>287</v>
      </c>
      <c r="V30" s="416"/>
      <c r="W30" s="407"/>
      <c r="X30" s="412">
        <v>151046</v>
      </c>
      <c r="Y30" s="416">
        <v>179267</v>
      </c>
      <c r="Z30" s="407">
        <f t="shared" si="94"/>
        <v>0.84257559952473127</v>
      </c>
      <c r="AB30" s="420"/>
      <c r="AF30" s="407"/>
    </row>
    <row r="31" spans="1:32" x14ac:dyDescent="0.25">
      <c r="A31" s="419">
        <v>44247</v>
      </c>
      <c r="B31" s="413">
        <v>30826</v>
      </c>
      <c r="C31" s="416">
        <v>30000</v>
      </c>
      <c r="D31" s="421" t="s">
        <v>266</v>
      </c>
      <c r="E31" s="416">
        <v>32000</v>
      </c>
      <c r="F31" s="407">
        <f t="shared" ref="F31" si="101">B31/E31</f>
        <v>0.96331250000000002</v>
      </c>
      <c r="G31" s="411">
        <v>42120</v>
      </c>
      <c r="H31" s="416">
        <v>45000</v>
      </c>
      <c r="I31" s="408">
        <f t="shared" ref="I31" si="102">G31/H31</f>
        <v>0.93600000000000005</v>
      </c>
      <c r="J31" s="416">
        <v>52000</v>
      </c>
      <c r="K31" s="407">
        <f t="shared" ref="K31" si="103">G31/J31</f>
        <v>0.81</v>
      </c>
      <c r="L31" s="435" t="s">
        <v>287</v>
      </c>
      <c r="N31" s="407"/>
      <c r="O31" s="411">
        <v>289059</v>
      </c>
      <c r="P31" s="416">
        <v>230000</v>
      </c>
      <c r="Q31" s="407" t="s">
        <v>266</v>
      </c>
      <c r="R31" s="435" t="s">
        <v>287</v>
      </c>
      <c r="T31" s="407"/>
      <c r="U31" s="435" t="s">
        <v>287</v>
      </c>
      <c r="V31" s="416"/>
      <c r="W31" s="407"/>
      <c r="X31" s="412">
        <v>153636</v>
      </c>
      <c r="Y31" s="416">
        <v>179267</v>
      </c>
      <c r="Z31" s="407">
        <f t="shared" si="94"/>
        <v>0.85702332275321169</v>
      </c>
      <c r="AB31" s="420"/>
      <c r="AF31" s="407"/>
    </row>
    <row r="32" spans="1:32" x14ac:dyDescent="0.25">
      <c r="A32" s="419">
        <v>44248</v>
      </c>
      <c r="B32" s="413">
        <v>30861</v>
      </c>
      <c r="C32" s="416">
        <v>30000</v>
      </c>
      <c r="D32" s="421" t="s">
        <v>266</v>
      </c>
      <c r="E32" s="416">
        <v>32000</v>
      </c>
      <c r="F32" s="407">
        <f t="shared" ref="F32" si="104">B32/E32</f>
        <v>0.96440625000000002</v>
      </c>
      <c r="G32" s="411">
        <v>42329</v>
      </c>
      <c r="H32" s="416">
        <v>45000</v>
      </c>
      <c r="I32" s="408">
        <f t="shared" ref="I32" si="105">G32/H32</f>
        <v>0.94064444444444439</v>
      </c>
      <c r="J32" s="416">
        <v>52000</v>
      </c>
      <c r="K32" s="407">
        <f t="shared" ref="K32" si="106">G32/J32</f>
        <v>0.81401923076923077</v>
      </c>
      <c r="L32" s="435" t="s">
        <v>287</v>
      </c>
      <c r="N32" s="407"/>
      <c r="O32" s="411">
        <v>289670</v>
      </c>
      <c r="P32" s="416">
        <v>230000</v>
      </c>
      <c r="Q32" s="407" t="s">
        <v>266</v>
      </c>
      <c r="R32" s="435" t="s">
        <v>287</v>
      </c>
      <c r="T32" s="407"/>
      <c r="U32" s="435" t="s">
        <v>287</v>
      </c>
      <c r="V32" s="416"/>
      <c r="W32" s="407"/>
      <c r="X32" s="412">
        <v>154399</v>
      </c>
      <c r="Y32" s="416">
        <v>179267</v>
      </c>
      <c r="Z32" s="407">
        <f t="shared" si="94"/>
        <v>0.86127954392052075</v>
      </c>
      <c r="AB32" s="420"/>
      <c r="AF32" s="407"/>
    </row>
    <row r="33" spans="1:32" x14ac:dyDescent="0.25">
      <c r="A33" s="419">
        <v>44249</v>
      </c>
      <c r="B33" s="413">
        <v>30941</v>
      </c>
      <c r="C33" s="416">
        <v>30000</v>
      </c>
      <c r="D33" s="421" t="s">
        <v>266</v>
      </c>
      <c r="E33" s="416">
        <v>32000</v>
      </c>
      <c r="F33" s="407">
        <f t="shared" ref="F33" si="107">B33/E33</f>
        <v>0.96690624999999997</v>
      </c>
      <c r="G33" s="411">
        <v>42461</v>
      </c>
      <c r="H33" s="416">
        <v>45000</v>
      </c>
      <c r="I33" s="408">
        <f t="shared" ref="I33" si="108">G33/H33</f>
        <v>0.94357777777777774</v>
      </c>
      <c r="J33" s="416">
        <v>52000</v>
      </c>
      <c r="K33" s="407">
        <f t="shared" ref="K33" si="109">G33/J33</f>
        <v>0.81655769230769226</v>
      </c>
      <c r="L33" s="435" t="s">
        <v>287</v>
      </c>
      <c r="N33" s="407"/>
      <c r="O33" s="411">
        <v>290103</v>
      </c>
      <c r="P33" s="416">
        <v>230000</v>
      </c>
      <c r="Q33" s="407" t="s">
        <v>266</v>
      </c>
      <c r="R33" s="435" t="s">
        <v>287</v>
      </c>
      <c r="T33" s="407"/>
      <c r="U33" s="435" t="s">
        <v>287</v>
      </c>
      <c r="V33" s="416"/>
      <c r="W33" s="407"/>
      <c r="X33" s="412">
        <v>154735</v>
      </c>
      <c r="Y33" s="416">
        <v>179267</v>
      </c>
      <c r="Z33" s="407">
        <f t="shared" si="94"/>
        <v>0.86315384315016153</v>
      </c>
      <c r="AB33" s="420"/>
      <c r="AF33" s="407"/>
    </row>
    <row r="34" spans="1:32" x14ac:dyDescent="0.25">
      <c r="A34" s="419">
        <v>44250</v>
      </c>
      <c r="B34" s="413">
        <v>31035</v>
      </c>
      <c r="C34" s="416">
        <v>30000</v>
      </c>
      <c r="D34" s="421" t="s">
        <v>266</v>
      </c>
      <c r="E34" s="416">
        <v>32000</v>
      </c>
      <c r="F34" s="407">
        <f t="shared" ref="F34" si="110">B34/E34</f>
        <v>0.96984375</v>
      </c>
      <c r="G34" s="411">
        <v>42726</v>
      </c>
      <c r="H34" s="416">
        <v>45000</v>
      </c>
      <c r="I34" s="408">
        <f t="shared" ref="I34" si="111">G34/H34</f>
        <v>0.94946666666666668</v>
      </c>
      <c r="J34" s="416">
        <v>52000</v>
      </c>
      <c r="K34" s="407">
        <f t="shared" ref="K34" si="112">G34/J34</f>
        <v>0.82165384615384618</v>
      </c>
      <c r="L34" s="435" t="s">
        <v>287</v>
      </c>
      <c r="N34" s="407"/>
      <c r="O34" s="411">
        <v>291263</v>
      </c>
      <c r="P34" s="416">
        <v>230000</v>
      </c>
      <c r="Q34" s="407" t="s">
        <v>266</v>
      </c>
      <c r="R34" s="435" t="s">
        <v>287</v>
      </c>
      <c r="T34" s="407"/>
      <c r="U34" s="435" t="s">
        <v>287</v>
      </c>
      <c r="V34" s="416"/>
      <c r="W34" s="407"/>
      <c r="X34" s="412">
        <v>155944</v>
      </c>
      <c r="Y34" s="416">
        <v>179267</v>
      </c>
      <c r="Z34" s="407">
        <f t="shared" ref="Z34" si="113">X34/Y34</f>
        <v>0.86989797341395791</v>
      </c>
      <c r="AB34" s="420"/>
      <c r="AF34" s="407"/>
    </row>
    <row r="35" spans="1:32" x14ac:dyDescent="0.25">
      <c r="A35" s="419">
        <v>44251</v>
      </c>
      <c r="B35" s="413">
        <v>31116</v>
      </c>
      <c r="C35" s="416">
        <v>30000</v>
      </c>
      <c r="D35" s="421" t="s">
        <v>266</v>
      </c>
      <c r="E35" s="416">
        <v>32000</v>
      </c>
      <c r="F35" s="407">
        <f t="shared" ref="F35" si="114">B35/E35</f>
        <v>0.97237499999999999</v>
      </c>
      <c r="G35" s="411">
        <v>43002</v>
      </c>
      <c r="H35" s="416">
        <v>45000</v>
      </c>
      <c r="I35" s="408">
        <f t="shared" ref="I35" si="115">G35/H35</f>
        <v>0.9556</v>
      </c>
      <c r="J35" s="416">
        <v>52000</v>
      </c>
      <c r="K35" s="407">
        <f t="shared" ref="K35" si="116">G35/J35</f>
        <v>0.82696153846153841</v>
      </c>
      <c r="L35" s="435" t="s">
        <v>287</v>
      </c>
      <c r="N35" s="407"/>
      <c r="O35" s="411">
        <v>292690</v>
      </c>
      <c r="P35" s="416">
        <v>230000</v>
      </c>
      <c r="Q35" s="407" t="s">
        <v>266</v>
      </c>
      <c r="R35" s="435" t="s">
        <v>287</v>
      </c>
      <c r="T35" s="407"/>
      <c r="U35" s="435" t="s">
        <v>287</v>
      </c>
      <c r="V35" s="416"/>
      <c r="W35" s="407"/>
      <c r="X35" s="412">
        <v>157094</v>
      </c>
      <c r="Y35" s="416">
        <v>179267</v>
      </c>
      <c r="Z35" s="407">
        <f t="shared" ref="Z35" si="117">X35/Y35</f>
        <v>0.87631298565826388</v>
      </c>
      <c r="AB35" s="420"/>
      <c r="AF35" s="407"/>
    </row>
    <row r="36" spans="1:32" x14ac:dyDescent="0.25">
      <c r="A36" s="419">
        <v>44252</v>
      </c>
      <c r="B36" s="413">
        <v>31218</v>
      </c>
      <c r="C36" s="416">
        <v>30000</v>
      </c>
      <c r="D36" s="421" t="s">
        <v>266</v>
      </c>
      <c r="E36" s="416">
        <v>32000</v>
      </c>
      <c r="F36" s="407">
        <f t="shared" ref="F36" si="118">B36/E36</f>
        <v>0.9755625</v>
      </c>
      <c r="G36" s="411">
        <v>43332</v>
      </c>
      <c r="H36" s="416">
        <v>45000</v>
      </c>
      <c r="I36" s="408">
        <f t="shared" ref="I36" si="119">G36/H36</f>
        <v>0.96293333333333331</v>
      </c>
      <c r="J36" s="416">
        <v>52000</v>
      </c>
      <c r="K36" s="407">
        <f t="shared" ref="K36" si="120">G36/J36</f>
        <v>0.8333076923076923</v>
      </c>
      <c r="L36" s="435" t="s">
        <v>287</v>
      </c>
      <c r="N36" s="407"/>
      <c r="O36" s="411">
        <v>294288</v>
      </c>
      <c r="P36" s="416">
        <v>230000</v>
      </c>
      <c r="Q36" s="407" t="s">
        <v>266</v>
      </c>
      <c r="R36" s="435" t="s">
        <v>287</v>
      </c>
      <c r="T36" s="407"/>
      <c r="U36" s="435" t="s">
        <v>287</v>
      </c>
      <c r="V36" s="416"/>
      <c r="W36" s="407"/>
      <c r="X36" s="412">
        <v>158018</v>
      </c>
      <c r="Y36" s="416">
        <v>179267</v>
      </c>
      <c r="Z36" s="407">
        <f t="shared" ref="Z36" si="121">X36/Y36</f>
        <v>0.88146730853977584</v>
      </c>
      <c r="AB36" s="420"/>
      <c r="AF36" s="407"/>
    </row>
    <row r="37" spans="1:32" x14ac:dyDescent="0.25">
      <c r="A37" s="419">
        <v>44253</v>
      </c>
      <c r="B37" s="413">
        <v>31323</v>
      </c>
      <c r="C37" s="416">
        <v>30000</v>
      </c>
      <c r="D37" s="421" t="s">
        <v>266</v>
      </c>
      <c r="E37" s="416">
        <v>32000</v>
      </c>
      <c r="F37" s="407">
        <f t="shared" ref="F37" si="122">B37/E37</f>
        <v>0.97884375000000001</v>
      </c>
      <c r="G37" s="411">
        <v>43644</v>
      </c>
      <c r="H37" s="416">
        <v>45000</v>
      </c>
      <c r="I37" s="408">
        <f t="shared" ref="I37" si="123">G37/H37</f>
        <v>0.96986666666666665</v>
      </c>
      <c r="J37" s="416">
        <v>52000</v>
      </c>
      <c r="K37" s="407">
        <f t="shared" ref="K37" si="124">G37/J37</f>
        <v>0.83930769230769231</v>
      </c>
      <c r="L37" s="435" t="s">
        <v>287</v>
      </c>
      <c r="N37" s="407"/>
      <c r="O37" s="411">
        <v>296256</v>
      </c>
      <c r="P37" s="416">
        <v>230000</v>
      </c>
      <c r="Q37" s="407" t="s">
        <v>266</v>
      </c>
      <c r="R37" s="435" t="s">
        <v>287</v>
      </c>
      <c r="T37" s="407"/>
      <c r="U37" s="435" t="s">
        <v>287</v>
      </c>
      <c r="V37" s="416"/>
      <c r="W37" s="407"/>
      <c r="X37" s="412">
        <v>158843</v>
      </c>
      <c r="Y37" s="416">
        <v>179267</v>
      </c>
      <c r="Z37" s="407">
        <f t="shared" ref="Z37" si="125">X37/Y37</f>
        <v>0.88606938254112577</v>
      </c>
      <c r="AB37" s="420"/>
      <c r="AF37" s="407"/>
    </row>
    <row r="38" spans="1:32" x14ac:dyDescent="0.25">
      <c r="A38" s="419">
        <v>44254</v>
      </c>
      <c r="B38" s="413">
        <v>31419</v>
      </c>
      <c r="C38" s="416">
        <v>30000</v>
      </c>
      <c r="D38" s="421" t="s">
        <v>266</v>
      </c>
      <c r="E38" s="416">
        <v>32000</v>
      </c>
      <c r="F38" s="407">
        <f t="shared" ref="F38" si="126">B38/E38</f>
        <v>0.98184375000000002</v>
      </c>
      <c r="G38" s="411">
        <v>43977</v>
      </c>
      <c r="H38" s="416">
        <v>45000</v>
      </c>
      <c r="I38" s="408">
        <f t="shared" ref="I38" si="127">G38/H38</f>
        <v>0.97726666666666662</v>
      </c>
      <c r="J38" s="416">
        <v>52000</v>
      </c>
      <c r="K38" s="407">
        <f t="shared" ref="K38" si="128">G38/J38</f>
        <v>0.84571153846153846</v>
      </c>
      <c r="L38" s="435" t="s">
        <v>287</v>
      </c>
      <c r="N38" s="407"/>
      <c r="O38" s="411">
        <v>298568</v>
      </c>
      <c r="P38" s="416">
        <v>230000</v>
      </c>
      <c r="Q38" s="407" t="s">
        <v>266</v>
      </c>
      <c r="R38" s="435" t="s">
        <v>287</v>
      </c>
      <c r="T38" s="407"/>
      <c r="U38" s="435" t="s">
        <v>287</v>
      </c>
      <c r="V38" s="416"/>
      <c r="W38" s="407"/>
      <c r="X38" s="412">
        <v>159682</v>
      </c>
      <c r="Y38" s="416">
        <v>179267</v>
      </c>
      <c r="Z38" s="407">
        <f t="shared" ref="Z38" si="129">X38/Y38</f>
        <v>0.89074955234371078</v>
      </c>
      <c r="AB38" s="420"/>
      <c r="AF38" s="407"/>
    </row>
    <row r="39" spans="1:32" x14ac:dyDescent="0.25">
      <c r="A39" s="419">
        <v>44255</v>
      </c>
      <c r="B39" s="413">
        <v>31490</v>
      </c>
      <c r="C39" s="416">
        <v>30000</v>
      </c>
      <c r="D39" s="421" t="s">
        <v>266</v>
      </c>
      <c r="E39" s="416">
        <v>32000</v>
      </c>
      <c r="F39" s="407">
        <f t="shared" ref="F39" si="130">B39/E39</f>
        <v>0.98406249999999995</v>
      </c>
      <c r="G39" s="411">
        <v>44142</v>
      </c>
      <c r="H39" s="416">
        <v>45000</v>
      </c>
      <c r="I39" s="408">
        <f t="shared" ref="I39" si="131">G39/H39</f>
        <v>0.98093333333333332</v>
      </c>
      <c r="J39" s="416">
        <v>52000</v>
      </c>
      <c r="K39" s="407">
        <f t="shared" ref="K39" si="132">G39/J39</f>
        <v>0.84888461538461535</v>
      </c>
      <c r="L39" s="435" t="s">
        <v>287</v>
      </c>
      <c r="N39" s="407"/>
      <c r="O39" s="411">
        <v>299587</v>
      </c>
      <c r="P39" s="416">
        <v>230000</v>
      </c>
      <c r="Q39" s="407" t="s">
        <v>266</v>
      </c>
      <c r="R39" s="435" t="s">
        <v>287</v>
      </c>
      <c r="T39" s="407"/>
      <c r="U39" s="435" t="s">
        <v>287</v>
      </c>
      <c r="V39" s="416"/>
      <c r="W39" s="407"/>
      <c r="X39" s="412">
        <v>160025</v>
      </c>
      <c r="Y39" s="416">
        <v>179267</v>
      </c>
      <c r="Z39" s="407">
        <f t="shared" ref="Z39" si="133">X39/Y39</f>
        <v>0.89266289947396904</v>
      </c>
      <c r="AB39" s="420"/>
      <c r="AF39" s="407"/>
    </row>
    <row r="40" spans="1:32" x14ac:dyDescent="0.25">
      <c r="A40" s="419">
        <v>44256</v>
      </c>
      <c r="B40" s="413">
        <v>31521</v>
      </c>
      <c r="C40" s="416">
        <v>30000</v>
      </c>
      <c r="D40" s="421" t="s">
        <v>266</v>
      </c>
      <c r="E40" s="416">
        <v>32000</v>
      </c>
      <c r="F40" s="407">
        <f t="shared" ref="F40" si="134">B40/E40</f>
        <v>0.98503125000000002</v>
      </c>
      <c r="G40" s="411">
        <v>44256</v>
      </c>
      <c r="H40" s="416">
        <v>45000</v>
      </c>
      <c r="I40" s="408">
        <f t="shared" ref="I40" si="135">G40/H40</f>
        <v>0.98346666666666671</v>
      </c>
      <c r="J40" s="416">
        <v>52000</v>
      </c>
      <c r="K40" s="407">
        <f t="shared" ref="K40" si="136">G40/J40</f>
        <v>0.85107692307692306</v>
      </c>
      <c r="L40" s="435" t="s">
        <v>287</v>
      </c>
      <c r="N40" s="407"/>
      <c r="O40" s="411">
        <v>300147</v>
      </c>
      <c r="P40" s="416">
        <v>230000</v>
      </c>
      <c r="Q40" s="407" t="s">
        <v>266</v>
      </c>
      <c r="R40" s="435" t="s">
        <v>287</v>
      </c>
      <c r="T40" s="407"/>
      <c r="U40" s="435" t="s">
        <v>287</v>
      </c>
      <c r="V40" s="416"/>
      <c r="W40" s="407"/>
      <c r="X40" s="412">
        <v>160157</v>
      </c>
      <c r="Y40" s="416">
        <v>179267</v>
      </c>
      <c r="Z40" s="407">
        <f t="shared" ref="Z40" si="137">X40/Y40</f>
        <v>0.89339923131418497</v>
      </c>
      <c r="AB40" s="460">
        <v>13878</v>
      </c>
      <c r="AC40" s="416">
        <v>30000</v>
      </c>
      <c r="AD40" s="408">
        <f t="shared" ref="AD40:AD45" si="138">AB40/AC40</f>
        <v>0.46260000000000001</v>
      </c>
      <c r="AE40" s="416">
        <v>32000</v>
      </c>
      <c r="AF40" s="407">
        <f t="shared" ref="AF40" si="139">AB40/AE40</f>
        <v>0.4336875</v>
      </c>
    </row>
    <row r="41" spans="1:32" x14ac:dyDescent="0.25">
      <c r="A41" s="419">
        <v>44257</v>
      </c>
      <c r="B41" s="413">
        <v>31619</v>
      </c>
      <c r="C41" s="416">
        <v>30000</v>
      </c>
      <c r="D41" s="421" t="s">
        <v>266</v>
      </c>
      <c r="E41" s="416">
        <v>32000</v>
      </c>
      <c r="F41" s="407">
        <f t="shared" ref="F41" si="140">B41/E41</f>
        <v>0.98809374999999999</v>
      </c>
      <c r="G41" s="411">
        <v>44464</v>
      </c>
      <c r="H41" s="416">
        <v>45000</v>
      </c>
      <c r="I41" s="408">
        <f t="shared" ref="I41" si="141">G41/H41</f>
        <v>0.98808888888888891</v>
      </c>
      <c r="J41" s="416">
        <v>52000</v>
      </c>
      <c r="K41" s="407">
        <f t="shared" ref="K41" si="142">G41/J41</f>
        <v>0.85507692307692307</v>
      </c>
      <c r="L41" s="435" t="s">
        <v>287</v>
      </c>
      <c r="N41" s="407"/>
      <c r="O41" s="411">
        <v>301484</v>
      </c>
      <c r="P41" s="416">
        <v>230000</v>
      </c>
      <c r="Q41" s="407" t="s">
        <v>266</v>
      </c>
      <c r="R41" s="435" t="s">
        <v>287</v>
      </c>
      <c r="T41" s="407"/>
      <c r="U41" s="435" t="s">
        <v>287</v>
      </c>
      <c r="V41" s="416"/>
      <c r="W41" s="407"/>
      <c r="X41" s="412">
        <v>160363</v>
      </c>
      <c r="Y41" s="416">
        <v>179267</v>
      </c>
      <c r="Z41" s="407">
        <f t="shared" ref="Z41" si="143">X41/Y41</f>
        <v>0.89454835524664322</v>
      </c>
      <c r="AB41" s="460">
        <v>14449</v>
      </c>
      <c r="AC41" s="416">
        <v>30000</v>
      </c>
      <c r="AD41" s="408">
        <f t="shared" si="138"/>
        <v>0.48163333333333336</v>
      </c>
      <c r="AE41" s="416">
        <v>32000</v>
      </c>
      <c r="AF41" s="407">
        <f t="shared" ref="AF41" si="144">AB41/AE41</f>
        <v>0.45153125</v>
      </c>
    </row>
    <row r="42" spans="1:32" x14ac:dyDescent="0.25">
      <c r="A42" s="419">
        <v>44258</v>
      </c>
      <c r="B42" s="413">
        <v>31707</v>
      </c>
      <c r="C42" s="416">
        <v>30000</v>
      </c>
      <c r="D42" s="421" t="s">
        <v>266</v>
      </c>
      <c r="E42" s="416">
        <v>32000</v>
      </c>
      <c r="F42" s="407">
        <f t="shared" ref="F42" si="145">B42/E42</f>
        <v>0.99084375000000002</v>
      </c>
      <c r="G42" s="411">
        <v>44770</v>
      </c>
      <c r="H42" s="416">
        <v>45000</v>
      </c>
      <c r="I42" s="408">
        <f t="shared" ref="I42" si="146">G42/H42</f>
        <v>0.99488888888888893</v>
      </c>
      <c r="J42" s="416">
        <v>52000</v>
      </c>
      <c r="K42" s="407">
        <f t="shared" ref="K42" si="147">G42/J42</f>
        <v>0.86096153846153844</v>
      </c>
      <c r="L42" s="435" t="s">
        <v>287</v>
      </c>
      <c r="N42" s="407"/>
      <c r="O42" s="411">
        <v>303103</v>
      </c>
      <c r="P42" s="416">
        <v>230000</v>
      </c>
      <c r="Q42" s="407" t="s">
        <v>266</v>
      </c>
      <c r="R42" s="435" t="s">
        <v>287</v>
      </c>
      <c r="T42" s="407"/>
      <c r="U42" s="435" t="s">
        <v>287</v>
      </c>
      <c r="V42" s="416"/>
      <c r="W42" s="407"/>
      <c r="X42" s="412">
        <v>160694</v>
      </c>
      <c r="Y42" s="416">
        <v>179267</v>
      </c>
      <c r="Z42" s="407">
        <f t="shared" ref="Z42" si="148">X42/Y42</f>
        <v>0.89639476311870003</v>
      </c>
      <c r="AB42" s="460">
        <v>15075</v>
      </c>
      <c r="AC42" s="416">
        <v>30000</v>
      </c>
      <c r="AD42" s="408">
        <f t="shared" si="138"/>
        <v>0.50249999999999995</v>
      </c>
      <c r="AE42" s="416">
        <v>32000</v>
      </c>
      <c r="AF42" s="407">
        <f t="shared" ref="AF42" si="149">AB42/AE42</f>
        <v>0.47109374999999998</v>
      </c>
    </row>
    <row r="43" spans="1:32" x14ac:dyDescent="0.25">
      <c r="A43" s="419">
        <v>44259</v>
      </c>
      <c r="B43" s="413">
        <v>31790</v>
      </c>
      <c r="C43" s="416">
        <v>30000</v>
      </c>
      <c r="D43" s="421" t="s">
        <v>266</v>
      </c>
      <c r="E43" s="416">
        <v>32000</v>
      </c>
      <c r="F43" s="407">
        <f t="shared" ref="F43" si="150">B43/E43</f>
        <v>0.99343749999999997</v>
      </c>
      <c r="G43" s="411">
        <v>45060</v>
      </c>
      <c r="H43" s="416">
        <v>45000</v>
      </c>
      <c r="I43" s="421" t="s">
        <v>266</v>
      </c>
      <c r="J43" s="416">
        <v>52000</v>
      </c>
      <c r="K43" s="407">
        <f t="shared" ref="K43" si="151">G43/J43</f>
        <v>0.86653846153846159</v>
      </c>
      <c r="L43" s="435" t="s">
        <v>287</v>
      </c>
      <c r="N43" s="407"/>
      <c r="O43" s="411">
        <v>304760</v>
      </c>
      <c r="P43" s="416">
        <v>230000</v>
      </c>
      <c r="Q43" s="407" t="s">
        <v>266</v>
      </c>
      <c r="R43" s="435" t="s">
        <v>287</v>
      </c>
      <c r="T43" s="407"/>
      <c r="U43" s="435" t="s">
        <v>287</v>
      </c>
      <c r="V43" s="416"/>
      <c r="W43" s="407"/>
      <c r="X43" s="412">
        <v>161101</v>
      </c>
      <c r="Y43" s="416">
        <v>179267</v>
      </c>
      <c r="Z43" s="407">
        <f t="shared" ref="Z43" si="152">X43/Y43</f>
        <v>0.89866511962603268</v>
      </c>
      <c r="AB43" s="460">
        <v>15885</v>
      </c>
      <c r="AC43" s="416">
        <v>30000</v>
      </c>
      <c r="AD43" s="408">
        <f t="shared" si="138"/>
        <v>0.52949999999999997</v>
      </c>
      <c r="AE43" s="416">
        <v>32000</v>
      </c>
      <c r="AF43" s="407">
        <f t="shared" ref="AF43" si="153">AB43/AE43</f>
        <v>0.49640624999999999</v>
      </c>
    </row>
    <row r="44" spans="1:32" x14ac:dyDescent="0.25">
      <c r="A44" s="419">
        <v>44260</v>
      </c>
      <c r="B44" s="413">
        <v>31923</v>
      </c>
      <c r="C44" s="416">
        <v>30000</v>
      </c>
      <c r="D44" s="421" t="s">
        <v>266</v>
      </c>
      <c r="E44" s="416">
        <v>32000</v>
      </c>
      <c r="F44" s="407">
        <f t="shared" ref="F44" si="154">B44/E44</f>
        <v>0.99759374999999995</v>
      </c>
      <c r="G44" s="411">
        <v>45296</v>
      </c>
      <c r="H44" s="416">
        <v>45000</v>
      </c>
      <c r="I44" s="421" t="s">
        <v>266</v>
      </c>
      <c r="J44" s="416">
        <v>52000</v>
      </c>
      <c r="K44" s="407">
        <f t="shared" ref="K44" si="155">G44/J44</f>
        <v>0.87107692307692308</v>
      </c>
      <c r="L44" s="435" t="s">
        <v>287</v>
      </c>
      <c r="N44" s="407"/>
      <c r="O44" s="411">
        <v>306556</v>
      </c>
      <c r="P44" s="416">
        <v>230000</v>
      </c>
      <c r="Q44" s="407" t="s">
        <v>266</v>
      </c>
      <c r="R44" s="435" t="s">
        <v>287</v>
      </c>
      <c r="T44" s="407"/>
      <c r="U44" s="435" t="s">
        <v>287</v>
      </c>
      <c r="V44" s="416"/>
      <c r="W44" s="407"/>
      <c r="X44" s="412">
        <v>161684</v>
      </c>
      <c r="Y44" s="416">
        <v>179267</v>
      </c>
      <c r="Z44" s="407">
        <f t="shared" ref="Z44" si="156">X44/Y44</f>
        <v>0.90191725192032002</v>
      </c>
      <c r="AB44" s="460">
        <v>16662</v>
      </c>
      <c r="AC44" s="416">
        <v>30000</v>
      </c>
      <c r="AD44" s="408">
        <f t="shared" si="138"/>
        <v>0.5554</v>
      </c>
      <c r="AE44" s="416">
        <v>32000</v>
      </c>
      <c r="AF44" s="407">
        <f t="shared" ref="AF44" si="157">AB44/AE44</f>
        <v>0.52068749999999997</v>
      </c>
    </row>
    <row r="45" spans="1:32" x14ac:dyDescent="0.25">
      <c r="A45" s="419">
        <v>44261</v>
      </c>
      <c r="B45" s="413">
        <v>32107</v>
      </c>
      <c r="C45" s="416">
        <v>30000</v>
      </c>
      <c r="D45" s="421" t="s">
        <v>266</v>
      </c>
      <c r="E45" s="416">
        <v>32000</v>
      </c>
      <c r="F45" s="436" t="s">
        <v>266</v>
      </c>
      <c r="G45" s="411">
        <v>45469</v>
      </c>
      <c r="H45" s="416">
        <v>45000</v>
      </c>
      <c r="I45" s="421" t="s">
        <v>266</v>
      </c>
      <c r="J45" s="416">
        <v>52000</v>
      </c>
      <c r="K45" s="407">
        <f t="shared" ref="K45" si="158">G45/J45</f>
        <v>0.87440384615384614</v>
      </c>
      <c r="L45" s="435" t="s">
        <v>287</v>
      </c>
      <c r="N45" s="407"/>
      <c r="O45" s="411">
        <v>308189</v>
      </c>
      <c r="P45" s="416">
        <v>230000</v>
      </c>
      <c r="Q45" s="407" t="s">
        <v>266</v>
      </c>
      <c r="R45" s="435" t="s">
        <v>287</v>
      </c>
      <c r="T45" s="407"/>
      <c r="U45" s="435" t="s">
        <v>287</v>
      </c>
      <c r="V45" s="416"/>
      <c r="W45" s="407"/>
      <c r="X45" s="412">
        <v>162033</v>
      </c>
      <c r="Y45" s="416">
        <v>179267</v>
      </c>
      <c r="Z45" s="407">
        <f t="shared" ref="Z45" si="159">X45/Y45</f>
        <v>0.90386406867967894</v>
      </c>
      <c r="AB45" s="460">
        <v>17258</v>
      </c>
      <c r="AC45" s="416">
        <v>30000</v>
      </c>
      <c r="AD45" s="408">
        <f t="shared" si="138"/>
        <v>0.5752666666666667</v>
      </c>
      <c r="AE45" s="416">
        <v>32000</v>
      </c>
      <c r="AF45" s="407">
        <f t="shared" ref="AF45" si="160">AB45/AE45</f>
        <v>0.53931249999999997</v>
      </c>
    </row>
    <row r="46" spans="1:32" x14ac:dyDescent="0.25">
      <c r="A46" s="419">
        <v>44262</v>
      </c>
      <c r="B46" s="413">
        <v>32225</v>
      </c>
      <c r="C46" s="416">
        <v>30000</v>
      </c>
      <c r="D46" s="421" t="s">
        <v>266</v>
      </c>
      <c r="E46" s="416">
        <v>32000</v>
      </c>
      <c r="F46" s="436" t="s">
        <v>266</v>
      </c>
      <c r="G46" s="411">
        <v>45651</v>
      </c>
      <c r="H46" s="416">
        <v>45000</v>
      </c>
      <c r="I46" s="421" t="s">
        <v>266</v>
      </c>
      <c r="J46" s="416">
        <v>52000</v>
      </c>
      <c r="K46" s="407">
        <f t="shared" ref="K46" si="161">G46/J46</f>
        <v>0.8779038461538462</v>
      </c>
      <c r="L46" s="435" t="s">
        <v>287</v>
      </c>
      <c r="N46" s="407"/>
      <c r="O46" s="411">
        <v>308945</v>
      </c>
      <c r="P46" s="416">
        <v>230000</v>
      </c>
      <c r="Q46" s="407" t="s">
        <v>266</v>
      </c>
      <c r="R46" s="435" t="s">
        <v>287</v>
      </c>
      <c r="T46" s="407"/>
      <c r="U46" s="435" t="s">
        <v>287</v>
      </c>
      <c r="V46" s="416"/>
      <c r="W46" s="407"/>
      <c r="X46" s="412">
        <v>162146</v>
      </c>
      <c r="Y46" s="416">
        <v>179267</v>
      </c>
      <c r="Z46" s="407">
        <f t="shared" ref="Z46" si="162">X46/Y46</f>
        <v>0.90449441336107594</v>
      </c>
      <c r="AB46" s="460">
        <v>17467</v>
      </c>
      <c r="AC46" s="416">
        <v>30000</v>
      </c>
      <c r="AD46" s="408">
        <f t="shared" ref="AD46" si="163">AB46/AC46</f>
        <v>0.58223333333333338</v>
      </c>
      <c r="AE46" s="416">
        <v>32000</v>
      </c>
      <c r="AF46" s="407">
        <f t="shared" ref="AF46" si="164">AB46/AE46</f>
        <v>0.54584374999999996</v>
      </c>
    </row>
    <row r="47" spans="1:32" x14ac:dyDescent="0.25">
      <c r="A47" s="419">
        <v>44263</v>
      </c>
      <c r="B47" s="413">
        <v>32252</v>
      </c>
      <c r="C47" s="416">
        <v>30000</v>
      </c>
      <c r="D47" s="421" t="s">
        <v>266</v>
      </c>
      <c r="E47" s="416">
        <v>32000</v>
      </c>
      <c r="F47" s="436" t="s">
        <v>266</v>
      </c>
      <c r="G47" s="411">
        <v>45717</v>
      </c>
      <c r="H47" s="416">
        <v>45000</v>
      </c>
      <c r="I47" s="421" t="s">
        <v>266</v>
      </c>
      <c r="J47" s="416">
        <v>52000</v>
      </c>
      <c r="K47" s="407">
        <f t="shared" ref="K47" si="165">G47/J47</f>
        <v>0.87917307692307689</v>
      </c>
      <c r="L47" s="435" t="s">
        <v>287</v>
      </c>
      <c r="N47" s="407"/>
      <c r="O47" s="411">
        <v>309596</v>
      </c>
      <c r="P47" s="416">
        <v>230000</v>
      </c>
      <c r="Q47" s="407" t="s">
        <v>266</v>
      </c>
      <c r="R47" s="435" t="s">
        <v>287</v>
      </c>
      <c r="T47" s="407"/>
      <c r="U47" s="435" t="s">
        <v>287</v>
      </c>
      <c r="V47" s="416"/>
      <c r="W47" s="407"/>
      <c r="X47" s="412">
        <v>162298</v>
      </c>
      <c r="Y47" s="416">
        <v>179267</v>
      </c>
      <c r="Z47" s="407">
        <f t="shared" ref="Z47" si="166">X47/Y47</f>
        <v>0.90534231063162773</v>
      </c>
      <c r="AB47" s="460">
        <v>17622</v>
      </c>
      <c r="AC47" s="416">
        <v>30000</v>
      </c>
      <c r="AD47" s="408">
        <f t="shared" ref="AD47" si="167">AB47/AC47</f>
        <v>0.58740000000000003</v>
      </c>
      <c r="AE47" s="416">
        <v>32000</v>
      </c>
      <c r="AF47" s="407">
        <f t="shared" ref="AF47" si="168">AB47/AE47</f>
        <v>0.5506875</v>
      </c>
    </row>
    <row r="48" spans="1:32" x14ac:dyDescent="0.25">
      <c r="A48" s="419">
        <v>44264</v>
      </c>
      <c r="B48" s="413">
        <v>32311</v>
      </c>
      <c r="C48" s="416">
        <v>30000</v>
      </c>
      <c r="D48" s="421" t="s">
        <v>266</v>
      </c>
      <c r="E48" s="416">
        <v>32000</v>
      </c>
      <c r="F48" s="436" t="s">
        <v>266</v>
      </c>
      <c r="G48" s="411">
        <v>45895</v>
      </c>
      <c r="H48" s="416">
        <v>45000</v>
      </c>
      <c r="I48" s="421" t="s">
        <v>266</v>
      </c>
      <c r="J48" s="416">
        <v>52000</v>
      </c>
      <c r="K48" s="407">
        <f t="shared" ref="K48" si="169">G48/J48</f>
        <v>0.88259615384615386</v>
      </c>
      <c r="L48" s="435" t="s">
        <v>287</v>
      </c>
      <c r="N48" s="407"/>
      <c r="O48" s="411">
        <v>311264</v>
      </c>
      <c r="P48" s="416">
        <v>230000</v>
      </c>
      <c r="Q48" s="407" t="s">
        <v>266</v>
      </c>
      <c r="R48" s="435" t="s">
        <v>287</v>
      </c>
      <c r="T48" s="407"/>
      <c r="U48" s="435" t="s">
        <v>287</v>
      </c>
      <c r="V48" s="416"/>
      <c r="W48" s="407"/>
      <c r="X48" s="412">
        <v>162431</v>
      </c>
      <c r="Y48" s="416">
        <v>179267</v>
      </c>
      <c r="Z48" s="407">
        <f t="shared" ref="Z48" si="170">X48/Y48</f>
        <v>0.90608422074336048</v>
      </c>
      <c r="AB48" s="460">
        <v>18354</v>
      </c>
      <c r="AC48" s="416">
        <v>30000</v>
      </c>
      <c r="AD48" s="408">
        <f t="shared" ref="AD48" si="171">AB48/AC48</f>
        <v>0.61180000000000001</v>
      </c>
      <c r="AE48" s="416">
        <v>32000</v>
      </c>
      <c r="AF48" s="407">
        <f t="shared" ref="AF48" si="172">AB48/AE48</f>
        <v>0.57356249999999998</v>
      </c>
    </row>
    <row r="49" spans="1:32" x14ac:dyDescent="0.25">
      <c r="A49" s="419">
        <v>44265</v>
      </c>
      <c r="B49" s="413">
        <v>32465</v>
      </c>
      <c r="C49" s="416">
        <v>30000</v>
      </c>
      <c r="D49" s="421" t="s">
        <v>266</v>
      </c>
      <c r="E49" s="416">
        <v>32000</v>
      </c>
      <c r="F49" s="436" t="s">
        <v>266</v>
      </c>
      <c r="G49" s="411">
        <v>46136</v>
      </c>
      <c r="H49" s="416">
        <v>45000</v>
      </c>
      <c r="I49" s="421" t="s">
        <v>266</v>
      </c>
      <c r="J49" s="416">
        <v>52000</v>
      </c>
      <c r="K49" s="407">
        <f t="shared" ref="K49" si="173">G49/J49</f>
        <v>0.88723076923076927</v>
      </c>
      <c r="L49" s="435" t="s">
        <v>287</v>
      </c>
      <c r="N49" s="407"/>
      <c r="O49" s="411">
        <v>313268</v>
      </c>
      <c r="P49" s="416">
        <v>230000</v>
      </c>
      <c r="Q49" s="407" t="s">
        <v>266</v>
      </c>
      <c r="R49" s="435" t="s">
        <v>287</v>
      </c>
      <c r="T49" s="407"/>
      <c r="U49" s="435" t="s">
        <v>287</v>
      </c>
      <c r="V49" s="416"/>
      <c r="W49" s="407"/>
      <c r="X49" s="412">
        <v>162881</v>
      </c>
      <c r="Y49" s="416">
        <v>179267</v>
      </c>
      <c r="Z49" s="407">
        <f t="shared" ref="Z49" si="174">X49/Y49</f>
        <v>0.90859444292591496</v>
      </c>
      <c r="AB49" s="460">
        <v>19252</v>
      </c>
      <c r="AC49" s="416">
        <v>30000</v>
      </c>
      <c r="AD49" s="408">
        <f t="shared" ref="AD49" si="175">AB49/AC49</f>
        <v>0.64173333333333338</v>
      </c>
      <c r="AE49" s="416">
        <v>32000</v>
      </c>
      <c r="AF49" s="407">
        <f t="shared" ref="AF49" si="176">AB49/AE49</f>
        <v>0.60162499999999997</v>
      </c>
    </row>
    <row r="50" spans="1:32" x14ac:dyDescent="0.25">
      <c r="A50" s="419">
        <v>44266</v>
      </c>
      <c r="B50" s="413">
        <v>32542</v>
      </c>
      <c r="C50" s="416">
        <v>30000</v>
      </c>
      <c r="D50" s="421" t="s">
        <v>266</v>
      </c>
      <c r="E50" s="416">
        <v>32000</v>
      </c>
      <c r="F50" s="436" t="s">
        <v>266</v>
      </c>
      <c r="G50" s="411">
        <v>46592</v>
      </c>
      <c r="H50" s="416">
        <v>45000</v>
      </c>
      <c r="I50" s="421" t="s">
        <v>266</v>
      </c>
      <c r="J50" s="416">
        <v>52000</v>
      </c>
      <c r="K50" s="407">
        <f t="shared" ref="K50" si="177">G50/J50</f>
        <v>0.89600000000000002</v>
      </c>
      <c r="L50" s="435" t="s">
        <v>287</v>
      </c>
      <c r="N50" s="407"/>
      <c r="O50" s="411">
        <v>315128</v>
      </c>
      <c r="P50" s="416">
        <v>230000</v>
      </c>
      <c r="Q50" s="407" t="s">
        <v>266</v>
      </c>
      <c r="R50" s="435" t="s">
        <v>287</v>
      </c>
      <c r="T50" s="407"/>
      <c r="U50" s="435" t="s">
        <v>287</v>
      </c>
      <c r="V50" s="416"/>
      <c r="W50" s="407"/>
      <c r="X50" s="412">
        <v>163111</v>
      </c>
      <c r="Y50" s="416">
        <v>179267</v>
      </c>
      <c r="Z50" s="407">
        <f t="shared" ref="Z50" si="178">X50/Y50</f>
        <v>0.90987744537477622</v>
      </c>
      <c r="AB50" s="460">
        <v>19930</v>
      </c>
      <c r="AC50" s="416">
        <v>30000</v>
      </c>
      <c r="AD50" s="408">
        <f t="shared" ref="AD50" si="179">AB50/AC50</f>
        <v>0.66433333333333333</v>
      </c>
      <c r="AE50" s="416">
        <v>32000</v>
      </c>
      <c r="AF50" s="407">
        <f t="shared" ref="AF50" si="180">AB50/AE50</f>
        <v>0.62281249999999999</v>
      </c>
    </row>
    <row r="51" spans="1:32" x14ac:dyDescent="0.25">
      <c r="B51" s="57" t="s">
        <v>330</v>
      </c>
      <c r="C51" s="350"/>
      <c r="D51" s="385"/>
      <c r="E51" s="385"/>
      <c r="F51" s="385"/>
      <c r="G51" s="385"/>
      <c r="H51" s="385"/>
      <c r="I51" s="385"/>
      <c r="J51" s="385"/>
      <c r="K51" s="385"/>
      <c r="L51" s="385"/>
      <c r="M51" s="385"/>
    </row>
    <row r="52" spans="1:32" x14ac:dyDescent="0.25">
      <c r="B52" s="57" t="s">
        <v>329</v>
      </c>
      <c r="C52" s="350"/>
      <c r="D52" s="385"/>
      <c r="E52" s="385"/>
      <c r="F52" s="385"/>
      <c r="G52" s="385"/>
      <c r="H52" s="385"/>
      <c r="I52" s="385"/>
      <c r="J52" s="385"/>
      <c r="K52" s="385"/>
      <c r="L52" s="385"/>
      <c r="M52" s="385"/>
    </row>
    <row r="53" spans="1:32" x14ac:dyDescent="0.25">
      <c r="B53" s="22" t="s">
        <v>310</v>
      </c>
      <c r="C53" s="385"/>
      <c r="D53" s="385"/>
      <c r="E53" s="385"/>
      <c r="F53" s="385"/>
      <c r="G53" s="385"/>
      <c r="H53" s="385"/>
      <c r="I53" s="385"/>
      <c r="J53" s="385"/>
      <c r="K53" s="385"/>
      <c r="L53" s="385"/>
      <c r="M53" s="385"/>
    </row>
    <row r="54" spans="1:32" x14ac:dyDescent="0.25">
      <c r="B54" s="385"/>
      <c r="C54" s="385"/>
      <c r="D54" s="385"/>
      <c r="E54" s="385"/>
      <c r="F54" s="385"/>
      <c r="G54" s="385"/>
      <c r="H54" s="385"/>
      <c r="I54" s="385"/>
      <c r="J54" s="385"/>
      <c r="K54" s="385"/>
      <c r="L54" s="385"/>
      <c r="M54" s="38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385" customWidth="1"/>
    <col min="2" max="13" width="12.42578125" style="385" customWidth="1"/>
    <col min="14" max="16384" width="9.140625" style="385"/>
  </cols>
  <sheetData>
    <row r="1" spans="1:15" s="356" customFormat="1" x14ac:dyDescent="0.25">
      <c r="A1" s="402" t="s">
        <v>313</v>
      </c>
      <c r="B1" s="411"/>
      <c r="C1" s="416"/>
      <c r="D1" s="408"/>
      <c r="E1" s="411"/>
      <c r="F1" s="416"/>
      <c r="G1" s="408"/>
      <c r="H1" s="408"/>
      <c r="I1" s="408"/>
      <c r="J1" s="408"/>
      <c r="K1" s="408"/>
      <c r="L1" s="408"/>
      <c r="M1" s="408"/>
      <c r="O1" s="59" t="s">
        <v>29</v>
      </c>
    </row>
    <row r="2" spans="1:15" s="356" customFormat="1" x14ac:dyDescent="0.25">
      <c r="B2" s="411"/>
      <c r="C2" s="416"/>
      <c r="D2" s="408"/>
      <c r="E2" s="411"/>
      <c r="F2" s="416"/>
      <c r="G2" s="408"/>
      <c r="H2" s="408"/>
      <c r="I2" s="408"/>
      <c r="J2" s="408"/>
      <c r="K2" s="408"/>
      <c r="L2" s="408"/>
      <c r="M2" s="408"/>
    </row>
    <row r="3" spans="1:15" s="356" customFormat="1" ht="39" customHeight="1" x14ac:dyDescent="0.25">
      <c r="A3" s="543" t="s">
        <v>0</v>
      </c>
      <c r="B3" s="551" t="s">
        <v>281</v>
      </c>
      <c r="C3" s="552"/>
      <c r="D3" s="553"/>
      <c r="E3" s="551" t="s">
        <v>282</v>
      </c>
      <c r="F3" s="552"/>
      <c r="G3" s="553"/>
      <c r="H3" s="551" t="s">
        <v>283</v>
      </c>
      <c r="I3" s="552"/>
      <c r="J3" s="553"/>
      <c r="K3" s="551" t="s">
        <v>284</v>
      </c>
      <c r="L3" s="552"/>
      <c r="M3" s="553"/>
    </row>
    <row r="4" spans="1:15" s="356" customFormat="1" ht="78.75" customHeight="1" x14ac:dyDescent="0.25">
      <c r="A4" s="543"/>
      <c r="B4" s="432" t="s">
        <v>255</v>
      </c>
      <c r="C4" s="433" t="s">
        <v>260</v>
      </c>
      <c r="D4" s="434" t="s">
        <v>270</v>
      </c>
      <c r="E4" s="432" t="s">
        <v>255</v>
      </c>
      <c r="F4" s="433" t="s">
        <v>260</v>
      </c>
      <c r="G4" s="434" t="s">
        <v>270</v>
      </c>
      <c r="H4" s="432" t="s">
        <v>255</v>
      </c>
      <c r="I4" s="433" t="s">
        <v>260</v>
      </c>
      <c r="J4" s="434" t="s">
        <v>270</v>
      </c>
      <c r="K4" s="432" t="s">
        <v>255</v>
      </c>
      <c r="L4" s="433" t="s">
        <v>260</v>
      </c>
      <c r="M4" s="434" t="s">
        <v>270</v>
      </c>
    </row>
    <row r="5" spans="1:15" s="356" customFormat="1" x14ac:dyDescent="0.25">
      <c r="A5" s="419">
        <v>44242</v>
      </c>
      <c r="B5" s="412">
        <v>269951</v>
      </c>
      <c r="C5" s="435">
        <v>269894</v>
      </c>
      <c r="D5" s="407">
        <f>B5/C5</f>
        <v>1.0002111940243206</v>
      </c>
      <c r="E5" s="411">
        <v>195841</v>
      </c>
      <c r="F5" s="435">
        <v>195951</v>
      </c>
      <c r="G5" s="436">
        <f>E5/F5</f>
        <v>0.99943863516899634</v>
      </c>
      <c r="H5" s="412">
        <v>237058</v>
      </c>
      <c r="I5" s="435">
        <v>278856</v>
      </c>
      <c r="J5" s="407">
        <f t="shared" ref="J5:J10" si="0">H5/I5</f>
        <v>0.85010901684023299</v>
      </c>
      <c r="K5" s="412">
        <v>159947</v>
      </c>
      <c r="L5" s="437">
        <v>299444</v>
      </c>
      <c r="M5" s="407">
        <f t="shared" ref="M5:M10" si="1">K5/L5</f>
        <v>0.53414661839943367</v>
      </c>
    </row>
    <row r="6" spans="1:15" x14ac:dyDescent="0.25">
      <c r="A6" s="419">
        <v>44243</v>
      </c>
      <c r="B6" s="412">
        <v>270654</v>
      </c>
      <c r="C6" s="435">
        <v>269894</v>
      </c>
      <c r="D6" s="407" t="s">
        <v>288</v>
      </c>
      <c r="E6" s="411">
        <v>199163</v>
      </c>
      <c r="F6" s="435">
        <v>195951</v>
      </c>
      <c r="G6" s="407" t="s">
        <v>288</v>
      </c>
      <c r="H6" s="412">
        <v>245231</v>
      </c>
      <c r="I6" s="435">
        <v>278856</v>
      </c>
      <c r="J6" s="407">
        <f t="shared" si="0"/>
        <v>0.87941805089365122</v>
      </c>
      <c r="K6" s="412">
        <v>173918</v>
      </c>
      <c r="L6" s="437">
        <v>299444</v>
      </c>
      <c r="M6" s="407">
        <f t="shared" si="1"/>
        <v>0.58080308839048367</v>
      </c>
    </row>
    <row r="7" spans="1:15" x14ac:dyDescent="0.25">
      <c r="A7" s="419">
        <v>44244</v>
      </c>
      <c r="B7" s="438">
        <v>271528</v>
      </c>
      <c r="C7" s="435">
        <v>269894</v>
      </c>
      <c r="D7" s="407" t="s">
        <v>288</v>
      </c>
      <c r="E7" s="438">
        <v>201356</v>
      </c>
      <c r="F7" s="435">
        <v>195951</v>
      </c>
      <c r="G7" s="407" t="s">
        <v>288</v>
      </c>
      <c r="H7" s="438">
        <v>250986</v>
      </c>
      <c r="I7" s="435">
        <v>278856</v>
      </c>
      <c r="J7" s="407">
        <f t="shared" si="0"/>
        <v>0.90005594285222479</v>
      </c>
      <c r="K7" s="438">
        <v>190651</v>
      </c>
      <c r="L7" s="437">
        <v>299444</v>
      </c>
      <c r="M7" s="407">
        <f t="shared" si="1"/>
        <v>0.63668331975260817</v>
      </c>
    </row>
    <row r="8" spans="1:15" x14ac:dyDescent="0.25">
      <c r="A8" s="419">
        <v>44245</v>
      </c>
      <c r="B8" s="438">
        <v>272333</v>
      </c>
      <c r="C8" s="435">
        <v>269894</v>
      </c>
      <c r="D8" s="407" t="s">
        <v>288</v>
      </c>
      <c r="E8" s="438">
        <v>203726</v>
      </c>
      <c r="F8" s="435">
        <v>195951</v>
      </c>
      <c r="G8" s="407" t="s">
        <v>288</v>
      </c>
      <c r="H8" s="438">
        <v>256381</v>
      </c>
      <c r="I8" s="435">
        <v>278856</v>
      </c>
      <c r="J8" s="407">
        <f t="shared" si="0"/>
        <v>0.9194028459133029</v>
      </c>
      <c r="K8" s="438">
        <v>207534</v>
      </c>
      <c r="L8" s="437">
        <v>299444</v>
      </c>
      <c r="M8" s="407">
        <f t="shared" si="1"/>
        <v>0.69306447950201044</v>
      </c>
    </row>
    <row r="9" spans="1:15" x14ac:dyDescent="0.25">
      <c r="A9" s="419">
        <v>44246</v>
      </c>
      <c r="B9" s="438">
        <v>273063</v>
      </c>
      <c r="C9" s="435">
        <v>269894</v>
      </c>
      <c r="D9" s="407" t="s">
        <v>288</v>
      </c>
      <c r="E9" s="438">
        <v>205981</v>
      </c>
      <c r="F9" s="435">
        <v>195951</v>
      </c>
      <c r="G9" s="407" t="s">
        <v>288</v>
      </c>
      <c r="H9" s="438">
        <v>261681</v>
      </c>
      <c r="I9" s="435">
        <v>278856</v>
      </c>
      <c r="J9" s="407">
        <f t="shared" si="0"/>
        <v>0.93840907134865303</v>
      </c>
      <c r="K9" s="438">
        <v>220470</v>
      </c>
      <c r="L9" s="437">
        <v>299444</v>
      </c>
      <c r="M9" s="407">
        <f t="shared" si="1"/>
        <v>0.73626454362084393</v>
      </c>
    </row>
    <row r="10" spans="1:15" x14ac:dyDescent="0.25">
      <c r="A10" s="419">
        <v>44247</v>
      </c>
      <c r="B10" s="438">
        <v>273668</v>
      </c>
      <c r="C10" s="435">
        <v>269894</v>
      </c>
      <c r="D10" s="407" t="s">
        <v>288</v>
      </c>
      <c r="E10" s="438">
        <v>207506</v>
      </c>
      <c r="F10" s="435">
        <v>195951</v>
      </c>
      <c r="G10" s="407" t="s">
        <v>288</v>
      </c>
      <c r="H10" s="438">
        <v>265912</v>
      </c>
      <c r="I10" s="435">
        <v>278856</v>
      </c>
      <c r="J10" s="407">
        <f t="shared" si="0"/>
        <v>0.95358177697449575</v>
      </c>
      <c r="K10" s="438">
        <v>232549</v>
      </c>
      <c r="L10" s="437">
        <v>299444</v>
      </c>
      <c r="M10" s="407">
        <f t="shared" si="1"/>
        <v>0.77660263688703068</v>
      </c>
    </row>
    <row r="11" spans="1:15" x14ac:dyDescent="0.25">
      <c r="A11" s="419">
        <v>44248</v>
      </c>
      <c r="B11" s="438">
        <v>273935</v>
      </c>
      <c r="C11" s="435">
        <v>269894</v>
      </c>
      <c r="D11" s="407" t="s">
        <v>288</v>
      </c>
      <c r="E11" s="438">
        <v>208641</v>
      </c>
      <c r="F11" s="435">
        <v>195951</v>
      </c>
      <c r="G11" s="407" t="s">
        <v>288</v>
      </c>
      <c r="H11" s="438">
        <v>267914</v>
      </c>
      <c r="I11" s="435">
        <v>278856</v>
      </c>
      <c r="J11" s="407">
        <f t="shared" ref="J11:J12" si="2">H11/I11</f>
        <v>0.96076110967667905</v>
      </c>
      <c r="K11" s="438">
        <v>238951</v>
      </c>
      <c r="L11" s="437">
        <v>299444</v>
      </c>
      <c r="M11" s="407">
        <f t="shared" ref="M11:M12" si="3">K11/L11</f>
        <v>0.79798226045604526</v>
      </c>
    </row>
    <row r="12" spans="1:15" x14ac:dyDescent="0.25">
      <c r="A12" s="419">
        <v>44249</v>
      </c>
      <c r="B12" s="438">
        <v>274159</v>
      </c>
      <c r="C12" s="435">
        <v>269894</v>
      </c>
      <c r="D12" s="407" t="s">
        <v>288</v>
      </c>
      <c r="E12" s="438">
        <v>209297</v>
      </c>
      <c r="F12" s="435">
        <v>195951</v>
      </c>
      <c r="G12" s="407" t="s">
        <v>288</v>
      </c>
      <c r="H12" s="438">
        <v>269165</v>
      </c>
      <c r="I12" s="435">
        <v>278856</v>
      </c>
      <c r="J12" s="407">
        <f t="shared" si="2"/>
        <v>0.96524729609547577</v>
      </c>
      <c r="K12" s="438">
        <v>242231</v>
      </c>
      <c r="L12" s="437">
        <v>299444</v>
      </c>
      <c r="M12" s="407">
        <f t="shared" si="3"/>
        <v>0.80893589452451875</v>
      </c>
    </row>
    <row r="13" spans="1:15" x14ac:dyDescent="0.25">
      <c r="A13" s="419">
        <v>44250</v>
      </c>
      <c r="B13" s="438">
        <v>274508</v>
      </c>
      <c r="C13" s="435">
        <v>269894</v>
      </c>
      <c r="D13" s="407" t="s">
        <v>288</v>
      </c>
      <c r="E13" s="438">
        <v>210181</v>
      </c>
      <c r="F13" s="435">
        <v>195951</v>
      </c>
      <c r="G13" s="407" t="s">
        <v>288</v>
      </c>
      <c r="H13" s="438">
        <v>271014</v>
      </c>
      <c r="I13" s="435">
        <v>278856</v>
      </c>
      <c r="J13" s="407">
        <f t="shared" ref="J13" si="4">H13/I13</f>
        <v>0.97187795851622338</v>
      </c>
      <c r="K13" s="438">
        <v>246235</v>
      </c>
      <c r="L13" s="437">
        <v>299444</v>
      </c>
      <c r="M13" s="407">
        <f t="shared" ref="M13" si="5">K13/L13</f>
        <v>0.82230734294225294</v>
      </c>
    </row>
    <row r="14" spans="1:15" x14ac:dyDescent="0.25">
      <c r="A14" s="419">
        <v>44251</v>
      </c>
      <c r="B14" s="438">
        <v>274861</v>
      </c>
      <c r="C14" s="435">
        <v>269894</v>
      </c>
      <c r="D14" s="407" t="s">
        <v>288</v>
      </c>
      <c r="E14" s="438">
        <v>210689</v>
      </c>
      <c r="F14" s="435">
        <v>195951</v>
      </c>
      <c r="G14" s="407" t="s">
        <v>288</v>
      </c>
      <c r="H14" s="438">
        <v>272301</v>
      </c>
      <c r="I14" s="435">
        <v>278856</v>
      </c>
      <c r="J14" s="407">
        <f t="shared" ref="J14" si="6">H14/I14</f>
        <v>0.97649324382476976</v>
      </c>
      <c r="K14" s="438">
        <v>250585</v>
      </c>
      <c r="L14" s="437">
        <v>299444</v>
      </c>
      <c r="M14" s="407">
        <f t="shared" ref="M14" si="7">K14/L14</f>
        <v>0.83683426617330792</v>
      </c>
    </row>
    <row r="15" spans="1:15" x14ac:dyDescent="0.25">
      <c r="A15" s="419">
        <v>44252</v>
      </c>
      <c r="B15" s="438">
        <v>275223</v>
      </c>
      <c r="C15" s="435">
        <v>269894</v>
      </c>
      <c r="D15" s="407" t="s">
        <v>288</v>
      </c>
      <c r="E15" s="438">
        <v>211268</v>
      </c>
      <c r="F15" s="435">
        <v>195951</v>
      </c>
      <c r="G15" s="407" t="s">
        <v>288</v>
      </c>
      <c r="H15" s="438">
        <v>273419</v>
      </c>
      <c r="I15" s="435">
        <v>278856</v>
      </c>
      <c r="J15" s="407">
        <f t="shared" ref="J15" si="8">H15/I15</f>
        <v>0.98050248156754738</v>
      </c>
      <c r="K15" s="438">
        <v>255266</v>
      </c>
      <c r="L15" s="437">
        <v>299444</v>
      </c>
      <c r="M15" s="407">
        <f t="shared" ref="M15" si="9">K15/L15</f>
        <v>0.85246657137895565</v>
      </c>
    </row>
    <row r="16" spans="1:15" x14ac:dyDescent="0.25">
      <c r="B16" s="57" t="s">
        <v>309</v>
      </c>
      <c r="C16" s="350"/>
    </row>
    <row r="17" spans="2:3" x14ac:dyDescent="0.25">
      <c r="B17" s="57" t="s">
        <v>311</v>
      </c>
      <c r="C17" s="350"/>
    </row>
    <row r="18" spans="2:3" x14ac:dyDescent="0.2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5546875" defaultRowHeight="15" x14ac:dyDescent="0.25"/>
  <cols>
    <col min="1" max="1" width="11.140625" style="385" customWidth="1"/>
    <col min="2" max="3" width="26.85546875" style="385" customWidth="1"/>
    <col min="4" max="16384" width="8.85546875" style="385"/>
  </cols>
  <sheetData>
    <row r="1" spans="1:15" x14ac:dyDescent="0.25">
      <c r="A1" s="399" t="s">
        <v>324</v>
      </c>
      <c r="E1" s="59" t="s">
        <v>29</v>
      </c>
    </row>
    <row r="3" spans="1:15" ht="69.599999999999994" customHeight="1" x14ac:dyDescent="0.25">
      <c r="A3" s="55" t="s">
        <v>0</v>
      </c>
      <c r="B3" s="61" t="s">
        <v>292</v>
      </c>
      <c r="C3" s="61" t="s">
        <v>294</v>
      </c>
    </row>
    <row r="4" spans="1:15" x14ac:dyDescent="0.25">
      <c r="A4" s="25">
        <v>44242</v>
      </c>
      <c r="B4" s="56">
        <v>1618320</v>
      </c>
      <c r="C4" s="56">
        <v>1520690</v>
      </c>
    </row>
    <row r="5" spans="1:15" x14ac:dyDescent="0.25">
      <c r="A5" s="25">
        <v>44249</v>
      </c>
      <c r="B5" s="56">
        <v>1763400</v>
      </c>
      <c r="C5" s="56">
        <v>1643450</v>
      </c>
      <c r="N5" s="350"/>
      <c r="O5" s="350"/>
    </row>
    <row r="6" spans="1:15" x14ac:dyDescent="0.25">
      <c r="A6" s="25">
        <v>44256</v>
      </c>
      <c r="B6" s="56">
        <v>2138450</v>
      </c>
      <c r="C6" s="56">
        <v>1886160</v>
      </c>
      <c r="N6" s="350"/>
      <c r="O6" s="350"/>
    </row>
    <row r="7" spans="1:15" x14ac:dyDescent="0.25">
      <c r="A7" s="25">
        <v>44263</v>
      </c>
      <c r="B7" s="56">
        <v>2882440</v>
      </c>
      <c r="C7" s="56">
        <v>2189030</v>
      </c>
      <c r="N7" s="350"/>
      <c r="O7" s="350"/>
    </row>
    <row r="8" spans="1:15" x14ac:dyDescent="0.25">
      <c r="A8" s="25">
        <v>44270</v>
      </c>
      <c r="B8" s="56">
        <v>3209170</v>
      </c>
      <c r="C8" s="56">
        <v>2673640</v>
      </c>
      <c r="N8" s="350"/>
      <c r="O8" s="350"/>
    </row>
    <row r="9" spans="1:15" x14ac:dyDescent="0.25">
      <c r="A9" s="25">
        <v>44277</v>
      </c>
      <c r="B9" s="56">
        <v>3473250</v>
      </c>
      <c r="C9" s="56">
        <v>3054390</v>
      </c>
      <c r="N9" s="350"/>
      <c r="O9" s="350"/>
    </row>
    <row r="10" spans="1:15" x14ac:dyDescent="0.25">
      <c r="A10" s="25">
        <v>44284</v>
      </c>
      <c r="B10" s="56">
        <v>3744260</v>
      </c>
      <c r="C10" s="56">
        <v>3257390</v>
      </c>
    </row>
    <row r="11" spans="1:15" x14ac:dyDescent="0.25">
      <c r="A11" s="25">
        <v>44291</v>
      </c>
      <c r="B11" s="56">
        <v>3814460</v>
      </c>
      <c r="C11" s="56">
        <v>3528790</v>
      </c>
    </row>
    <row r="12" spans="1:15" x14ac:dyDescent="0.25">
      <c r="A12" s="25">
        <v>44298</v>
      </c>
      <c r="B12" s="56">
        <v>4127540</v>
      </c>
      <c r="C12" s="56">
        <v>3720170</v>
      </c>
    </row>
    <row r="13" spans="1:15" x14ac:dyDescent="0.25">
      <c r="A13" s="25">
        <v>44305</v>
      </c>
      <c r="B13" s="56">
        <v>4429780</v>
      </c>
      <c r="C13" s="56">
        <v>3935850</v>
      </c>
    </row>
    <row r="14" spans="1:15" x14ac:dyDescent="0.25">
      <c r="B14" s="350"/>
      <c r="C14" s="350"/>
    </row>
    <row r="15" spans="1:15" x14ac:dyDescent="0.25">
      <c r="B15" s="350"/>
      <c r="C15" s="350"/>
    </row>
    <row r="16" spans="1:15" x14ac:dyDescent="0.25">
      <c r="B16" s="350"/>
      <c r="C16" s="350"/>
    </row>
    <row r="17" spans="2:3" x14ac:dyDescent="0.25">
      <c r="B17" s="350"/>
      <c r="C17" s="350"/>
    </row>
    <row r="18" spans="2:3" x14ac:dyDescent="0.25">
      <c r="B18" s="350"/>
      <c r="C18" s="350"/>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5" x14ac:dyDescent="0.25"/>
  <cols>
    <col min="1" max="1" width="19.85546875" customWidth="1"/>
    <col min="2" max="4" width="15.42578125" customWidth="1"/>
  </cols>
  <sheetData>
    <row r="1" spans="1:6" x14ac:dyDescent="0.25">
      <c r="A1" s="439"/>
      <c r="F1" s="59" t="s">
        <v>29</v>
      </c>
    </row>
    <row r="2" spans="1:6" x14ac:dyDescent="0.25">
      <c r="A2" s="440" t="s">
        <v>303</v>
      </c>
    </row>
    <row r="3" spans="1:6" ht="90" x14ac:dyDescent="0.25">
      <c r="A3" s="441" t="s">
        <v>0</v>
      </c>
      <c r="B3" s="442" t="s">
        <v>296</v>
      </c>
      <c r="C3" s="441" t="s">
        <v>297</v>
      </c>
      <c r="D3" s="441" t="s">
        <v>298</v>
      </c>
    </row>
    <row r="4" spans="1:6" x14ac:dyDescent="0.25">
      <c r="A4" s="443">
        <v>44120</v>
      </c>
      <c r="B4" s="464">
        <v>2330</v>
      </c>
      <c r="C4" s="475">
        <v>480</v>
      </c>
      <c r="D4" s="464">
        <v>70</v>
      </c>
    </row>
    <row r="5" spans="1:6" x14ac:dyDescent="0.25">
      <c r="A5" s="445">
        <v>44127</v>
      </c>
      <c r="B5" s="464">
        <v>2620</v>
      </c>
      <c r="C5" s="475">
        <v>250</v>
      </c>
      <c r="D5" s="464">
        <v>35</v>
      </c>
    </row>
    <row r="6" spans="1:6" x14ac:dyDescent="0.25">
      <c r="A6" s="445">
        <v>44134</v>
      </c>
      <c r="B6" s="464">
        <v>2860</v>
      </c>
      <c r="C6" s="446">
        <v>180</v>
      </c>
      <c r="D6" s="464">
        <v>25</v>
      </c>
    </row>
    <row r="7" spans="1:6" x14ac:dyDescent="0.25">
      <c r="A7" s="447">
        <v>44141</v>
      </c>
      <c r="B7" s="464">
        <v>3090</v>
      </c>
      <c r="C7" s="446">
        <v>190</v>
      </c>
      <c r="D7" s="464">
        <v>25</v>
      </c>
    </row>
    <row r="8" spans="1:6" x14ac:dyDescent="0.25">
      <c r="A8" s="447">
        <v>44145</v>
      </c>
      <c r="B8" s="464">
        <v>3160</v>
      </c>
      <c r="C8" s="446">
        <v>160</v>
      </c>
      <c r="D8" s="464">
        <v>20</v>
      </c>
    </row>
    <row r="9" spans="1:6" x14ac:dyDescent="0.25">
      <c r="A9" s="447">
        <v>44148</v>
      </c>
      <c r="B9" s="464">
        <v>3270</v>
      </c>
      <c r="C9" s="446">
        <v>170</v>
      </c>
      <c r="D9" s="464">
        <v>25</v>
      </c>
    </row>
    <row r="10" spans="1:6" x14ac:dyDescent="0.25">
      <c r="A10" s="447">
        <v>44152</v>
      </c>
      <c r="B10" s="464">
        <v>3360</v>
      </c>
      <c r="C10" s="446">
        <v>190</v>
      </c>
      <c r="D10" s="464">
        <v>30</v>
      </c>
    </row>
    <row r="11" spans="1:6" x14ac:dyDescent="0.25">
      <c r="A11" s="447">
        <v>44155</v>
      </c>
      <c r="B11" s="464">
        <v>3450</v>
      </c>
      <c r="C11" s="446">
        <v>200</v>
      </c>
      <c r="D11" s="464">
        <v>30</v>
      </c>
    </row>
    <row r="12" spans="1:6" x14ac:dyDescent="0.25">
      <c r="A12" s="447">
        <v>44162</v>
      </c>
      <c r="B12" s="464">
        <v>3680</v>
      </c>
      <c r="C12" s="446">
        <v>210</v>
      </c>
      <c r="D12" s="464">
        <v>30</v>
      </c>
    </row>
    <row r="13" spans="1:6" x14ac:dyDescent="0.25">
      <c r="A13" s="447">
        <v>44169</v>
      </c>
      <c r="B13" s="464">
        <v>3800</v>
      </c>
      <c r="C13" s="446">
        <v>120</v>
      </c>
      <c r="D13" s="464">
        <v>15</v>
      </c>
    </row>
    <row r="14" spans="1:6" x14ac:dyDescent="0.25">
      <c r="A14" s="447">
        <v>44176</v>
      </c>
      <c r="B14" s="455">
        <v>3890</v>
      </c>
      <c r="C14" s="476">
        <v>90</v>
      </c>
      <c r="D14" s="467">
        <v>15</v>
      </c>
    </row>
    <row r="15" spans="1:6" ht="75" customHeight="1" x14ac:dyDescent="0.25">
      <c r="A15" s="554" t="s">
        <v>299</v>
      </c>
      <c r="B15" s="554"/>
      <c r="C15" s="554"/>
      <c r="D15" s="555"/>
    </row>
    <row r="16" spans="1:6" x14ac:dyDescent="0.25">
      <c r="A16" s="473">
        <v>44211</v>
      </c>
      <c r="B16" s="466">
        <v>4180</v>
      </c>
      <c r="C16" s="474" t="s">
        <v>48</v>
      </c>
      <c r="D16" s="474" t="s">
        <v>48</v>
      </c>
    </row>
    <row r="17" spans="1:4" x14ac:dyDescent="0.25">
      <c r="A17" s="447">
        <v>44218</v>
      </c>
      <c r="B17" s="464">
        <v>4290</v>
      </c>
      <c r="C17" s="463">
        <v>90</v>
      </c>
      <c r="D17" s="463">
        <v>15</v>
      </c>
    </row>
    <row r="18" spans="1:4" x14ac:dyDescent="0.25">
      <c r="A18" s="461">
        <v>44225</v>
      </c>
      <c r="B18" s="464">
        <v>4370</v>
      </c>
      <c r="C18" s="463">
        <v>80</v>
      </c>
      <c r="D18" s="463">
        <v>10</v>
      </c>
    </row>
    <row r="19" spans="1:4" x14ac:dyDescent="0.25">
      <c r="A19" s="461">
        <v>44232</v>
      </c>
      <c r="B19" s="464">
        <v>4440</v>
      </c>
      <c r="C19" s="463">
        <v>70</v>
      </c>
      <c r="D19" s="463">
        <v>10</v>
      </c>
    </row>
    <row r="20" spans="1:4" x14ac:dyDescent="0.25">
      <c r="A20" s="447">
        <v>44239</v>
      </c>
      <c r="B20" s="464">
        <v>4520</v>
      </c>
      <c r="C20" s="464">
        <v>70</v>
      </c>
      <c r="D20" s="463">
        <v>10</v>
      </c>
    </row>
    <row r="21" spans="1:4" x14ac:dyDescent="0.25">
      <c r="A21" s="461">
        <v>44246</v>
      </c>
      <c r="B21" s="464">
        <v>4570</v>
      </c>
      <c r="C21" s="464">
        <v>40</v>
      </c>
      <c r="D21" s="463">
        <v>5</v>
      </c>
    </row>
    <row r="22" spans="1:4" x14ac:dyDescent="0.25">
      <c r="A22" s="447">
        <v>44253</v>
      </c>
      <c r="B22" s="464">
        <v>4610</v>
      </c>
      <c r="C22" s="464">
        <v>50</v>
      </c>
      <c r="D22" s="464">
        <v>5</v>
      </c>
    </row>
    <row r="23" spans="1:4" x14ac:dyDescent="0.25">
      <c r="A23" s="461">
        <v>44260</v>
      </c>
      <c r="B23" s="464">
        <v>4650</v>
      </c>
      <c r="C23" s="464">
        <v>30</v>
      </c>
      <c r="D23" s="463">
        <v>5</v>
      </c>
    </row>
    <row r="24" spans="1:4" x14ac:dyDescent="0.25">
      <c r="A24" s="461">
        <v>44267</v>
      </c>
      <c r="B24" s="464">
        <v>4690</v>
      </c>
      <c r="C24" s="463">
        <v>50</v>
      </c>
      <c r="D24" s="464">
        <v>5</v>
      </c>
    </row>
    <row r="25" spans="1:4" x14ac:dyDescent="0.25">
      <c r="A25" s="461">
        <v>44274</v>
      </c>
      <c r="B25" s="464">
        <v>4750</v>
      </c>
      <c r="C25" s="463">
        <v>50</v>
      </c>
      <c r="D25" s="464">
        <v>5</v>
      </c>
    </row>
    <row r="26" spans="1:4" x14ac:dyDescent="0.25">
      <c r="A26" s="462">
        <v>44281</v>
      </c>
      <c r="B26" s="465">
        <v>4930</v>
      </c>
      <c r="C26" s="471">
        <v>170</v>
      </c>
      <c r="D26" s="465">
        <v>25</v>
      </c>
    </row>
    <row r="30" spans="1:4" x14ac:dyDescent="0.25">
      <c r="A30" s="450" t="s">
        <v>304</v>
      </c>
      <c r="B30" s="31"/>
      <c r="C30" s="31"/>
      <c r="D30" s="451"/>
    </row>
    <row r="31" spans="1:4" ht="75" x14ac:dyDescent="0.25">
      <c r="A31" s="441" t="s">
        <v>0</v>
      </c>
      <c r="B31" s="452" t="s">
        <v>300</v>
      </c>
      <c r="C31" s="441" t="s">
        <v>301</v>
      </c>
      <c r="D31" s="452" t="s">
        <v>298</v>
      </c>
    </row>
    <row r="32" spans="1:4" x14ac:dyDescent="0.25">
      <c r="A32" s="445">
        <v>44134</v>
      </c>
      <c r="B32" s="453">
        <v>230</v>
      </c>
      <c r="C32" s="454">
        <v>70</v>
      </c>
      <c r="D32" s="444">
        <v>10</v>
      </c>
    </row>
    <row r="33" spans="1:5" x14ac:dyDescent="0.25">
      <c r="A33" s="445">
        <v>44141</v>
      </c>
      <c r="B33" s="454">
        <v>310</v>
      </c>
      <c r="C33" s="454">
        <v>80</v>
      </c>
      <c r="D33" s="444">
        <v>10</v>
      </c>
    </row>
    <row r="34" spans="1:5" x14ac:dyDescent="0.25">
      <c r="A34" s="445">
        <v>44148</v>
      </c>
      <c r="B34" s="454">
        <v>370</v>
      </c>
      <c r="C34" s="454">
        <v>60</v>
      </c>
      <c r="D34" s="444">
        <v>10</v>
      </c>
    </row>
    <row r="35" spans="1:5" x14ac:dyDescent="0.25">
      <c r="A35" s="445">
        <v>44155</v>
      </c>
      <c r="B35" s="454">
        <v>440</v>
      </c>
      <c r="C35" s="454">
        <v>60</v>
      </c>
      <c r="D35" s="444">
        <v>10</v>
      </c>
    </row>
    <row r="36" spans="1:5" x14ac:dyDescent="0.25">
      <c r="A36" s="445">
        <v>44162</v>
      </c>
      <c r="B36" s="454">
        <v>470</v>
      </c>
      <c r="C36" s="454">
        <v>40</v>
      </c>
      <c r="D36" s="444">
        <v>5</v>
      </c>
    </row>
    <row r="37" spans="1:5" x14ac:dyDescent="0.25">
      <c r="A37" s="445">
        <v>44169</v>
      </c>
      <c r="B37" s="454">
        <v>530</v>
      </c>
      <c r="C37" s="454">
        <v>50</v>
      </c>
      <c r="D37" s="444">
        <v>5</v>
      </c>
    </row>
    <row r="38" spans="1:5" x14ac:dyDescent="0.25">
      <c r="A38" s="445">
        <v>44176</v>
      </c>
      <c r="B38" s="455">
        <v>560</v>
      </c>
      <c r="C38" s="455">
        <v>30</v>
      </c>
      <c r="D38" s="448">
        <v>5</v>
      </c>
    </row>
    <row r="39" spans="1:5" ht="75" customHeight="1" x14ac:dyDescent="0.25">
      <c r="A39" s="556" t="s">
        <v>302</v>
      </c>
      <c r="B39" s="554"/>
      <c r="C39" s="554"/>
      <c r="D39" s="555"/>
    </row>
    <row r="40" spans="1:5" x14ac:dyDescent="0.25">
      <c r="A40" s="445">
        <v>44211</v>
      </c>
      <c r="B40" s="454">
        <v>650</v>
      </c>
      <c r="C40" s="456" t="s">
        <v>48</v>
      </c>
      <c r="D40" s="449" t="s">
        <v>48</v>
      </c>
    </row>
    <row r="41" spans="1:5" x14ac:dyDescent="0.25">
      <c r="A41" s="445">
        <v>44218</v>
      </c>
      <c r="B41" s="454">
        <v>670</v>
      </c>
      <c r="C41" s="454">
        <v>50</v>
      </c>
      <c r="D41" s="454">
        <v>5</v>
      </c>
    </row>
    <row r="42" spans="1:5" x14ac:dyDescent="0.25">
      <c r="A42" s="445">
        <v>44225</v>
      </c>
      <c r="B42" s="454">
        <v>700</v>
      </c>
      <c r="C42" s="454">
        <v>30</v>
      </c>
      <c r="D42" s="454">
        <v>5</v>
      </c>
    </row>
    <row r="43" spans="1:5" x14ac:dyDescent="0.25">
      <c r="A43" s="445">
        <v>44232</v>
      </c>
      <c r="B43" s="454">
        <v>740</v>
      </c>
      <c r="C43" s="454">
        <v>20</v>
      </c>
      <c r="D43" s="454">
        <v>5</v>
      </c>
    </row>
    <row r="44" spans="1:5" x14ac:dyDescent="0.25">
      <c r="A44" s="447">
        <v>44239</v>
      </c>
      <c r="B44" s="446">
        <v>750</v>
      </c>
      <c r="C44" s="454">
        <v>10</v>
      </c>
      <c r="D44" s="454">
        <v>0</v>
      </c>
      <c r="E44" s="78"/>
    </row>
    <row r="45" spans="1:5" x14ac:dyDescent="0.25">
      <c r="A45" s="461">
        <v>44246</v>
      </c>
      <c r="B45" s="464">
        <v>760</v>
      </c>
      <c r="C45" s="464">
        <v>20</v>
      </c>
      <c r="D45" s="464">
        <v>5</v>
      </c>
    </row>
    <row r="46" spans="1:5" x14ac:dyDescent="0.25">
      <c r="A46" s="472">
        <v>44253</v>
      </c>
      <c r="B46" s="464">
        <v>780</v>
      </c>
      <c r="C46" s="464">
        <v>10</v>
      </c>
      <c r="D46" s="464">
        <v>0</v>
      </c>
    </row>
    <row r="47" spans="1:5" x14ac:dyDescent="0.25">
      <c r="A47" s="472">
        <v>44260</v>
      </c>
      <c r="B47" s="464">
        <v>800</v>
      </c>
      <c r="C47" s="464">
        <v>10</v>
      </c>
      <c r="D47" s="464">
        <v>0</v>
      </c>
    </row>
    <row r="48" spans="1:5" x14ac:dyDescent="0.25">
      <c r="A48" s="472">
        <v>44267</v>
      </c>
      <c r="B48" s="464">
        <v>810</v>
      </c>
      <c r="C48" s="463">
        <v>10</v>
      </c>
      <c r="D48" s="463">
        <v>0</v>
      </c>
    </row>
    <row r="49" spans="1:4" x14ac:dyDescent="0.25">
      <c r="A49" s="472">
        <v>44274</v>
      </c>
      <c r="B49" s="464">
        <v>820</v>
      </c>
      <c r="C49" s="463">
        <v>10</v>
      </c>
      <c r="D49" s="463">
        <v>0</v>
      </c>
    </row>
    <row r="50" spans="1:4" x14ac:dyDescent="0.25">
      <c r="A50" s="468">
        <v>44281</v>
      </c>
      <c r="B50" s="465">
        <v>840</v>
      </c>
      <c r="C50" s="471">
        <v>20</v>
      </c>
      <c r="D50" s="471">
        <v>0</v>
      </c>
    </row>
    <row r="52" spans="1:4" x14ac:dyDescent="0.2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61" t="s">
        <v>0</v>
      </c>
      <c r="B3" s="557" t="s">
        <v>4</v>
      </c>
      <c r="C3" s="558"/>
      <c r="D3" s="559"/>
      <c r="E3" s="560" t="s">
        <v>7</v>
      </c>
      <c r="F3" s="560"/>
      <c r="G3" s="560"/>
    </row>
    <row r="4" spans="1:19" x14ac:dyDescent="0.25">
      <c r="A4" s="562"/>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87</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28"/>
  <sheetViews>
    <sheetView zoomScaleNormal="100" workbookViewId="0">
      <pane xSplit="1" ySplit="3" topLeftCell="B21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5" customWidth="1"/>
    <col min="5" max="16384" width="9.42578125" style="3"/>
  </cols>
  <sheetData>
    <row r="1" spans="1:16" x14ac:dyDescent="0.25">
      <c r="A1" s="54" t="s">
        <v>183</v>
      </c>
      <c r="B1" s="54"/>
      <c r="C1" s="346"/>
      <c r="D1" s="346"/>
      <c r="J1" s="59" t="s">
        <v>29</v>
      </c>
    </row>
    <row r="2" spans="1:16" x14ac:dyDescent="0.25">
      <c r="A2" s="346"/>
      <c r="B2" s="346"/>
      <c r="C2" s="346"/>
      <c r="D2" s="346"/>
    </row>
    <row r="3" spans="1:16" ht="51" x14ac:dyDescent="0.25">
      <c r="A3" s="369" t="s">
        <v>184</v>
      </c>
      <c r="B3" s="422" t="s">
        <v>277</v>
      </c>
      <c r="C3" s="422" t="s">
        <v>278</v>
      </c>
      <c r="D3" s="429" t="s">
        <v>279</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27">
        <v>89</v>
      </c>
      <c r="D18" s="427"/>
      <c r="E18" s="349"/>
      <c r="F18" s="349"/>
      <c r="G18" s="349"/>
      <c r="H18" s="349"/>
      <c r="I18" s="349"/>
      <c r="J18" s="349"/>
      <c r="K18" s="350"/>
      <c r="L18" s="350"/>
      <c r="M18" s="350"/>
      <c r="N18" s="350"/>
      <c r="O18" s="350"/>
      <c r="P18" s="350"/>
    </row>
    <row r="19" spans="1:16" x14ac:dyDescent="0.25">
      <c r="A19" s="347">
        <v>44100</v>
      </c>
      <c r="B19" s="348">
        <v>11</v>
      </c>
      <c r="C19" s="427">
        <v>99</v>
      </c>
      <c r="D19" s="427"/>
      <c r="E19" s="349"/>
      <c r="F19" s="349"/>
      <c r="G19" s="349"/>
      <c r="H19" s="349"/>
      <c r="I19" s="349"/>
      <c r="J19" s="349"/>
      <c r="K19" s="350"/>
      <c r="L19" s="350"/>
      <c r="M19" s="350"/>
      <c r="N19" s="350"/>
      <c r="O19" s="350"/>
      <c r="P19" s="350"/>
    </row>
    <row r="20" spans="1:16" x14ac:dyDescent="0.25">
      <c r="A20" s="347">
        <v>44101</v>
      </c>
      <c r="B20" s="348">
        <v>12</v>
      </c>
      <c r="C20" s="427">
        <v>105</v>
      </c>
      <c r="D20" s="427"/>
      <c r="E20" s="349"/>
      <c r="F20" s="349"/>
      <c r="G20" s="349"/>
      <c r="H20" s="349"/>
      <c r="I20" s="349"/>
      <c r="J20" s="349"/>
      <c r="K20" s="350"/>
      <c r="L20" s="350"/>
      <c r="M20" s="350"/>
      <c r="N20" s="350"/>
      <c r="O20" s="350"/>
      <c r="P20" s="350"/>
    </row>
    <row r="21" spans="1:16" x14ac:dyDescent="0.25">
      <c r="A21" s="347">
        <v>44102</v>
      </c>
      <c r="B21" s="348">
        <v>16</v>
      </c>
      <c r="C21" s="427">
        <v>122</v>
      </c>
      <c r="D21" s="427"/>
      <c r="E21" s="349"/>
      <c r="F21" s="349"/>
      <c r="G21" s="349"/>
      <c r="H21" s="349"/>
      <c r="I21" s="349"/>
      <c r="J21" s="349"/>
      <c r="K21" s="350"/>
      <c r="L21" s="350"/>
      <c r="M21" s="350"/>
      <c r="N21" s="350"/>
      <c r="O21" s="350"/>
      <c r="P21" s="350"/>
    </row>
    <row r="22" spans="1:16" x14ac:dyDescent="0.25">
      <c r="A22" s="347">
        <v>44103</v>
      </c>
      <c r="B22" s="348">
        <v>16</v>
      </c>
      <c r="C22" s="427">
        <v>123</v>
      </c>
      <c r="D22" s="427"/>
      <c r="E22" s="349"/>
      <c r="F22" s="349"/>
      <c r="G22" s="349"/>
      <c r="H22" s="349"/>
      <c r="I22" s="349"/>
      <c r="J22" s="349"/>
      <c r="K22" s="350"/>
      <c r="L22" s="350"/>
      <c r="M22" s="350"/>
      <c r="N22" s="350"/>
      <c r="O22" s="350"/>
      <c r="P22" s="350"/>
    </row>
    <row r="23" spans="1:16" x14ac:dyDescent="0.25">
      <c r="A23" s="347">
        <v>44104</v>
      </c>
      <c r="B23" s="348">
        <v>15</v>
      </c>
      <c r="C23" s="427">
        <v>137</v>
      </c>
      <c r="D23" s="427"/>
      <c r="E23" s="349"/>
      <c r="F23" s="349"/>
      <c r="G23" s="349"/>
      <c r="H23" s="349"/>
      <c r="I23" s="349"/>
      <c r="J23" s="349"/>
      <c r="K23" s="350"/>
      <c r="L23" s="350"/>
      <c r="M23" s="350"/>
      <c r="N23" s="350"/>
      <c r="O23" s="350"/>
      <c r="P23" s="350"/>
    </row>
    <row r="24" spans="1:16" x14ac:dyDescent="0.25">
      <c r="A24" s="347">
        <v>44105</v>
      </c>
      <c r="B24" s="348">
        <v>17</v>
      </c>
      <c r="C24" s="427">
        <v>154</v>
      </c>
      <c r="D24" s="427"/>
      <c r="E24" s="349"/>
      <c r="F24" s="349"/>
      <c r="G24" s="349"/>
      <c r="H24" s="349"/>
      <c r="I24" s="349"/>
      <c r="J24" s="349"/>
      <c r="K24" s="350"/>
      <c r="L24" s="350"/>
      <c r="M24" s="350"/>
      <c r="N24" s="350"/>
      <c r="O24" s="350"/>
      <c r="P24" s="350"/>
    </row>
    <row r="25" spans="1:16" x14ac:dyDescent="0.25">
      <c r="A25" s="347">
        <v>44106</v>
      </c>
      <c r="B25" s="348">
        <v>19</v>
      </c>
      <c r="C25" s="427">
        <v>175</v>
      </c>
      <c r="D25" s="427"/>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28">
        <v>449</v>
      </c>
      <c r="D34" s="428"/>
    </row>
    <row r="35" spans="1:5" x14ac:dyDescent="0.25">
      <c r="A35" s="347">
        <v>44116</v>
      </c>
      <c r="B35" s="348">
        <v>36</v>
      </c>
      <c r="C35" s="428">
        <v>487</v>
      </c>
      <c r="D35" s="428"/>
    </row>
    <row r="36" spans="1:5" x14ac:dyDescent="0.25">
      <c r="A36" s="347">
        <v>44117</v>
      </c>
      <c r="B36" s="348">
        <v>35</v>
      </c>
      <c r="C36" s="428">
        <v>527</v>
      </c>
      <c r="D36" s="428"/>
    </row>
    <row r="37" spans="1:5" x14ac:dyDescent="0.25">
      <c r="A37" s="347">
        <v>44118</v>
      </c>
      <c r="B37" s="348">
        <v>49</v>
      </c>
      <c r="C37" s="428">
        <v>570</v>
      </c>
      <c r="D37" s="428"/>
    </row>
    <row r="38" spans="1:5" x14ac:dyDescent="0.25">
      <c r="A38" s="347">
        <v>44119</v>
      </c>
      <c r="B38" s="348">
        <v>52</v>
      </c>
      <c r="C38" s="428">
        <v>601</v>
      </c>
      <c r="D38" s="428"/>
    </row>
    <row r="39" spans="1:5" x14ac:dyDescent="0.25">
      <c r="A39" s="347">
        <v>44120</v>
      </c>
      <c r="B39" s="348">
        <v>58</v>
      </c>
      <c r="C39" s="428">
        <v>627</v>
      </c>
      <c r="D39" s="428"/>
    </row>
    <row r="40" spans="1:5" x14ac:dyDescent="0.25">
      <c r="A40" s="347">
        <v>44121</v>
      </c>
      <c r="B40" s="348">
        <v>62</v>
      </c>
      <c r="C40" s="428">
        <v>672</v>
      </c>
      <c r="D40" s="428"/>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24">
        <v>1171</v>
      </c>
      <c r="D53" s="424"/>
    </row>
    <row r="54" spans="1:4" x14ac:dyDescent="0.25">
      <c r="A54" s="347">
        <v>44135</v>
      </c>
      <c r="B54" s="348">
        <v>80</v>
      </c>
      <c r="C54" s="424">
        <v>1154</v>
      </c>
      <c r="D54" s="424"/>
    </row>
    <row r="55" spans="1:4" x14ac:dyDescent="0.25">
      <c r="A55" s="347">
        <v>44136</v>
      </c>
      <c r="B55" s="348">
        <v>81</v>
      </c>
      <c r="C55" s="424">
        <v>1203</v>
      </c>
      <c r="D55" s="424"/>
    </row>
    <row r="56" spans="1:4" x14ac:dyDescent="0.25">
      <c r="A56" s="347">
        <v>44137</v>
      </c>
      <c r="B56" s="348">
        <v>93</v>
      </c>
      <c r="C56" s="424">
        <v>1235</v>
      </c>
      <c r="D56" s="424"/>
    </row>
    <row r="57" spans="1:4" x14ac:dyDescent="0.25">
      <c r="A57" s="347">
        <v>44138</v>
      </c>
      <c r="B57" s="348">
        <v>92</v>
      </c>
      <c r="C57" s="424">
        <v>1264</v>
      </c>
      <c r="D57" s="424"/>
    </row>
    <row r="58" spans="1:4" x14ac:dyDescent="0.25">
      <c r="A58" s="347">
        <v>44139</v>
      </c>
      <c r="B58" s="348">
        <v>94</v>
      </c>
      <c r="C58" s="424">
        <v>1257</v>
      </c>
      <c r="D58" s="424"/>
    </row>
    <row r="59" spans="1:4" x14ac:dyDescent="0.25">
      <c r="A59" s="347">
        <v>44140</v>
      </c>
      <c r="B59" s="348">
        <v>95</v>
      </c>
      <c r="C59" s="424">
        <v>1252</v>
      </c>
      <c r="D59" s="424"/>
    </row>
    <row r="60" spans="1:4" x14ac:dyDescent="0.25">
      <c r="A60" s="347">
        <v>44141</v>
      </c>
      <c r="B60" s="348">
        <v>98</v>
      </c>
      <c r="C60" s="424">
        <v>1237</v>
      </c>
      <c r="D60" s="424"/>
    </row>
    <row r="61" spans="1:4" x14ac:dyDescent="0.25">
      <c r="A61" s="347">
        <v>44142</v>
      </c>
      <c r="B61" s="348">
        <v>105</v>
      </c>
      <c r="C61" s="424">
        <v>1245</v>
      </c>
      <c r="D61" s="424"/>
    </row>
    <row r="62" spans="1:4" x14ac:dyDescent="0.25">
      <c r="A62" s="347">
        <v>44143</v>
      </c>
      <c r="B62" s="348">
        <v>111</v>
      </c>
      <c r="C62" s="424">
        <v>1245</v>
      </c>
      <c r="D62" s="424"/>
    </row>
    <row r="63" spans="1:4" x14ac:dyDescent="0.25">
      <c r="A63" s="347">
        <v>44144</v>
      </c>
      <c r="B63" s="423">
        <v>105</v>
      </c>
      <c r="C63" s="424">
        <v>1227</v>
      </c>
      <c r="D63" s="424"/>
    </row>
    <row r="64" spans="1:4" x14ac:dyDescent="0.25">
      <c r="A64" s="347">
        <v>44145</v>
      </c>
      <c r="B64" s="424">
        <v>102</v>
      </c>
      <c r="C64" s="424">
        <v>1239</v>
      </c>
      <c r="D64" s="424"/>
    </row>
    <row r="65" spans="1:5" x14ac:dyDescent="0.25">
      <c r="A65" s="347">
        <v>44146</v>
      </c>
      <c r="B65" s="424">
        <v>93</v>
      </c>
      <c r="C65" s="424">
        <v>1235</v>
      </c>
      <c r="D65" s="424"/>
    </row>
    <row r="66" spans="1:5" x14ac:dyDescent="0.25">
      <c r="A66" s="347">
        <v>44147</v>
      </c>
      <c r="B66" s="424">
        <v>98</v>
      </c>
      <c r="C66" s="424">
        <v>1207</v>
      </c>
      <c r="D66" s="424"/>
    </row>
    <row r="67" spans="1:5" x14ac:dyDescent="0.25">
      <c r="A67" s="347">
        <v>44148</v>
      </c>
      <c r="B67" s="424">
        <v>96</v>
      </c>
      <c r="C67" s="424">
        <v>1228</v>
      </c>
      <c r="D67" s="424"/>
    </row>
    <row r="68" spans="1:5" x14ac:dyDescent="0.25">
      <c r="A68" s="347">
        <v>44149</v>
      </c>
      <c r="B68" s="424">
        <v>92</v>
      </c>
      <c r="C68" s="424">
        <v>1198</v>
      </c>
      <c r="D68" s="424"/>
      <c r="E68" s="353"/>
    </row>
    <row r="69" spans="1:5" x14ac:dyDescent="0.25">
      <c r="A69" s="347">
        <v>44150</v>
      </c>
      <c r="B69" s="424">
        <v>100</v>
      </c>
      <c r="C69" s="424">
        <v>1241</v>
      </c>
      <c r="D69" s="424"/>
    </row>
    <row r="70" spans="1:5" x14ac:dyDescent="0.25">
      <c r="A70" s="347">
        <v>44151</v>
      </c>
      <c r="B70" s="424">
        <v>98</v>
      </c>
      <c r="C70" s="424">
        <v>1227</v>
      </c>
      <c r="D70" s="424"/>
    </row>
    <row r="71" spans="1:5" x14ac:dyDescent="0.25">
      <c r="A71" s="347">
        <v>44152</v>
      </c>
      <c r="B71" s="424">
        <v>95</v>
      </c>
      <c r="C71" s="424">
        <v>1250</v>
      </c>
      <c r="D71" s="424"/>
    </row>
    <row r="72" spans="1:5" x14ac:dyDescent="0.25">
      <c r="A72" s="291">
        <v>44153</v>
      </c>
      <c r="B72" s="424">
        <v>88</v>
      </c>
      <c r="C72" s="424">
        <v>1241</v>
      </c>
      <c r="D72" s="424"/>
    </row>
    <row r="73" spans="1:5" x14ac:dyDescent="0.25">
      <c r="A73" s="291">
        <v>44154</v>
      </c>
      <c r="B73" s="424">
        <v>85</v>
      </c>
      <c r="C73" s="424">
        <v>1212</v>
      </c>
      <c r="D73" s="424"/>
      <c r="E73" s="352"/>
    </row>
    <row r="74" spans="1:5" x14ac:dyDescent="0.25">
      <c r="A74" s="291">
        <v>44155</v>
      </c>
      <c r="B74" s="424">
        <v>89</v>
      </c>
      <c r="C74" s="424">
        <v>1234</v>
      </c>
      <c r="D74" s="424"/>
      <c r="E74" s="352"/>
    </row>
    <row r="75" spans="1:5" x14ac:dyDescent="0.25">
      <c r="A75" s="291">
        <v>44156</v>
      </c>
      <c r="B75" s="424">
        <v>100</v>
      </c>
      <c r="C75" s="424">
        <v>1194</v>
      </c>
      <c r="D75" s="424"/>
      <c r="E75" s="352"/>
    </row>
    <row r="76" spans="1:5" x14ac:dyDescent="0.25">
      <c r="A76" s="291">
        <v>44157</v>
      </c>
      <c r="B76" s="425">
        <v>95</v>
      </c>
      <c r="C76" s="424">
        <v>1170</v>
      </c>
      <c r="D76" s="424"/>
      <c r="E76" s="352"/>
    </row>
    <row r="77" spans="1:5" x14ac:dyDescent="0.25">
      <c r="A77" s="291">
        <v>44158</v>
      </c>
      <c r="B77" s="425">
        <v>84</v>
      </c>
      <c r="C77" s="424">
        <v>1208</v>
      </c>
      <c r="D77" s="424"/>
      <c r="E77" s="352"/>
    </row>
    <row r="78" spans="1:5" x14ac:dyDescent="0.25">
      <c r="A78" s="291">
        <v>44159</v>
      </c>
      <c r="B78" s="425">
        <v>84</v>
      </c>
      <c r="C78" s="424">
        <v>1197</v>
      </c>
      <c r="D78" s="424"/>
      <c r="E78" s="352"/>
    </row>
    <row r="79" spans="1:5" x14ac:dyDescent="0.25">
      <c r="A79" s="291">
        <v>44160</v>
      </c>
      <c r="B79" s="425">
        <v>84</v>
      </c>
      <c r="C79" s="424">
        <v>1156</v>
      </c>
      <c r="D79" s="424"/>
      <c r="E79" s="352"/>
    </row>
    <row r="80" spans="1:5" x14ac:dyDescent="0.25">
      <c r="A80" s="291">
        <v>44161</v>
      </c>
      <c r="B80" s="425">
        <v>90</v>
      </c>
      <c r="C80" s="424">
        <v>1125</v>
      </c>
      <c r="D80" s="424"/>
      <c r="E80" s="352"/>
    </row>
    <row r="81" spans="1:5" x14ac:dyDescent="0.25">
      <c r="A81" s="291">
        <v>44162</v>
      </c>
      <c r="B81" s="425">
        <v>80</v>
      </c>
      <c r="C81" s="424">
        <v>1099</v>
      </c>
      <c r="D81" s="424"/>
      <c r="E81" s="352"/>
    </row>
    <row r="82" spans="1:5" x14ac:dyDescent="0.25">
      <c r="A82" s="291">
        <v>44163</v>
      </c>
      <c r="B82" s="425">
        <v>77</v>
      </c>
      <c r="C82" s="424">
        <v>1074</v>
      </c>
      <c r="D82" s="424"/>
      <c r="E82" s="352"/>
    </row>
    <row r="83" spans="1:5" x14ac:dyDescent="0.25">
      <c r="A83" s="291">
        <v>44164</v>
      </c>
      <c r="B83" s="423">
        <v>76</v>
      </c>
      <c r="C83" s="424">
        <v>1049</v>
      </c>
      <c r="D83" s="424"/>
      <c r="E83" s="352"/>
    </row>
    <row r="84" spans="1:5" x14ac:dyDescent="0.25">
      <c r="A84" s="291">
        <v>44165</v>
      </c>
      <c r="B84" s="423">
        <v>75</v>
      </c>
      <c r="C84" s="424">
        <v>1041</v>
      </c>
      <c r="D84" s="424"/>
      <c r="E84" s="352"/>
    </row>
    <row r="85" spans="1:5" x14ac:dyDescent="0.25">
      <c r="A85" s="291">
        <v>44166</v>
      </c>
      <c r="B85" s="423">
        <v>70</v>
      </c>
      <c r="C85" s="424">
        <v>1021</v>
      </c>
      <c r="D85" s="424"/>
    </row>
    <row r="86" spans="1:5" x14ac:dyDescent="0.25">
      <c r="A86" s="291">
        <v>44167</v>
      </c>
      <c r="B86" s="423">
        <v>68</v>
      </c>
      <c r="C86" s="424">
        <v>991</v>
      </c>
      <c r="D86" s="424"/>
    </row>
    <row r="87" spans="1:5" x14ac:dyDescent="0.25">
      <c r="A87" s="291">
        <v>44168</v>
      </c>
      <c r="B87" s="423">
        <v>69</v>
      </c>
      <c r="C87" s="424">
        <v>982</v>
      </c>
      <c r="D87" s="424"/>
    </row>
    <row r="88" spans="1:5" x14ac:dyDescent="0.25">
      <c r="A88" s="291">
        <v>44169</v>
      </c>
      <c r="B88" s="425">
        <v>65</v>
      </c>
      <c r="C88" s="424">
        <v>965</v>
      </c>
      <c r="D88" s="424"/>
    </row>
    <row r="89" spans="1:5" x14ac:dyDescent="0.25">
      <c r="A89" s="291">
        <v>44170</v>
      </c>
      <c r="B89" s="425">
        <v>64</v>
      </c>
      <c r="C89" s="424">
        <v>945</v>
      </c>
      <c r="D89" s="424"/>
    </row>
    <row r="90" spans="1:5" x14ac:dyDescent="0.25">
      <c r="A90" s="291">
        <v>44171</v>
      </c>
      <c r="B90" s="425">
        <v>62</v>
      </c>
      <c r="C90" s="424">
        <v>951</v>
      </c>
      <c r="D90" s="424"/>
    </row>
    <row r="91" spans="1:5" x14ac:dyDescent="0.25">
      <c r="A91" s="291">
        <v>44172</v>
      </c>
      <c r="B91" s="425">
        <v>59</v>
      </c>
      <c r="C91" s="424">
        <v>974</v>
      </c>
      <c r="D91" s="424"/>
    </row>
    <row r="92" spans="1:5" x14ac:dyDescent="0.25">
      <c r="A92" s="291">
        <v>44173</v>
      </c>
      <c r="B92" s="425">
        <v>57</v>
      </c>
      <c r="C92" s="424">
        <v>983</v>
      </c>
      <c r="D92" s="424"/>
      <c r="E92" s="385"/>
    </row>
    <row r="93" spans="1:5" x14ac:dyDescent="0.25">
      <c r="A93" s="291">
        <v>44174</v>
      </c>
      <c r="B93" s="425">
        <v>50</v>
      </c>
      <c r="C93" s="424">
        <v>972</v>
      </c>
      <c r="D93" s="424"/>
    </row>
    <row r="94" spans="1:5" x14ac:dyDescent="0.25">
      <c r="A94" s="291">
        <v>44175</v>
      </c>
      <c r="B94" s="425">
        <v>52</v>
      </c>
      <c r="C94" s="424">
        <v>984</v>
      </c>
      <c r="D94" s="424"/>
    </row>
    <row r="95" spans="1:5" x14ac:dyDescent="0.25">
      <c r="A95" s="291">
        <v>44176</v>
      </c>
      <c r="B95" s="425">
        <v>53</v>
      </c>
      <c r="C95" s="424">
        <v>999</v>
      </c>
      <c r="D95" s="424"/>
    </row>
    <row r="96" spans="1:5" x14ac:dyDescent="0.25">
      <c r="A96" s="291">
        <v>44177</v>
      </c>
      <c r="B96" s="425">
        <v>52</v>
      </c>
      <c r="C96" s="424">
        <v>994</v>
      </c>
      <c r="D96" s="424"/>
    </row>
    <row r="97" spans="1:4" x14ac:dyDescent="0.25">
      <c r="A97" s="291">
        <v>44178</v>
      </c>
      <c r="B97" s="425">
        <v>47</v>
      </c>
      <c r="C97" s="424">
        <v>1015</v>
      </c>
      <c r="D97" s="424"/>
    </row>
    <row r="98" spans="1:4" x14ac:dyDescent="0.25">
      <c r="A98" s="291">
        <v>44179</v>
      </c>
      <c r="B98" s="425">
        <v>46</v>
      </c>
      <c r="C98" s="424">
        <v>1012</v>
      </c>
      <c r="D98" s="424"/>
    </row>
    <row r="99" spans="1:4" x14ac:dyDescent="0.25">
      <c r="A99" s="291">
        <v>44180</v>
      </c>
      <c r="B99" s="425">
        <v>45</v>
      </c>
      <c r="C99" s="424">
        <v>996</v>
      </c>
      <c r="D99" s="424"/>
    </row>
    <row r="100" spans="1:4" x14ac:dyDescent="0.25">
      <c r="A100" s="291">
        <v>44181</v>
      </c>
      <c r="B100" s="425">
        <v>49</v>
      </c>
      <c r="C100" s="424">
        <v>1031</v>
      </c>
      <c r="D100" s="424"/>
    </row>
    <row r="101" spans="1:4" x14ac:dyDescent="0.25">
      <c r="A101" s="291">
        <v>44182</v>
      </c>
      <c r="B101" s="425">
        <v>50</v>
      </c>
      <c r="C101" s="424">
        <v>1012</v>
      </c>
      <c r="D101" s="424"/>
    </row>
    <row r="102" spans="1:4" x14ac:dyDescent="0.25">
      <c r="A102" s="291">
        <v>44183</v>
      </c>
      <c r="B102" s="425">
        <v>50</v>
      </c>
      <c r="C102" s="424">
        <v>1032</v>
      </c>
      <c r="D102" s="424"/>
    </row>
    <row r="103" spans="1:4" x14ac:dyDescent="0.25">
      <c r="A103" s="291">
        <v>44184</v>
      </c>
      <c r="B103" s="426">
        <v>53</v>
      </c>
      <c r="C103" s="424">
        <v>1033</v>
      </c>
      <c r="D103" s="424"/>
    </row>
    <row r="104" spans="1:4" x14ac:dyDescent="0.25">
      <c r="A104" s="291">
        <v>44185</v>
      </c>
      <c r="B104" s="426">
        <v>58</v>
      </c>
      <c r="C104" s="424">
        <v>1061</v>
      </c>
      <c r="D104" s="424"/>
    </row>
    <row r="105" spans="1:4" x14ac:dyDescent="0.25">
      <c r="A105" s="291">
        <v>44186</v>
      </c>
      <c r="B105" s="426">
        <v>59</v>
      </c>
      <c r="C105" s="424">
        <v>1078</v>
      </c>
      <c r="D105" s="424"/>
    </row>
    <row r="106" spans="1:4" x14ac:dyDescent="0.25">
      <c r="A106" s="291">
        <v>44187</v>
      </c>
      <c r="B106" s="426">
        <v>60</v>
      </c>
      <c r="C106" s="424">
        <v>1045</v>
      </c>
      <c r="D106" s="424"/>
    </row>
    <row r="107" spans="1:4" x14ac:dyDescent="0.25">
      <c r="A107" s="291">
        <v>44188</v>
      </c>
      <c r="B107" s="425">
        <v>56</v>
      </c>
      <c r="C107" s="424">
        <v>1025</v>
      </c>
      <c r="D107" s="424"/>
    </row>
    <row r="108" spans="1:4" x14ac:dyDescent="0.25">
      <c r="A108" s="291">
        <v>44189</v>
      </c>
      <c r="B108" s="425">
        <v>56</v>
      </c>
      <c r="C108" s="424">
        <v>1008</v>
      </c>
      <c r="D108" s="424"/>
    </row>
    <row r="109" spans="1:4" x14ac:dyDescent="0.25">
      <c r="A109" s="291">
        <v>44190</v>
      </c>
      <c r="B109" s="425">
        <v>47</v>
      </c>
      <c r="C109" s="424">
        <v>973</v>
      </c>
      <c r="D109" s="424"/>
    </row>
    <row r="110" spans="1:4" x14ac:dyDescent="0.25">
      <c r="A110" s="291">
        <v>44191</v>
      </c>
      <c r="B110" s="425">
        <v>52</v>
      </c>
      <c r="C110" s="424">
        <v>985</v>
      </c>
      <c r="D110" s="424"/>
    </row>
    <row r="111" spans="1:4" x14ac:dyDescent="0.25">
      <c r="A111" s="291">
        <v>44192</v>
      </c>
      <c r="B111" s="425">
        <v>54</v>
      </c>
      <c r="C111" s="424">
        <v>993</v>
      </c>
      <c r="D111" s="424"/>
    </row>
    <row r="112" spans="1:4" x14ac:dyDescent="0.25">
      <c r="A112" s="291">
        <v>44193</v>
      </c>
      <c r="B112" s="425">
        <v>56</v>
      </c>
      <c r="C112" s="424">
        <v>1040</v>
      </c>
      <c r="D112" s="424"/>
    </row>
    <row r="113" spans="1:5" x14ac:dyDescent="0.25">
      <c r="A113" s="291">
        <v>44194</v>
      </c>
      <c r="B113" s="426">
        <v>65</v>
      </c>
      <c r="C113" s="424">
        <v>1092</v>
      </c>
      <c r="D113" s="424"/>
    </row>
    <row r="114" spans="1:5" x14ac:dyDescent="0.25">
      <c r="A114" s="291">
        <v>44195</v>
      </c>
      <c r="B114" s="426">
        <v>69</v>
      </c>
      <c r="C114" s="424">
        <v>1133</v>
      </c>
      <c r="D114" s="424"/>
    </row>
    <row r="115" spans="1:5" x14ac:dyDescent="0.25">
      <c r="A115" s="291">
        <v>44196</v>
      </c>
      <c r="B115" s="426">
        <v>70</v>
      </c>
      <c r="C115" s="424">
        <v>1174</v>
      </c>
      <c r="D115" s="424"/>
    </row>
    <row r="116" spans="1:5" x14ac:dyDescent="0.25">
      <c r="A116" s="291">
        <v>44197</v>
      </c>
      <c r="B116" s="426">
        <v>73</v>
      </c>
      <c r="C116" s="424">
        <v>1189</v>
      </c>
      <c r="D116" s="424"/>
    </row>
    <row r="117" spans="1:5" x14ac:dyDescent="0.25">
      <c r="A117" s="291">
        <v>44198</v>
      </c>
      <c r="B117" s="426">
        <v>78</v>
      </c>
      <c r="C117" s="424">
        <v>1212</v>
      </c>
      <c r="D117" s="424"/>
    </row>
    <row r="118" spans="1:5" x14ac:dyDescent="0.25">
      <c r="A118" s="291">
        <v>44199</v>
      </c>
      <c r="B118" s="426">
        <v>81</v>
      </c>
      <c r="C118" s="424">
        <v>1246</v>
      </c>
      <c r="D118" s="424"/>
    </row>
    <row r="119" spans="1:5" x14ac:dyDescent="0.25">
      <c r="A119" s="291">
        <v>44200</v>
      </c>
      <c r="B119" s="426">
        <v>83</v>
      </c>
      <c r="C119" s="424">
        <v>1282</v>
      </c>
      <c r="D119" s="424"/>
    </row>
    <row r="120" spans="1:5" x14ac:dyDescent="0.25">
      <c r="A120" s="291">
        <v>44201</v>
      </c>
      <c r="B120" s="426">
        <v>93</v>
      </c>
      <c r="C120" s="424">
        <v>1347</v>
      </c>
      <c r="D120" s="424"/>
    </row>
    <row r="121" spans="1:5" x14ac:dyDescent="0.25">
      <c r="A121" s="291">
        <v>44202</v>
      </c>
      <c r="B121" s="426">
        <v>95</v>
      </c>
      <c r="C121" s="424">
        <v>1384</v>
      </c>
      <c r="D121" s="424"/>
    </row>
    <row r="122" spans="1:5" x14ac:dyDescent="0.25">
      <c r="A122" s="291">
        <v>44203</v>
      </c>
      <c r="B122" s="426">
        <v>100</v>
      </c>
      <c r="C122" s="424">
        <v>1467</v>
      </c>
      <c r="D122" s="424"/>
    </row>
    <row r="123" spans="1:5" x14ac:dyDescent="0.25">
      <c r="A123" s="291">
        <v>44204</v>
      </c>
      <c r="B123" s="426">
        <v>102</v>
      </c>
      <c r="C123" s="424">
        <v>1530</v>
      </c>
      <c r="D123" s="424"/>
    </row>
    <row r="124" spans="1:5" x14ac:dyDescent="0.25">
      <c r="A124" s="291">
        <v>44205</v>
      </c>
      <c r="B124" s="426">
        <v>109</v>
      </c>
      <c r="C124" s="424">
        <v>1596</v>
      </c>
      <c r="D124" s="424"/>
    </row>
    <row r="125" spans="1:5" x14ac:dyDescent="0.25">
      <c r="A125" s="291">
        <v>44206</v>
      </c>
      <c r="B125" s="426">
        <v>123</v>
      </c>
      <c r="C125" s="424">
        <v>1598</v>
      </c>
      <c r="D125" s="424"/>
    </row>
    <row r="126" spans="1:5" x14ac:dyDescent="0.25">
      <c r="A126" s="291">
        <v>44207</v>
      </c>
      <c r="B126" s="426">
        <v>126</v>
      </c>
      <c r="C126" s="424">
        <v>1664</v>
      </c>
      <c r="D126" s="424"/>
    </row>
    <row r="127" spans="1:5" x14ac:dyDescent="0.25">
      <c r="A127" s="126">
        <v>44208</v>
      </c>
      <c r="B127" s="426">
        <v>133</v>
      </c>
      <c r="C127" s="424">
        <v>1717</v>
      </c>
      <c r="D127" s="424"/>
    </row>
    <row r="128" spans="1:5" x14ac:dyDescent="0.25">
      <c r="A128" s="291">
        <v>44209</v>
      </c>
      <c r="B128" s="426">
        <v>134</v>
      </c>
      <c r="C128" s="424">
        <v>1794</v>
      </c>
      <c r="D128" s="424"/>
      <c r="E128" s="354"/>
    </row>
    <row r="129" spans="1:5" x14ac:dyDescent="0.25">
      <c r="A129" s="291">
        <v>44210</v>
      </c>
      <c r="B129" s="426">
        <v>142</v>
      </c>
      <c r="C129" s="424">
        <v>1840</v>
      </c>
      <c r="D129" s="424"/>
      <c r="E129" s="354"/>
    </row>
    <row r="130" spans="1:5" x14ac:dyDescent="0.25">
      <c r="A130" s="291">
        <v>44211</v>
      </c>
      <c r="B130" s="426">
        <v>141</v>
      </c>
      <c r="C130" s="424">
        <v>1881</v>
      </c>
      <c r="D130" s="424"/>
    </row>
    <row r="131" spans="1:5" x14ac:dyDescent="0.25">
      <c r="A131" s="291">
        <v>44212</v>
      </c>
      <c r="B131" s="425">
        <v>145</v>
      </c>
      <c r="C131" s="424">
        <v>1893</v>
      </c>
      <c r="D131" s="424"/>
    </row>
    <row r="132" spans="1:5" x14ac:dyDescent="0.25">
      <c r="A132" s="291">
        <v>44213</v>
      </c>
      <c r="B132" s="425">
        <v>147</v>
      </c>
      <c r="C132" s="424">
        <v>1918</v>
      </c>
      <c r="D132" s="424"/>
    </row>
    <row r="133" spans="1:5" x14ac:dyDescent="0.25">
      <c r="A133" s="291">
        <v>44214</v>
      </c>
      <c r="B133" s="425">
        <v>146</v>
      </c>
      <c r="C133" s="424">
        <v>1959</v>
      </c>
      <c r="D133" s="424"/>
    </row>
    <row r="134" spans="1:5" x14ac:dyDescent="0.25">
      <c r="A134" s="291">
        <v>44215</v>
      </c>
      <c r="B134" s="425">
        <v>150</v>
      </c>
      <c r="C134" s="424">
        <v>1989</v>
      </c>
      <c r="D134" s="424"/>
    </row>
    <row r="135" spans="1:5" x14ac:dyDescent="0.25">
      <c r="A135" s="291">
        <v>44216</v>
      </c>
      <c r="B135" s="425">
        <v>156</v>
      </c>
      <c r="C135" s="424">
        <v>2003</v>
      </c>
      <c r="D135" s="424">
        <v>12</v>
      </c>
      <c r="E135" s="385"/>
    </row>
    <row r="136" spans="1:5" x14ac:dyDescent="0.25">
      <c r="A136" s="126">
        <v>44217</v>
      </c>
      <c r="B136" s="425">
        <v>161</v>
      </c>
      <c r="C136" s="424">
        <v>2004</v>
      </c>
      <c r="D136" s="424">
        <v>11</v>
      </c>
      <c r="E136" s="385"/>
    </row>
    <row r="137" spans="1:5" x14ac:dyDescent="0.25">
      <c r="A137" s="126">
        <v>44218</v>
      </c>
      <c r="B137" s="425">
        <v>161</v>
      </c>
      <c r="C137" s="424">
        <v>2053</v>
      </c>
      <c r="D137" s="424">
        <v>11</v>
      </c>
      <c r="E137" s="385"/>
    </row>
    <row r="138" spans="1:5" x14ac:dyDescent="0.25">
      <c r="A138" s="126">
        <v>44219</v>
      </c>
      <c r="B138" s="425">
        <v>159</v>
      </c>
      <c r="C138" s="424">
        <v>2026</v>
      </c>
      <c r="D138" s="424">
        <v>8</v>
      </c>
      <c r="E138" s="385"/>
    </row>
    <row r="139" spans="1:5" x14ac:dyDescent="0.25">
      <c r="A139" s="126">
        <v>44220</v>
      </c>
      <c r="B139" s="425">
        <v>157</v>
      </c>
      <c r="C139" s="424">
        <v>2010</v>
      </c>
      <c r="D139" s="424">
        <v>9</v>
      </c>
      <c r="E139" s="385"/>
    </row>
    <row r="140" spans="1:5" x14ac:dyDescent="0.25">
      <c r="A140" s="126">
        <v>44221</v>
      </c>
      <c r="B140" s="425">
        <v>151</v>
      </c>
      <c r="C140" s="424">
        <v>2016</v>
      </c>
      <c r="D140" s="424">
        <v>9</v>
      </c>
      <c r="E140" s="385"/>
    </row>
    <row r="141" spans="1:5" x14ac:dyDescent="0.25">
      <c r="A141" s="291">
        <v>44222</v>
      </c>
      <c r="B141" s="425">
        <v>149</v>
      </c>
      <c r="C141" s="424">
        <v>2010</v>
      </c>
      <c r="D141" s="424">
        <v>14</v>
      </c>
      <c r="E141" s="385"/>
    </row>
    <row r="142" spans="1:5" x14ac:dyDescent="0.25">
      <c r="A142" s="126">
        <v>44223</v>
      </c>
      <c r="B142" s="425">
        <v>145</v>
      </c>
      <c r="C142" s="424">
        <v>2016</v>
      </c>
      <c r="D142" s="424">
        <v>15</v>
      </c>
      <c r="E142" s="385"/>
    </row>
    <row r="143" spans="1:5" x14ac:dyDescent="0.25">
      <c r="A143" s="126">
        <v>44224</v>
      </c>
      <c r="B143" s="425">
        <v>142</v>
      </c>
      <c r="C143" s="424">
        <v>1983</v>
      </c>
      <c r="D143" s="424">
        <v>14</v>
      </c>
      <c r="E143" s="385"/>
    </row>
    <row r="144" spans="1:5" x14ac:dyDescent="0.25">
      <c r="A144" s="126">
        <v>44225</v>
      </c>
      <c r="B144" s="425">
        <v>144</v>
      </c>
      <c r="C144" s="424">
        <v>1958</v>
      </c>
      <c r="D144" s="424">
        <v>11</v>
      </c>
      <c r="E144" s="385"/>
    </row>
    <row r="145" spans="1:5" x14ac:dyDescent="0.25">
      <c r="A145" s="126">
        <v>44226</v>
      </c>
      <c r="B145" s="425">
        <v>142</v>
      </c>
      <c r="C145" s="424">
        <v>1952</v>
      </c>
      <c r="D145" s="424">
        <v>10</v>
      </c>
      <c r="E145" s="385"/>
    </row>
    <row r="146" spans="1:5" x14ac:dyDescent="0.25">
      <c r="A146" s="126">
        <v>44227</v>
      </c>
      <c r="B146" s="425">
        <v>143</v>
      </c>
      <c r="C146" s="424">
        <v>1941</v>
      </c>
      <c r="D146" s="424">
        <v>12</v>
      </c>
      <c r="E146" s="385"/>
    </row>
    <row r="147" spans="1:5" x14ac:dyDescent="0.25">
      <c r="A147" s="126">
        <v>44228</v>
      </c>
      <c r="B147" s="425">
        <v>143</v>
      </c>
      <c r="C147" s="424">
        <v>1958</v>
      </c>
      <c r="D147" s="424">
        <v>14</v>
      </c>
      <c r="E147" s="385"/>
    </row>
    <row r="148" spans="1:5" x14ac:dyDescent="0.25">
      <c r="A148" s="126">
        <v>44229</v>
      </c>
      <c r="B148" s="425">
        <v>140</v>
      </c>
      <c r="C148" s="424">
        <v>1934</v>
      </c>
      <c r="D148" s="424">
        <v>15</v>
      </c>
      <c r="E148" s="385"/>
    </row>
    <row r="149" spans="1:5" x14ac:dyDescent="0.25">
      <c r="A149" s="126">
        <v>44230</v>
      </c>
      <c r="B149" s="425">
        <v>131</v>
      </c>
      <c r="C149" s="424">
        <v>1865</v>
      </c>
      <c r="D149" s="424">
        <v>17</v>
      </c>
      <c r="E149" s="385"/>
    </row>
    <row r="150" spans="1:5" x14ac:dyDescent="0.25">
      <c r="A150" s="126">
        <v>44231</v>
      </c>
      <c r="B150" s="425">
        <v>127</v>
      </c>
      <c r="C150" s="424">
        <v>1812</v>
      </c>
      <c r="D150" s="424">
        <v>20</v>
      </c>
      <c r="E150" s="385"/>
    </row>
    <row r="151" spans="1:5" x14ac:dyDescent="0.25">
      <c r="A151" s="126">
        <v>44232</v>
      </c>
      <c r="B151" s="425">
        <v>123</v>
      </c>
      <c r="C151" s="424">
        <v>1794</v>
      </c>
      <c r="D151" s="424">
        <v>20</v>
      </c>
      <c r="E151" s="385"/>
    </row>
    <row r="152" spans="1:5" x14ac:dyDescent="0.25">
      <c r="A152" s="126">
        <v>44233</v>
      </c>
      <c r="B152" s="425">
        <v>117</v>
      </c>
      <c r="C152" s="424">
        <v>1729</v>
      </c>
      <c r="D152" s="424">
        <v>23</v>
      </c>
      <c r="E152" s="385"/>
    </row>
    <row r="153" spans="1:5" x14ac:dyDescent="0.25">
      <c r="A153" s="126">
        <v>44234</v>
      </c>
      <c r="B153" s="425">
        <v>108</v>
      </c>
      <c r="C153" s="424">
        <v>1710</v>
      </c>
      <c r="D153" s="424">
        <v>29</v>
      </c>
      <c r="E153" s="385"/>
    </row>
    <row r="154" spans="1:5" x14ac:dyDescent="0.25">
      <c r="A154" s="126">
        <v>44235</v>
      </c>
      <c r="B154" s="425">
        <v>108</v>
      </c>
      <c r="C154" s="424">
        <v>1672</v>
      </c>
      <c r="D154" s="424">
        <v>31</v>
      </c>
      <c r="E154" s="385"/>
    </row>
    <row r="155" spans="1:5" x14ac:dyDescent="0.25">
      <c r="A155" s="126">
        <v>44236</v>
      </c>
      <c r="B155" s="425">
        <v>112</v>
      </c>
      <c r="C155" s="424">
        <v>1618</v>
      </c>
      <c r="D155" s="424">
        <v>31</v>
      </c>
      <c r="E155" s="385"/>
    </row>
    <row r="156" spans="1:5" x14ac:dyDescent="0.25">
      <c r="A156" s="126">
        <v>44237</v>
      </c>
      <c r="B156" s="425">
        <v>113</v>
      </c>
      <c r="C156" s="424">
        <v>1542</v>
      </c>
      <c r="D156" s="424">
        <v>30</v>
      </c>
      <c r="E156" s="385"/>
    </row>
    <row r="157" spans="1:5" x14ac:dyDescent="0.25">
      <c r="A157" s="126">
        <v>44238</v>
      </c>
      <c r="B157" s="425">
        <v>109</v>
      </c>
      <c r="C157" s="351">
        <v>1499</v>
      </c>
      <c r="D157" s="430">
        <v>28</v>
      </c>
    </row>
    <row r="158" spans="1:5" x14ac:dyDescent="0.25">
      <c r="A158" s="126">
        <v>44239</v>
      </c>
      <c r="B158" s="425">
        <v>115</v>
      </c>
      <c r="C158" s="351">
        <v>1472</v>
      </c>
      <c r="D158" s="430">
        <v>30</v>
      </c>
    </row>
    <row r="159" spans="1:5" x14ac:dyDescent="0.25">
      <c r="A159" s="126">
        <v>44240</v>
      </c>
      <c r="B159" s="431">
        <v>110</v>
      </c>
      <c r="C159" s="430">
        <v>1449</v>
      </c>
      <c r="D159" s="430">
        <v>33</v>
      </c>
    </row>
    <row r="160" spans="1:5" x14ac:dyDescent="0.25">
      <c r="A160" s="126">
        <v>44241</v>
      </c>
      <c r="B160" s="431">
        <v>104</v>
      </c>
      <c r="C160" s="430">
        <v>1443</v>
      </c>
      <c r="D160" s="430">
        <v>31</v>
      </c>
    </row>
    <row r="161" spans="1:5" x14ac:dyDescent="0.25">
      <c r="A161" s="126">
        <v>44242</v>
      </c>
      <c r="B161" s="431">
        <v>102</v>
      </c>
      <c r="C161" s="430">
        <v>1428</v>
      </c>
      <c r="D161" s="430">
        <v>35</v>
      </c>
    </row>
    <row r="162" spans="1:5" x14ac:dyDescent="0.25">
      <c r="A162" s="126">
        <v>44243</v>
      </c>
      <c r="B162" s="431">
        <v>100</v>
      </c>
      <c r="C162" s="430">
        <v>1383</v>
      </c>
      <c r="D162" s="430">
        <v>36</v>
      </c>
    </row>
    <row r="163" spans="1:5" x14ac:dyDescent="0.25">
      <c r="A163" s="126">
        <v>44244</v>
      </c>
      <c r="B163" s="431">
        <v>99</v>
      </c>
      <c r="C163" s="430">
        <v>1317</v>
      </c>
      <c r="D163" s="430">
        <v>33</v>
      </c>
    </row>
    <row r="164" spans="1:5" x14ac:dyDescent="0.25">
      <c r="A164" s="126">
        <v>44245</v>
      </c>
      <c r="B164" s="431">
        <v>95</v>
      </c>
      <c r="C164" s="430">
        <v>1261</v>
      </c>
      <c r="D164" s="430">
        <v>30</v>
      </c>
    </row>
    <row r="165" spans="1:5" x14ac:dyDescent="0.25">
      <c r="A165" s="126">
        <v>44246</v>
      </c>
      <c r="B165" s="431">
        <v>98</v>
      </c>
      <c r="C165" s="430">
        <v>1222</v>
      </c>
      <c r="D165" s="430">
        <v>32</v>
      </c>
    </row>
    <row r="166" spans="1:5" x14ac:dyDescent="0.25">
      <c r="A166" s="126">
        <v>44247</v>
      </c>
      <c r="B166" s="431">
        <v>98</v>
      </c>
      <c r="C166" s="430">
        <v>1154</v>
      </c>
      <c r="D166" s="430">
        <v>32</v>
      </c>
    </row>
    <row r="167" spans="1:5" x14ac:dyDescent="0.25">
      <c r="A167" s="126">
        <v>44248</v>
      </c>
      <c r="B167" s="431">
        <v>99</v>
      </c>
      <c r="C167" s="430">
        <v>1132</v>
      </c>
      <c r="D167" s="430">
        <v>32</v>
      </c>
    </row>
    <row r="168" spans="1:5" x14ac:dyDescent="0.25">
      <c r="A168" s="126">
        <v>44249</v>
      </c>
      <c r="B168" s="431">
        <v>99</v>
      </c>
      <c r="C168" s="430">
        <v>1141</v>
      </c>
      <c r="D168" s="430">
        <v>32</v>
      </c>
    </row>
    <row r="169" spans="1:5" x14ac:dyDescent="0.25">
      <c r="A169" s="126">
        <v>44250</v>
      </c>
      <c r="B169" s="431">
        <v>93</v>
      </c>
      <c r="C169" s="430">
        <v>1076</v>
      </c>
      <c r="D169" s="430">
        <v>32</v>
      </c>
    </row>
    <row r="170" spans="1:5" x14ac:dyDescent="0.25">
      <c r="A170" s="126">
        <v>44251</v>
      </c>
      <c r="B170" s="431">
        <v>93</v>
      </c>
      <c r="C170" s="430">
        <v>1018</v>
      </c>
      <c r="D170" s="430">
        <v>31</v>
      </c>
      <c r="E170" s="355"/>
    </row>
    <row r="171" spans="1:5" x14ac:dyDescent="0.25">
      <c r="A171" s="126">
        <v>44252</v>
      </c>
      <c r="B171" s="431">
        <v>89</v>
      </c>
      <c r="C171" s="430">
        <v>967</v>
      </c>
      <c r="D171" s="430">
        <v>30</v>
      </c>
      <c r="E171" s="355"/>
    </row>
    <row r="172" spans="1:5" x14ac:dyDescent="0.25">
      <c r="A172" s="126">
        <v>44253</v>
      </c>
      <c r="B172" s="431">
        <v>80</v>
      </c>
      <c r="C172" s="430">
        <v>924</v>
      </c>
      <c r="D172" s="430">
        <v>31</v>
      </c>
    </row>
    <row r="173" spans="1:5" x14ac:dyDescent="0.25">
      <c r="A173" s="126">
        <v>44254</v>
      </c>
      <c r="B173" s="431">
        <v>74</v>
      </c>
      <c r="C173" s="430">
        <v>898</v>
      </c>
      <c r="D173" s="430">
        <v>31</v>
      </c>
    </row>
    <row r="174" spans="1:5" x14ac:dyDescent="0.25">
      <c r="A174" s="126">
        <v>44255</v>
      </c>
      <c r="B174" s="431">
        <v>78</v>
      </c>
      <c r="C174" s="430">
        <v>837</v>
      </c>
      <c r="D174" s="430">
        <v>31</v>
      </c>
    </row>
    <row r="175" spans="1:5" x14ac:dyDescent="0.25">
      <c r="A175" s="126">
        <v>44256</v>
      </c>
      <c r="B175" s="431">
        <v>71</v>
      </c>
      <c r="C175" s="430">
        <v>824</v>
      </c>
      <c r="D175" s="430">
        <v>32</v>
      </c>
    </row>
    <row r="176" spans="1:5" x14ac:dyDescent="0.25">
      <c r="A176" s="126">
        <v>44257</v>
      </c>
      <c r="B176" s="431">
        <v>71</v>
      </c>
      <c r="C176" s="430">
        <v>784</v>
      </c>
      <c r="D176" s="430">
        <v>32</v>
      </c>
    </row>
    <row r="177" spans="1:5" x14ac:dyDescent="0.25">
      <c r="A177" s="126">
        <v>44258</v>
      </c>
      <c r="B177" s="431">
        <v>69</v>
      </c>
      <c r="C177" s="430">
        <v>750</v>
      </c>
      <c r="D177" s="430">
        <v>29</v>
      </c>
    </row>
    <row r="178" spans="1:5" x14ac:dyDescent="0.25">
      <c r="A178" s="126">
        <v>44259</v>
      </c>
      <c r="B178" s="469">
        <v>67</v>
      </c>
      <c r="C178" s="470">
        <v>718</v>
      </c>
      <c r="D178" s="470">
        <v>27</v>
      </c>
      <c r="E178"/>
    </row>
    <row r="179" spans="1:5" x14ac:dyDescent="0.25">
      <c r="A179" s="126">
        <v>44260</v>
      </c>
      <c r="B179" s="469">
        <v>64</v>
      </c>
      <c r="C179" s="470">
        <v>666</v>
      </c>
      <c r="D179" s="470">
        <v>27</v>
      </c>
    </row>
    <row r="180" spans="1:5" x14ac:dyDescent="0.25">
      <c r="A180" s="126">
        <v>44261</v>
      </c>
      <c r="B180" s="469">
        <v>63</v>
      </c>
      <c r="C180" s="470">
        <v>639</v>
      </c>
      <c r="D180" s="470">
        <v>27</v>
      </c>
    </row>
    <row r="181" spans="1:5" x14ac:dyDescent="0.25">
      <c r="A181" s="126">
        <v>44262</v>
      </c>
      <c r="B181" s="469">
        <v>61</v>
      </c>
      <c r="C181" s="470">
        <v>628</v>
      </c>
      <c r="D181" s="470">
        <v>29</v>
      </c>
    </row>
    <row r="182" spans="1:5" x14ac:dyDescent="0.25">
      <c r="A182" s="126">
        <v>44263</v>
      </c>
      <c r="B182" s="469">
        <v>59</v>
      </c>
      <c r="C182" s="470">
        <v>654</v>
      </c>
      <c r="D182" s="470">
        <v>29</v>
      </c>
    </row>
    <row r="183" spans="1:5" x14ac:dyDescent="0.25">
      <c r="A183" s="126">
        <v>44264</v>
      </c>
      <c r="B183" s="469">
        <v>49</v>
      </c>
      <c r="C183" s="470">
        <v>614</v>
      </c>
      <c r="D183" s="470">
        <v>28</v>
      </c>
    </row>
    <row r="184" spans="1:5" x14ac:dyDescent="0.25">
      <c r="A184" s="126">
        <v>44265</v>
      </c>
      <c r="B184" s="469">
        <v>49</v>
      </c>
      <c r="C184" s="470">
        <v>582</v>
      </c>
      <c r="D184" s="470">
        <v>29</v>
      </c>
    </row>
    <row r="185" spans="1:5" x14ac:dyDescent="0.25">
      <c r="A185" s="126">
        <v>44266</v>
      </c>
      <c r="B185" s="469">
        <v>40</v>
      </c>
      <c r="C185" s="470">
        <v>525</v>
      </c>
      <c r="D185" s="470">
        <v>28</v>
      </c>
    </row>
    <row r="186" spans="1:5" x14ac:dyDescent="0.25">
      <c r="A186" s="126">
        <v>44267</v>
      </c>
      <c r="B186" s="469">
        <v>38</v>
      </c>
      <c r="C186" s="470">
        <v>512</v>
      </c>
      <c r="D186" s="470">
        <v>27</v>
      </c>
    </row>
    <row r="187" spans="1:5" x14ac:dyDescent="0.25">
      <c r="A187" s="126">
        <v>44268</v>
      </c>
      <c r="B187" s="469">
        <v>38</v>
      </c>
      <c r="C187" s="470">
        <v>479</v>
      </c>
      <c r="D187" s="470">
        <v>28</v>
      </c>
    </row>
    <row r="188" spans="1:5" x14ac:dyDescent="0.25">
      <c r="A188" s="126">
        <v>44269</v>
      </c>
      <c r="B188" s="469">
        <v>40</v>
      </c>
      <c r="C188" s="470">
        <v>461</v>
      </c>
      <c r="D188" s="470">
        <v>28</v>
      </c>
    </row>
    <row r="189" spans="1:5" x14ac:dyDescent="0.25">
      <c r="A189" s="126">
        <v>44270</v>
      </c>
      <c r="B189" s="469">
        <v>40</v>
      </c>
      <c r="C189" s="470">
        <v>447</v>
      </c>
      <c r="D189" s="470">
        <v>26</v>
      </c>
    </row>
    <row r="190" spans="1:5" x14ac:dyDescent="0.25">
      <c r="A190" s="126">
        <v>44271</v>
      </c>
      <c r="B190" s="469">
        <v>42</v>
      </c>
      <c r="C190" s="470">
        <v>440</v>
      </c>
      <c r="D190" s="470">
        <v>26</v>
      </c>
    </row>
    <row r="191" spans="1:5" x14ac:dyDescent="0.25">
      <c r="A191" s="126">
        <v>44272</v>
      </c>
      <c r="B191" s="469">
        <v>38</v>
      </c>
      <c r="C191" s="470">
        <v>422</v>
      </c>
      <c r="D191" s="470">
        <v>22</v>
      </c>
    </row>
    <row r="192" spans="1:5" x14ac:dyDescent="0.25">
      <c r="A192" s="126">
        <v>44273</v>
      </c>
      <c r="B192" s="469">
        <v>38</v>
      </c>
      <c r="C192" s="470">
        <v>405</v>
      </c>
      <c r="D192" s="470">
        <v>26</v>
      </c>
    </row>
    <row r="193" spans="1:7" x14ac:dyDescent="0.25">
      <c r="A193" s="126">
        <v>44274</v>
      </c>
      <c r="B193" s="469">
        <v>35</v>
      </c>
      <c r="C193" s="470">
        <v>397</v>
      </c>
      <c r="D193" s="470">
        <v>24</v>
      </c>
    </row>
    <row r="194" spans="1:7" x14ac:dyDescent="0.25">
      <c r="A194" s="126">
        <v>44275</v>
      </c>
      <c r="B194" s="469">
        <v>31</v>
      </c>
      <c r="C194" s="470">
        <v>367</v>
      </c>
      <c r="D194" s="470">
        <v>26</v>
      </c>
    </row>
    <row r="195" spans="1:7" x14ac:dyDescent="0.25">
      <c r="A195" s="126">
        <v>44276</v>
      </c>
      <c r="B195" s="469">
        <v>31</v>
      </c>
      <c r="C195" s="470">
        <v>344</v>
      </c>
      <c r="D195" s="470">
        <v>24</v>
      </c>
    </row>
    <row r="196" spans="1:7" x14ac:dyDescent="0.25">
      <c r="A196" s="126">
        <v>44277</v>
      </c>
      <c r="B196" s="469">
        <v>33</v>
      </c>
      <c r="C196" s="470">
        <v>353</v>
      </c>
      <c r="D196" s="470">
        <v>24</v>
      </c>
    </row>
    <row r="197" spans="1:7" x14ac:dyDescent="0.25">
      <c r="A197" s="126">
        <v>44278</v>
      </c>
      <c r="B197" s="469">
        <v>28</v>
      </c>
      <c r="C197" s="470">
        <v>341</v>
      </c>
      <c r="D197" s="470">
        <v>23</v>
      </c>
    </row>
    <row r="198" spans="1:7" x14ac:dyDescent="0.25">
      <c r="A198" s="126">
        <v>44279</v>
      </c>
      <c r="B198" s="469">
        <v>31</v>
      </c>
      <c r="C198" s="470">
        <v>321</v>
      </c>
      <c r="D198" s="470">
        <v>20</v>
      </c>
    </row>
    <row r="199" spans="1:7" x14ac:dyDescent="0.25">
      <c r="A199" s="126">
        <v>44280</v>
      </c>
      <c r="B199" s="469">
        <v>32</v>
      </c>
      <c r="C199" s="470">
        <v>310</v>
      </c>
      <c r="D199" s="470">
        <v>18</v>
      </c>
    </row>
    <row r="200" spans="1:7" x14ac:dyDescent="0.25">
      <c r="A200" s="126">
        <v>44281</v>
      </c>
      <c r="B200" s="469">
        <v>26</v>
      </c>
      <c r="C200" s="470">
        <v>296</v>
      </c>
      <c r="D200" s="470">
        <v>14</v>
      </c>
    </row>
    <row r="201" spans="1:7" x14ac:dyDescent="0.25">
      <c r="A201" s="126">
        <v>44282</v>
      </c>
      <c r="B201" s="469">
        <v>26</v>
      </c>
      <c r="C201" s="470">
        <v>283</v>
      </c>
      <c r="D201" s="470">
        <v>16</v>
      </c>
    </row>
    <row r="202" spans="1:7" x14ac:dyDescent="0.25">
      <c r="A202" s="126">
        <v>44283</v>
      </c>
      <c r="B202" s="469">
        <v>22</v>
      </c>
      <c r="C202" s="469">
        <v>264</v>
      </c>
      <c r="D202" s="469">
        <v>16</v>
      </c>
    </row>
    <row r="203" spans="1:7" x14ac:dyDescent="0.25">
      <c r="A203" s="126">
        <v>44284</v>
      </c>
      <c r="B203" s="469">
        <v>22</v>
      </c>
      <c r="C203" s="469">
        <v>259</v>
      </c>
      <c r="D203" s="469">
        <v>15</v>
      </c>
    </row>
    <row r="204" spans="1:7" x14ac:dyDescent="0.25">
      <c r="A204" s="126">
        <v>44285</v>
      </c>
      <c r="B204" s="469">
        <v>23</v>
      </c>
      <c r="C204" s="469">
        <v>250</v>
      </c>
      <c r="D204" s="469">
        <v>17</v>
      </c>
    </row>
    <row r="205" spans="1:7" x14ac:dyDescent="0.25">
      <c r="A205" s="126">
        <v>44286</v>
      </c>
      <c r="B205" s="469">
        <v>21</v>
      </c>
      <c r="C205" s="469">
        <v>237</v>
      </c>
      <c r="D205" s="469">
        <v>17</v>
      </c>
    </row>
    <row r="206" spans="1:7" x14ac:dyDescent="0.25">
      <c r="A206" s="126">
        <v>44287</v>
      </c>
      <c r="B206" s="469">
        <v>21</v>
      </c>
      <c r="C206" s="469">
        <v>215</v>
      </c>
      <c r="D206" s="469">
        <v>18</v>
      </c>
      <c r="E206" s="385"/>
      <c r="F206" s="385"/>
      <c r="G206" s="385"/>
    </row>
    <row r="207" spans="1:7" x14ac:dyDescent="0.25">
      <c r="A207" s="126">
        <v>44288</v>
      </c>
      <c r="B207" s="469">
        <v>23</v>
      </c>
      <c r="C207" s="469">
        <v>207</v>
      </c>
      <c r="D207" s="469">
        <v>16</v>
      </c>
    </row>
    <row r="208" spans="1:7" x14ac:dyDescent="0.25">
      <c r="A208" s="126">
        <v>44289</v>
      </c>
      <c r="B208" s="469">
        <v>18</v>
      </c>
      <c r="C208" s="469">
        <v>201</v>
      </c>
      <c r="D208" s="469">
        <v>16</v>
      </c>
    </row>
    <row r="209" spans="1:4" x14ac:dyDescent="0.25">
      <c r="A209" s="126">
        <v>44290</v>
      </c>
      <c r="B209" s="469">
        <v>19</v>
      </c>
      <c r="C209" s="469">
        <v>193</v>
      </c>
      <c r="D209" s="469">
        <v>16</v>
      </c>
    </row>
    <row r="210" spans="1:4" x14ac:dyDescent="0.25">
      <c r="A210" s="126">
        <v>44291</v>
      </c>
      <c r="B210" s="469">
        <v>18</v>
      </c>
      <c r="C210" s="469">
        <v>202</v>
      </c>
      <c r="D210" s="469">
        <v>16</v>
      </c>
    </row>
    <row r="211" spans="1:4" x14ac:dyDescent="0.25">
      <c r="A211" s="126">
        <v>44292</v>
      </c>
      <c r="B211" s="469">
        <v>21</v>
      </c>
      <c r="C211" s="469">
        <v>196</v>
      </c>
      <c r="D211" s="469">
        <v>15</v>
      </c>
    </row>
    <row r="212" spans="1:4" x14ac:dyDescent="0.25">
      <c r="A212" s="126">
        <v>44293</v>
      </c>
      <c r="B212" s="469">
        <v>21.3333333333333</v>
      </c>
      <c r="C212" s="469">
        <v>192</v>
      </c>
      <c r="D212" s="469">
        <v>14.6666666666667</v>
      </c>
    </row>
    <row r="213" spans="1:4" x14ac:dyDescent="0.25">
      <c r="A213" s="126">
        <v>44294</v>
      </c>
      <c r="B213" s="469">
        <v>21</v>
      </c>
      <c r="C213" s="469">
        <v>174</v>
      </c>
      <c r="D213" s="469">
        <v>11</v>
      </c>
    </row>
    <row r="214" spans="1:4" x14ac:dyDescent="0.25">
      <c r="A214" s="126">
        <v>44295</v>
      </c>
      <c r="B214" s="469">
        <v>19</v>
      </c>
      <c r="C214" s="469">
        <v>167</v>
      </c>
      <c r="D214" s="469">
        <v>10</v>
      </c>
    </row>
    <row r="215" spans="1:4" x14ac:dyDescent="0.25">
      <c r="A215" s="126">
        <v>44296</v>
      </c>
      <c r="B215" s="469">
        <v>20</v>
      </c>
      <c r="C215" s="469">
        <v>160</v>
      </c>
      <c r="D215" s="469">
        <v>9</v>
      </c>
    </row>
    <row r="216" spans="1:4" x14ac:dyDescent="0.25">
      <c r="A216" s="126">
        <v>44297</v>
      </c>
      <c r="B216" s="469">
        <v>21</v>
      </c>
      <c r="C216" s="469">
        <v>149</v>
      </c>
      <c r="D216" s="469">
        <v>10</v>
      </c>
    </row>
    <row r="217" spans="1:4" x14ac:dyDescent="0.25">
      <c r="A217" s="126">
        <v>44298</v>
      </c>
      <c r="B217" s="469">
        <v>21</v>
      </c>
      <c r="C217" s="469">
        <v>154</v>
      </c>
      <c r="D217" s="469">
        <v>9</v>
      </c>
    </row>
    <row r="218" spans="1:4" x14ac:dyDescent="0.25">
      <c r="A218" s="126">
        <v>44299</v>
      </c>
      <c r="B218" s="469">
        <v>20</v>
      </c>
      <c r="C218" s="469">
        <v>133</v>
      </c>
      <c r="D218" s="469">
        <v>8</v>
      </c>
    </row>
    <row r="219" spans="1:4" x14ac:dyDescent="0.25">
      <c r="A219" s="126">
        <v>44300</v>
      </c>
      <c r="B219" s="469">
        <v>20</v>
      </c>
      <c r="C219" s="469">
        <v>119</v>
      </c>
      <c r="D219" s="469">
        <v>7</v>
      </c>
    </row>
    <row r="220" spans="1:4" x14ac:dyDescent="0.25">
      <c r="A220" s="126">
        <v>44301</v>
      </c>
      <c r="B220" s="469">
        <v>16</v>
      </c>
      <c r="C220" s="469">
        <v>115</v>
      </c>
      <c r="D220" s="469">
        <v>6</v>
      </c>
    </row>
    <row r="221" spans="1:4" x14ac:dyDescent="0.25">
      <c r="A221" s="126">
        <v>44302</v>
      </c>
      <c r="B221" s="469">
        <v>18</v>
      </c>
      <c r="C221" s="469">
        <v>109</v>
      </c>
      <c r="D221" s="469">
        <v>7</v>
      </c>
    </row>
    <row r="222" spans="1:4" x14ac:dyDescent="0.25">
      <c r="A222" s="126">
        <v>44303</v>
      </c>
      <c r="B222" s="469">
        <v>16</v>
      </c>
      <c r="C222" s="469">
        <v>105</v>
      </c>
      <c r="D222" s="469">
        <v>6</v>
      </c>
    </row>
    <row r="223" spans="1:4" x14ac:dyDescent="0.25">
      <c r="A223" s="126">
        <v>44304</v>
      </c>
      <c r="B223" s="469">
        <v>14</v>
      </c>
      <c r="C223" s="469">
        <v>104</v>
      </c>
      <c r="D223" s="469">
        <v>6</v>
      </c>
    </row>
    <row r="224" spans="1:4" x14ac:dyDescent="0.25">
      <c r="A224" s="126">
        <v>44305</v>
      </c>
      <c r="B224" s="469">
        <v>14</v>
      </c>
      <c r="C224" s="469">
        <v>104</v>
      </c>
      <c r="D224" s="469">
        <v>6</v>
      </c>
    </row>
    <row r="225" spans="1:4" x14ac:dyDescent="0.25">
      <c r="A225" s="126">
        <v>44306</v>
      </c>
      <c r="B225" s="469">
        <v>13</v>
      </c>
      <c r="C225" s="469">
        <v>106</v>
      </c>
      <c r="D225" s="469">
        <v>7</v>
      </c>
    </row>
    <row r="226" spans="1:4" x14ac:dyDescent="0.25">
      <c r="A226" s="126">
        <v>44307</v>
      </c>
      <c r="B226" s="469">
        <v>14</v>
      </c>
      <c r="C226" s="469">
        <v>107</v>
      </c>
      <c r="D226" s="469">
        <v>7</v>
      </c>
    </row>
    <row r="227" spans="1:4" x14ac:dyDescent="0.25">
      <c r="A227" s="126">
        <v>44308</v>
      </c>
      <c r="B227" s="469">
        <v>12</v>
      </c>
      <c r="C227" s="469">
        <v>93</v>
      </c>
      <c r="D227" s="469">
        <v>7</v>
      </c>
    </row>
    <row r="228" spans="1:4" x14ac:dyDescent="0.25">
      <c r="A228" s="126">
        <v>44309</v>
      </c>
      <c r="B228" s="469">
        <v>12</v>
      </c>
      <c r="C228" s="469">
        <v>93</v>
      </c>
      <c r="D228" s="469">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9" customFormat="1" ht="45" x14ac:dyDescent="0.25">
      <c r="A1" s="357" t="s">
        <v>0</v>
      </c>
      <c r="B1" s="358" t="s">
        <v>185</v>
      </c>
      <c r="D1" s="360"/>
      <c r="L1" s="361"/>
      <c r="M1" s="361"/>
      <c r="N1" s="361"/>
      <c r="O1" s="361"/>
      <c r="P1" s="361"/>
      <c r="Q1" s="361"/>
      <c r="R1" s="361"/>
      <c r="S1" s="361"/>
      <c r="T1" s="361"/>
      <c r="U1" s="361"/>
      <c r="V1" s="361"/>
      <c r="W1" s="361"/>
      <c r="X1" s="361"/>
      <c r="Y1" s="361"/>
      <c r="Z1" s="361"/>
    </row>
    <row r="2" spans="1:26" x14ac:dyDescent="0.25">
      <c r="A2" s="362">
        <v>43916</v>
      </c>
      <c r="B2" s="298">
        <v>311</v>
      </c>
      <c r="C2" s="363"/>
    </row>
    <row r="3" spans="1:26" x14ac:dyDescent="0.25">
      <c r="A3" s="362">
        <f t="shared" ref="A3:A12" si="0">A2+1</f>
        <v>43917</v>
      </c>
      <c r="B3" s="298">
        <v>404</v>
      </c>
    </row>
    <row r="4" spans="1:26" x14ac:dyDescent="0.25">
      <c r="A4" s="362">
        <f t="shared" si="0"/>
        <v>43918</v>
      </c>
      <c r="B4" s="298">
        <v>511</v>
      </c>
    </row>
    <row r="5" spans="1:26" x14ac:dyDescent="0.25">
      <c r="A5" s="362">
        <f t="shared" si="0"/>
        <v>43919</v>
      </c>
      <c r="B5" s="298">
        <v>565</v>
      </c>
    </row>
    <row r="6" spans="1:26" x14ac:dyDescent="0.25">
      <c r="A6" s="362">
        <f t="shared" si="0"/>
        <v>43920</v>
      </c>
      <c r="B6" s="298">
        <v>627</v>
      </c>
    </row>
    <row r="7" spans="1:26" x14ac:dyDescent="0.25">
      <c r="A7" s="362">
        <f t="shared" si="0"/>
        <v>43921</v>
      </c>
      <c r="B7" s="298">
        <v>752</v>
      </c>
    </row>
    <row r="8" spans="1:26" x14ac:dyDescent="0.25">
      <c r="A8" s="362">
        <f t="shared" si="0"/>
        <v>43922</v>
      </c>
      <c r="B8" s="298">
        <v>815</v>
      </c>
    </row>
    <row r="9" spans="1:26" x14ac:dyDescent="0.25">
      <c r="A9" s="362">
        <f t="shared" si="0"/>
        <v>43923</v>
      </c>
      <c r="B9" s="298">
        <v>910</v>
      </c>
    </row>
    <row r="10" spans="1:26" x14ac:dyDescent="0.25">
      <c r="A10" s="362">
        <f t="shared" si="0"/>
        <v>43924</v>
      </c>
      <c r="B10" s="298">
        <v>1037</v>
      </c>
    </row>
    <row r="11" spans="1:26" x14ac:dyDescent="0.25">
      <c r="A11" s="362">
        <f t="shared" si="0"/>
        <v>43925</v>
      </c>
      <c r="B11" s="298">
        <v>1107</v>
      </c>
    </row>
    <row r="12" spans="1:26" x14ac:dyDescent="0.25">
      <c r="A12" s="362">
        <f t="shared" si="0"/>
        <v>43926</v>
      </c>
      <c r="B12" s="298">
        <v>1204</v>
      </c>
    </row>
    <row r="13" spans="1:26" x14ac:dyDescent="0.25">
      <c r="A13" s="362">
        <v>43927</v>
      </c>
      <c r="B13" s="298">
        <v>1262</v>
      </c>
    </row>
    <row r="14" spans="1:26" x14ac:dyDescent="0.25">
      <c r="A14" s="362">
        <v>43928</v>
      </c>
      <c r="B14" s="298">
        <v>1328</v>
      </c>
    </row>
    <row r="15" spans="1:26" x14ac:dyDescent="0.25">
      <c r="A15" s="362">
        <v>43929</v>
      </c>
      <c r="B15" s="298">
        <v>1415</v>
      </c>
    </row>
    <row r="16" spans="1:26" x14ac:dyDescent="0.25">
      <c r="A16" s="362">
        <v>43930</v>
      </c>
      <c r="B16" s="298">
        <v>1440</v>
      </c>
    </row>
    <row r="17" spans="1:23" x14ac:dyDescent="0.25">
      <c r="A17" s="362">
        <v>43931</v>
      </c>
      <c r="B17" s="298">
        <v>1461</v>
      </c>
    </row>
    <row r="18" spans="1:23" x14ac:dyDescent="0.25">
      <c r="A18" s="362">
        <v>43932</v>
      </c>
      <c r="B18" s="298">
        <v>1467</v>
      </c>
    </row>
    <row r="19" spans="1:23" x14ac:dyDescent="0.25">
      <c r="A19" s="362">
        <v>43933</v>
      </c>
      <c r="B19" s="298">
        <v>1487</v>
      </c>
    </row>
    <row r="20" spans="1:23" x14ac:dyDescent="0.25">
      <c r="A20" s="362">
        <v>43934</v>
      </c>
      <c r="B20" s="298">
        <v>1482</v>
      </c>
    </row>
    <row r="21" spans="1:23" x14ac:dyDescent="0.25">
      <c r="A21" s="362">
        <v>43935</v>
      </c>
      <c r="B21" s="298">
        <v>1514</v>
      </c>
    </row>
    <row r="22" spans="1:23" x14ac:dyDescent="0.25">
      <c r="A22" s="362">
        <v>43936</v>
      </c>
      <c r="B22" s="298">
        <v>1486</v>
      </c>
    </row>
    <row r="23" spans="1:23" ht="15" customHeight="1" x14ac:dyDescent="0.25">
      <c r="A23" s="362">
        <v>43937</v>
      </c>
      <c r="B23" s="298">
        <v>1479</v>
      </c>
    </row>
    <row r="24" spans="1:23" x14ac:dyDescent="0.25">
      <c r="A24" s="362">
        <v>43938</v>
      </c>
      <c r="B24" s="298">
        <v>1487</v>
      </c>
    </row>
    <row r="25" spans="1:23" ht="15" customHeight="1" x14ac:dyDescent="0.25">
      <c r="A25" s="362">
        <v>43939</v>
      </c>
      <c r="B25" s="298">
        <v>1501</v>
      </c>
    </row>
    <row r="26" spans="1:23" x14ac:dyDescent="0.25">
      <c r="A26" s="362">
        <v>43940</v>
      </c>
      <c r="B26" s="298">
        <v>1520</v>
      </c>
    </row>
    <row r="27" spans="1:23" x14ac:dyDescent="0.25">
      <c r="A27" s="362">
        <v>43941</v>
      </c>
      <c r="B27" s="298">
        <v>1520</v>
      </c>
    </row>
    <row r="28" spans="1:23" x14ac:dyDescent="0.25">
      <c r="A28" s="362">
        <v>43942</v>
      </c>
      <c r="B28" s="298">
        <v>1472</v>
      </c>
    </row>
    <row r="29" spans="1:23" ht="15" customHeight="1" x14ac:dyDescent="0.25">
      <c r="A29" s="362">
        <v>43943</v>
      </c>
      <c r="B29" s="298">
        <v>1432</v>
      </c>
      <c r="E29" s="364" t="s">
        <v>6</v>
      </c>
      <c r="F29" s="365"/>
      <c r="G29" s="365"/>
      <c r="H29" s="365"/>
      <c r="I29" s="365"/>
      <c r="J29" s="365"/>
      <c r="K29" s="365"/>
      <c r="L29" s="365"/>
      <c r="M29" s="365"/>
      <c r="N29" s="365"/>
      <c r="O29" s="365"/>
      <c r="P29" s="365"/>
      <c r="Q29" s="365"/>
      <c r="R29" s="365"/>
      <c r="S29" s="365"/>
      <c r="T29" s="365"/>
      <c r="U29" s="365"/>
      <c r="V29" s="365"/>
      <c r="W29" s="365"/>
    </row>
    <row r="30" spans="1:23" x14ac:dyDescent="0.25">
      <c r="A30" s="362">
        <v>43944</v>
      </c>
      <c r="B30" s="298">
        <v>1423</v>
      </c>
      <c r="E30" s="365"/>
      <c r="F30" s="365"/>
      <c r="G30" s="365"/>
      <c r="H30" s="365"/>
      <c r="I30" s="365"/>
      <c r="J30" s="365"/>
      <c r="K30" s="365"/>
      <c r="L30" s="365"/>
      <c r="M30" s="365"/>
      <c r="N30" s="365"/>
      <c r="O30" s="365"/>
      <c r="P30" s="365"/>
      <c r="Q30" s="365"/>
      <c r="R30" s="365"/>
      <c r="S30" s="365"/>
      <c r="T30" s="365"/>
      <c r="U30" s="365"/>
      <c r="V30" s="365"/>
      <c r="W30" s="365"/>
    </row>
    <row r="31" spans="1:23" x14ac:dyDescent="0.25">
      <c r="A31" s="362">
        <v>43945</v>
      </c>
      <c r="B31" s="298">
        <v>1383</v>
      </c>
      <c r="E31" s="364" t="s">
        <v>61</v>
      </c>
      <c r="F31" s="364"/>
      <c r="G31" s="364"/>
      <c r="H31" s="364"/>
      <c r="I31" s="364"/>
      <c r="J31" s="364"/>
      <c r="K31" s="364"/>
      <c r="L31" s="364"/>
      <c r="M31" s="364"/>
      <c r="N31" s="364"/>
      <c r="O31" s="364"/>
    </row>
    <row r="32" spans="1:23" x14ac:dyDescent="0.25">
      <c r="A32" s="362">
        <v>43946</v>
      </c>
      <c r="B32" s="298">
        <v>1385</v>
      </c>
      <c r="E32" s="364"/>
      <c r="F32" s="364"/>
      <c r="G32" s="364"/>
      <c r="H32" s="364"/>
      <c r="I32" s="364"/>
      <c r="J32" s="364"/>
      <c r="K32" s="364"/>
      <c r="L32" s="364"/>
      <c r="M32" s="364"/>
      <c r="N32" s="364"/>
      <c r="O32" s="364"/>
    </row>
    <row r="33" spans="1:21" ht="51" customHeight="1" x14ac:dyDescent="0.25">
      <c r="A33" s="362">
        <v>43947</v>
      </c>
      <c r="B33" s="298">
        <v>1382</v>
      </c>
      <c r="E33" s="563" t="s">
        <v>180</v>
      </c>
      <c r="F33" s="563"/>
      <c r="G33" s="563"/>
      <c r="H33" s="563"/>
      <c r="I33" s="563"/>
      <c r="J33" s="563"/>
      <c r="K33" s="563"/>
      <c r="L33" s="563"/>
      <c r="M33" s="563"/>
      <c r="N33" s="563"/>
      <c r="O33" s="563"/>
      <c r="P33" s="563"/>
      <c r="Q33" s="563"/>
      <c r="R33" s="563"/>
      <c r="S33" s="563"/>
      <c r="T33" s="563"/>
      <c r="U33" s="563"/>
    </row>
    <row r="34" spans="1:21" x14ac:dyDescent="0.25">
      <c r="A34" s="362">
        <v>43948</v>
      </c>
      <c r="B34" s="298">
        <v>1387</v>
      </c>
      <c r="E34" s="358"/>
      <c r="F34" s="358"/>
      <c r="G34" s="358"/>
      <c r="H34" s="358"/>
      <c r="I34" s="358"/>
      <c r="J34" s="358"/>
      <c r="K34" s="358"/>
      <c r="L34" s="358"/>
      <c r="M34" s="358"/>
      <c r="N34" s="358"/>
      <c r="O34" s="358"/>
      <c r="P34" s="358"/>
      <c r="Q34" s="358"/>
      <c r="R34" s="358"/>
      <c r="S34" s="358"/>
      <c r="T34" s="358"/>
    </row>
    <row r="35" spans="1:21" x14ac:dyDescent="0.25">
      <c r="A35" s="362">
        <v>43949</v>
      </c>
      <c r="B35" s="298">
        <v>1359</v>
      </c>
    </row>
    <row r="36" spans="1:21" x14ac:dyDescent="0.25">
      <c r="A36" s="362">
        <v>43950</v>
      </c>
      <c r="B36" s="298">
        <v>1363</v>
      </c>
    </row>
    <row r="37" spans="1:21" x14ac:dyDescent="0.25">
      <c r="A37" s="362">
        <v>43951</v>
      </c>
      <c r="B37" s="298">
        <v>1324</v>
      </c>
    </row>
    <row r="38" spans="1:21" x14ac:dyDescent="0.25">
      <c r="A38" s="362">
        <v>43952</v>
      </c>
      <c r="B38" s="298">
        <v>1302</v>
      </c>
    </row>
    <row r="39" spans="1:21" x14ac:dyDescent="0.25">
      <c r="A39" s="362">
        <v>43953</v>
      </c>
      <c r="B39" s="298">
        <v>1277</v>
      </c>
    </row>
    <row r="40" spans="1:21" x14ac:dyDescent="0.25">
      <c r="A40" s="362">
        <v>43954</v>
      </c>
      <c r="B40" s="310">
        <v>1266</v>
      </c>
    </row>
    <row r="41" spans="1:21" x14ac:dyDescent="0.25">
      <c r="A41" s="362">
        <v>43955</v>
      </c>
      <c r="B41" s="310">
        <v>1279</v>
      </c>
    </row>
    <row r="42" spans="1:21" x14ac:dyDescent="0.25">
      <c r="A42" s="362">
        <v>43956</v>
      </c>
      <c r="B42" s="310">
        <v>1225</v>
      </c>
    </row>
    <row r="43" spans="1:21" x14ac:dyDescent="0.25">
      <c r="A43" s="362">
        <v>43957</v>
      </c>
      <c r="B43" s="310">
        <v>1204</v>
      </c>
    </row>
    <row r="44" spans="1:21" x14ac:dyDescent="0.25">
      <c r="A44" s="362">
        <v>43958</v>
      </c>
      <c r="B44" s="310">
        <v>1199</v>
      </c>
    </row>
    <row r="45" spans="1:21" x14ac:dyDescent="0.25">
      <c r="A45" s="362">
        <v>43959</v>
      </c>
      <c r="B45" s="310">
        <v>1168</v>
      </c>
    </row>
    <row r="46" spans="1:21" x14ac:dyDescent="0.25">
      <c r="A46" s="362">
        <v>43960</v>
      </c>
      <c r="B46" s="310">
        <v>1159</v>
      </c>
    </row>
    <row r="47" spans="1:21" x14ac:dyDescent="0.25">
      <c r="A47" s="362">
        <v>43961</v>
      </c>
      <c r="B47" s="310">
        <v>1132</v>
      </c>
    </row>
    <row r="48" spans="1:21" x14ac:dyDescent="0.25">
      <c r="A48" s="362">
        <v>43962</v>
      </c>
      <c r="B48" s="310">
        <v>1145</v>
      </c>
    </row>
    <row r="49" spans="1:2" x14ac:dyDescent="0.25">
      <c r="A49" s="362">
        <v>43963</v>
      </c>
      <c r="B49" s="310">
        <v>1131</v>
      </c>
    </row>
    <row r="50" spans="1:2" x14ac:dyDescent="0.25">
      <c r="A50" s="362">
        <v>43964</v>
      </c>
      <c r="B50" s="310">
        <v>1101</v>
      </c>
    </row>
    <row r="51" spans="1:2" x14ac:dyDescent="0.25">
      <c r="A51" s="362">
        <v>43965</v>
      </c>
      <c r="B51" s="310">
        <v>1100</v>
      </c>
    </row>
    <row r="52" spans="1:2" x14ac:dyDescent="0.25">
      <c r="A52" s="362">
        <v>43966</v>
      </c>
      <c r="B52" s="310">
        <v>1066</v>
      </c>
    </row>
    <row r="53" spans="1:2" x14ac:dyDescent="0.25">
      <c r="A53" s="362">
        <v>43967</v>
      </c>
      <c r="B53" s="310">
        <v>1011</v>
      </c>
    </row>
    <row r="54" spans="1:2" x14ac:dyDescent="0.25">
      <c r="A54" s="362">
        <v>43968</v>
      </c>
      <c r="B54" s="310">
        <v>1007</v>
      </c>
    </row>
    <row r="55" spans="1:2" x14ac:dyDescent="0.25">
      <c r="A55" s="362">
        <v>43969</v>
      </c>
      <c r="B55" s="310">
        <v>1005</v>
      </c>
    </row>
    <row r="56" spans="1:2" x14ac:dyDescent="0.25">
      <c r="A56" s="362">
        <v>43970</v>
      </c>
      <c r="B56" s="310">
        <v>969</v>
      </c>
    </row>
    <row r="57" spans="1:2" x14ac:dyDescent="0.25">
      <c r="A57" s="362">
        <v>43971</v>
      </c>
      <c r="B57" s="310">
        <v>943</v>
      </c>
    </row>
    <row r="58" spans="1:2" x14ac:dyDescent="0.25">
      <c r="A58" s="362">
        <v>43972</v>
      </c>
      <c r="B58" s="310">
        <v>909</v>
      </c>
    </row>
    <row r="59" spans="1:2" x14ac:dyDescent="0.25">
      <c r="A59" s="362">
        <v>43973</v>
      </c>
      <c r="B59" s="310">
        <v>874</v>
      </c>
    </row>
    <row r="60" spans="1:2" x14ac:dyDescent="0.25">
      <c r="A60" s="362">
        <v>43974</v>
      </c>
      <c r="B60" s="310">
        <v>841</v>
      </c>
    </row>
    <row r="61" spans="1:2" x14ac:dyDescent="0.25">
      <c r="A61" s="362">
        <v>43975</v>
      </c>
      <c r="B61" s="310">
        <v>845</v>
      </c>
    </row>
    <row r="62" spans="1:2" x14ac:dyDescent="0.25">
      <c r="A62" s="362">
        <v>43976</v>
      </c>
      <c r="B62" s="310">
        <v>849</v>
      </c>
    </row>
    <row r="63" spans="1:2" x14ac:dyDescent="0.25">
      <c r="A63" s="362">
        <v>43977</v>
      </c>
      <c r="B63" s="310">
        <v>833</v>
      </c>
    </row>
    <row r="64" spans="1:2" x14ac:dyDescent="0.25">
      <c r="A64" s="362">
        <v>43978</v>
      </c>
      <c r="B64" s="310">
        <v>810</v>
      </c>
    </row>
    <row r="65" spans="1:2" x14ac:dyDescent="0.25">
      <c r="A65" s="362">
        <v>43979</v>
      </c>
      <c r="B65" s="310">
        <v>797</v>
      </c>
    </row>
    <row r="66" spans="1:2" x14ac:dyDescent="0.25">
      <c r="A66" s="362">
        <v>43980</v>
      </c>
      <c r="B66" s="310">
        <v>769</v>
      </c>
    </row>
    <row r="67" spans="1:2" x14ac:dyDescent="0.25">
      <c r="A67" s="362">
        <v>43981</v>
      </c>
      <c r="B67" s="310">
        <v>736</v>
      </c>
    </row>
    <row r="68" spans="1:2" x14ac:dyDescent="0.25">
      <c r="A68" s="362">
        <v>43982</v>
      </c>
      <c r="B68" s="310">
        <v>733</v>
      </c>
    </row>
    <row r="69" spans="1:2" x14ac:dyDescent="0.25">
      <c r="A69" s="362">
        <v>43983</v>
      </c>
      <c r="B69" s="310">
        <v>736</v>
      </c>
    </row>
    <row r="70" spans="1:2" x14ac:dyDescent="0.25">
      <c r="A70" s="362">
        <v>43984</v>
      </c>
      <c r="B70" s="310">
        <v>714</v>
      </c>
    </row>
    <row r="71" spans="1:2" x14ac:dyDescent="0.25">
      <c r="A71" s="362">
        <v>43985</v>
      </c>
      <c r="B71" s="310">
        <v>708</v>
      </c>
    </row>
    <row r="72" spans="1:2" x14ac:dyDescent="0.25">
      <c r="A72" s="362">
        <v>43986</v>
      </c>
      <c r="B72" s="310">
        <v>691</v>
      </c>
    </row>
    <row r="73" spans="1:2" x14ac:dyDescent="0.25">
      <c r="A73" s="362">
        <v>43987</v>
      </c>
      <c r="B73" s="310">
        <v>682</v>
      </c>
    </row>
    <row r="74" spans="1:2" x14ac:dyDescent="0.25">
      <c r="A74" s="362">
        <v>43988</v>
      </c>
      <c r="B74" s="310">
        <v>652</v>
      </c>
    </row>
    <row r="75" spans="1:2" x14ac:dyDescent="0.25">
      <c r="A75" s="362">
        <v>43989</v>
      </c>
      <c r="B75" s="310">
        <v>652</v>
      </c>
    </row>
    <row r="76" spans="1:2" x14ac:dyDescent="0.25">
      <c r="A76" s="362">
        <v>43990</v>
      </c>
      <c r="B76" s="310">
        <v>660</v>
      </c>
    </row>
    <row r="77" spans="1:2" x14ac:dyDescent="0.25">
      <c r="A77" s="362">
        <v>43991</v>
      </c>
      <c r="B77" s="310">
        <v>647</v>
      </c>
    </row>
    <row r="78" spans="1:2" x14ac:dyDescent="0.25">
      <c r="A78" s="362">
        <v>43992</v>
      </c>
      <c r="B78" s="310">
        <v>628</v>
      </c>
    </row>
    <row r="79" spans="1:2" x14ac:dyDescent="0.25">
      <c r="A79" s="362">
        <v>43993</v>
      </c>
      <c r="B79" s="310">
        <v>610</v>
      </c>
    </row>
    <row r="80" spans="1:2" x14ac:dyDescent="0.25">
      <c r="A80" s="362">
        <v>43994</v>
      </c>
      <c r="B80" s="310">
        <v>590</v>
      </c>
    </row>
    <row r="81" spans="1:2" x14ac:dyDescent="0.25">
      <c r="A81" s="362">
        <v>43995</v>
      </c>
      <c r="B81" s="310">
        <v>582</v>
      </c>
    </row>
    <row r="82" spans="1:2" x14ac:dyDescent="0.25">
      <c r="A82" s="362">
        <v>43996</v>
      </c>
      <c r="B82" s="298">
        <v>575</v>
      </c>
    </row>
    <row r="83" spans="1:2" x14ac:dyDescent="0.25">
      <c r="A83" s="362">
        <v>43997</v>
      </c>
      <c r="B83" s="310">
        <v>578</v>
      </c>
    </row>
    <row r="84" spans="1:2" x14ac:dyDescent="0.25">
      <c r="A84" s="362">
        <v>43998</v>
      </c>
      <c r="B84" s="298">
        <v>567</v>
      </c>
    </row>
    <row r="85" spans="1:2" x14ac:dyDescent="0.25">
      <c r="A85" s="362">
        <v>43999</v>
      </c>
      <c r="B85" s="298">
        <v>552</v>
      </c>
    </row>
    <row r="86" spans="1:2" x14ac:dyDescent="0.25">
      <c r="A86" s="362">
        <v>44000</v>
      </c>
      <c r="B86" s="298">
        <v>544</v>
      </c>
    </row>
    <row r="87" spans="1:2" x14ac:dyDescent="0.25">
      <c r="A87" s="362">
        <v>44001</v>
      </c>
      <c r="B87" s="298">
        <v>518</v>
      </c>
    </row>
    <row r="88" spans="1:2" x14ac:dyDescent="0.25">
      <c r="A88" s="362">
        <v>44002</v>
      </c>
      <c r="B88" s="298">
        <v>511</v>
      </c>
    </row>
    <row r="89" spans="1:2" x14ac:dyDescent="0.25">
      <c r="A89" s="362">
        <v>44003</v>
      </c>
      <c r="B89" s="298">
        <v>518</v>
      </c>
    </row>
    <row r="90" spans="1:2" x14ac:dyDescent="0.25">
      <c r="A90" s="362">
        <v>44004</v>
      </c>
      <c r="B90" s="298">
        <v>515</v>
      </c>
    </row>
    <row r="91" spans="1:2" x14ac:dyDescent="0.25">
      <c r="A91" s="362">
        <v>44005</v>
      </c>
      <c r="B91" s="298">
        <v>512</v>
      </c>
    </row>
    <row r="92" spans="1:2" x14ac:dyDescent="0.25">
      <c r="A92" s="362">
        <v>44006</v>
      </c>
      <c r="B92" s="298">
        <v>489</v>
      </c>
    </row>
    <row r="93" spans="1:2" x14ac:dyDescent="0.25">
      <c r="A93" s="362">
        <v>44007</v>
      </c>
      <c r="B93" s="298">
        <v>472</v>
      </c>
    </row>
    <row r="94" spans="1:2" x14ac:dyDescent="0.25">
      <c r="A94" s="362">
        <v>44008</v>
      </c>
      <c r="B94" s="298">
        <v>467</v>
      </c>
    </row>
    <row r="95" spans="1:2" x14ac:dyDescent="0.25">
      <c r="A95" s="362">
        <v>44009</v>
      </c>
      <c r="B95" s="298">
        <v>456</v>
      </c>
    </row>
    <row r="96" spans="1:2" x14ac:dyDescent="0.25">
      <c r="A96" s="362">
        <v>44010</v>
      </c>
      <c r="B96" s="298">
        <v>453</v>
      </c>
    </row>
    <row r="97" spans="1:2" x14ac:dyDescent="0.25">
      <c r="A97" s="362">
        <v>44011</v>
      </c>
      <c r="B97" s="298">
        <v>453</v>
      </c>
    </row>
    <row r="98" spans="1:2" x14ac:dyDescent="0.25">
      <c r="A98" s="362">
        <v>44012</v>
      </c>
      <c r="B98" s="298">
        <v>450</v>
      </c>
    </row>
    <row r="99" spans="1:2" x14ac:dyDescent="0.25">
      <c r="A99" s="362">
        <v>44013</v>
      </c>
      <c r="B99" s="298">
        <v>439</v>
      </c>
    </row>
    <row r="100" spans="1:2" x14ac:dyDescent="0.25">
      <c r="A100" s="362">
        <v>44014</v>
      </c>
      <c r="B100" s="298">
        <v>432</v>
      </c>
    </row>
    <row r="101" spans="1:2" x14ac:dyDescent="0.25">
      <c r="A101" s="362">
        <v>44015</v>
      </c>
      <c r="B101" s="298">
        <v>422</v>
      </c>
    </row>
    <row r="102" spans="1:2" x14ac:dyDescent="0.25">
      <c r="A102" s="362">
        <v>44016</v>
      </c>
      <c r="B102" s="298">
        <v>430</v>
      </c>
    </row>
    <row r="103" spans="1:2" x14ac:dyDescent="0.25">
      <c r="A103" s="362">
        <v>44017</v>
      </c>
      <c r="B103" s="298">
        <v>424</v>
      </c>
    </row>
    <row r="104" spans="1:2" x14ac:dyDescent="0.25">
      <c r="A104" s="362">
        <v>44018</v>
      </c>
      <c r="B104" s="298">
        <v>384</v>
      </c>
    </row>
    <row r="105" spans="1:2" x14ac:dyDescent="0.25">
      <c r="A105" s="362">
        <v>44019</v>
      </c>
      <c r="B105" s="298">
        <v>376</v>
      </c>
    </row>
    <row r="106" spans="1:2" x14ac:dyDescent="0.25">
      <c r="A106" s="362">
        <v>44020</v>
      </c>
      <c r="B106" s="298">
        <v>358</v>
      </c>
    </row>
    <row r="107" spans="1:2" x14ac:dyDescent="0.25">
      <c r="A107" s="362">
        <v>44021</v>
      </c>
      <c r="B107" s="298">
        <v>342</v>
      </c>
    </row>
    <row r="108" spans="1:2" x14ac:dyDescent="0.25">
      <c r="A108" s="362">
        <v>44022</v>
      </c>
      <c r="B108" s="298">
        <v>337</v>
      </c>
    </row>
    <row r="109" spans="1:2" x14ac:dyDescent="0.25">
      <c r="A109" s="362">
        <v>44023</v>
      </c>
      <c r="B109" s="298">
        <v>323</v>
      </c>
    </row>
    <row r="110" spans="1:2" x14ac:dyDescent="0.25">
      <c r="A110" s="362">
        <v>44024</v>
      </c>
      <c r="B110" s="298">
        <v>330</v>
      </c>
    </row>
    <row r="111" spans="1:2" x14ac:dyDescent="0.25">
      <c r="A111" s="362">
        <v>44025</v>
      </c>
      <c r="B111" s="298">
        <v>335</v>
      </c>
    </row>
    <row r="112" spans="1:2" x14ac:dyDescent="0.25">
      <c r="A112" s="362">
        <v>44026</v>
      </c>
      <c r="B112" s="298">
        <v>327</v>
      </c>
    </row>
    <row r="113" spans="1:2" x14ac:dyDescent="0.25">
      <c r="A113" s="362">
        <v>44027</v>
      </c>
      <c r="B113" s="298">
        <v>329</v>
      </c>
    </row>
    <row r="114" spans="1:2" x14ac:dyDescent="0.25">
      <c r="A114" s="362">
        <v>44028</v>
      </c>
      <c r="B114" s="298">
        <v>320</v>
      </c>
    </row>
    <row r="115" spans="1:2" x14ac:dyDescent="0.25">
      <c r="A115" s="362">
        <v>44029</v>
      </c>
      <c r="B115" s="298">
        <v>316</v>
      </c>
    </row>
    <row r="116" spans="1:2" x14ac:dyDescent="0.25">
      <c r="A116" s="362">
        <v>44030</v>
      </c>
      <c r="B116" s="298">
        <v>305</v>
      </c>
    </row>
    <row r="117" spans="1:2" x14ac:dyDescent="0.25">
      <c r="A117" s="362">
        <v>44031</v>
      </c>
      <c r="B117" s="298">
        <v>302</v>
      </c>
    </row>
    <row r="118" spans="1:2" x14ac:dyDescent="0.25">
      <c r="A118" s="362">
        <v>44032</v>
      </c>
      <c r="B118" s="298">
        <v>299</v>
      </c>
    </row>
    <row r="119" spans="1:2" x14ac:dyDescent="0.25">
      <c r="A119" s="362">
        <v>44033</v>
      </c>
      <c r="B119" s="298">
        <v>303</v>
      </c>
    </row>
    <row r="120" spans="1:2" x14ac:dyDescent="0.25">
      <c r="A120" s="362">
        <v>44034</v>
      </c>
      <c r="B120" s="298">
        <v>295</v>
      </c>
    </row>
    <row r="121" spans="1:2" x14ac:dyDescent="0.25">
      <c r="A121" s="362">
        <v>44035</v>
      </c>
      <c r="B121" s="298">
        <v>287</v>
      </c>
    </row>
    <row r="122" spans="1:2" x14ac:dyDescent="0.25">
      <c r="A122" s="362">
        <v>44036</v>
      </c>
      <c r="B122" s="298">
        <v>278</v>
      </c>
    </row>
    <row r="123" spans="1:2" x14ac:dyDescent="0.25">
      <c r="A123" s="362">
        <v>44037</v>
      </c>
      <c r="B123" s="298">
        <v>270</v>
      </c>
    </row>
    <row r="124" spans="1:2" x14ac:dyDescent="0.25">
      <c r="A124" s="362">
        <v>44038</v>
      </c>
      <c r="B124" s="298">
        <v>267</v>
      </c>
    </row>
    <row r="125" spans="1:2" x14ac:dyDescent="0.25">
      <c r="A125" s="362">
        <v>44039</v>
      </c>
      <c r="B125" s="298">
        <v>270</v>
      </c>
    </row>
    <row r="126" spans="1:2" x14ac:dyDescent="0.25">
      <c r="A126" s="362">
        <v>44040</v>
      </c>
      <c r="B126" s="298">
        <v>264</v>
      </c>
    </row>
    <row r="127" spans="1:2" x14ac:dyDescent="0.25">
      <c r="A127" s="362">
        <v>44041</v>
      </c>
      <c r="B127" s="298">
        <v>260</v>
      </c>
    </row>
    <row r="128" spans="1:2" x14ac:dyDescent="0.25">
      <c r="A128" s="362">
        <v>44042</v>
      </c>
      <c r="B128" s="298">
        <v>260</v>
      </c>
    </row>
    <row r="129" spans="1:2" x14ac:dyDescent="0.25">
      <c r="A129" s="362">
        <v>44043</v>
      </c>
      <c r="B129" s="298">
        <v>255</v>
      </c>
    </row>
    <row r="130" spans="1:2" x14ac:dyDescent="0.25">
      <c r="A130" s="362">
        <v>44044</v>
      </c>
      <c r="B130" s="298">
        <v>260</v>
      </c>
    </row>
    <row r="131" spans="1:2" x14ac:dyDescent="0.25">
      <c r="A131" s="362">
        <v>44045</v>
      </c>
      <c r="B131" s="298">
        <v>265</v>
      </c>
    </row>
    <row r="132" spans="1:2" x14ac:dyDescent="0.25">
      <c r="A132" s="362">
        <v>44046</v>
      </c>
      <c r="B132" s="298">
        <v>265</v>
      </c>
    </row>
    <row r="133" spans="1:2" x14ac:dyDescent="0.25">
      <c r="A133" s="362">
        <v>44047</v>
      </c>
      <c r="B133" s="298">
        <v>270</v>
      </c>
    </row>
    <row r="134" spans="1:2" x14ac:dyDescent="0.25">
      <c r="A134" s="362">
        <v>44048</v>
      </c>
      <c r="B134" s="298">
        <v>267</v>
      </c>
    </row>
    <row r="135" spans="1:2" x14ac:dyDescent="0.25">
      <c r="A135" s="362">
        <v>44049</v>
      </c>
      <c r="B135" s="298">
        <v>270</v>
      </c>
    </row>
    <row r="136" spans="1:2" x14ac:dyDescent="0.25">
      <c r="A136" s="362">
        <v>44050</v>
      </c>
      <c r="B136" s="298">
        <v>262</v>
      </c>
    </row>
    <row r="137" spans="1:2" x14ac:dyDescent="0.25">
      <c r="A137" s="362">
        <v>44051</v>
      </c>
      <c r="B137" s="298">
        <v>261</v>
      </c>
    </row>
    <row r="138" spans="1:2" x14ac:dyDescent="0.25">
      <c r="A138" s="362">
        <v>44052</v>
      </c>
      <c r="B138" s="298">
        <v>261</v>
      </c>
    </row>
    <row r="139" spans="1:2" x14ac:dyDescent="0.25">
      <c r="A139" s="362">
        <v>44053</v>
      </c>
      <c r="B139" s="298">
        <v>267</v>
      </c>
    </row>
    <row r="140" spans="1:2" x14ac:dyDescent="0.25">
      <c r="A140" s="362">
        <v>44054</v>
      </c>
      <c r="B140" s="298">
        <v>269</v>
      </c>
    </row>
    <row r="141" spans="1:2" x14ac:dyDescent="0.25">
      <c r="A141" s="362">
        <v>44055</v>
      </c>
      <c r="B141" s="298">
        <v>265</v>
      </c>
    </row>
    <row r="142" spans="1:2" x14ac:dyDescent="0.25">
      <c r="A142" s="362">
        <v>44056</v>
      </c>
      <c r="B142" s="298">
        <v>258</v>
      </c>
    </row>
    <row r="143" spans="1:2" x14ac:dyDescent="0.25">
      <c r="A143" s="362">
        <v>44057</v>
      </c>
      <c r="B143" s="298">
        <v>253</v>
      </c>
    </row>
    <row r="144" spans="1:2" x14ac:dyDescent="0.25">
      <c r="A144" s="362">
        <v>44058</v>
      </c>
      <c r="B144" s="298">
        <v>244</v>
      </c>
    </row>
    <row r="145" spans="1:2" x14ac:dyDescent="0.25">
      <c r="A145" s="362">
        <v>44059</v>
      </c>
      <c r="B145" s="298">
        <v>243</v>
      </c>
    </row>
    <row r="146" spans="1:2" x14ac:dyDescent="0.25">
      <c r="A146" s="362">
        <v>44060</v>
      </c>
      <c r="B146" s="298">
        <v>248</v>
      </c>
    </row>
    <row r="147" spans="1:2" x14ac:dyDescent="0.25">
      <c r="A147" s="362">
        <v>44061</v>
      </c>
      <c r="B147" s="298">
        <v>254</v>
      </c>
    </row>
    <row r="148" spans="1:2" x14ac:dyDescent="0.25">
      <c r="A148" s="362">
        <v>44062</v>
      </c>
      <c r="B148" s="298">
        <v>247</v>
      </c>
    </row>
    <row r="149" spans="1:2" x14ac:dyDescent="0.25">
      <c r="A149" s="362">
        <v>44063</v>
      </c>
      <c r="B149" s="298">
        <v>248</v>
      </c>
    </row>
    <row r="150" spans="1:2" x14ac:dyDescent="0.25">
      <c r="A150" s="362">
        <v>44064</v>
      </c>
      <c r="B150" s="298">
        <v>253</v>
      </c>
    </row>
    <row r="151" spans="1:2" x14ac:dyDescent="0.25">
      <c r="A151" s="362">
        <v>44065</v>
      </c>
      <c r="B151" s="298">
        <v>246</v>
      </c>
    </row>
    <row r="152" spans="1:2" x14ac:dyDescent="0.25">
      <c r="A152" s="362">
        <v>44066</v>
      </c>
      <c r="B152" s="298">
        <v>245</v>
      </c>
    </row>
    <row r="153" spans="1:2" x14ac:dyDescent="0.25">
      <c r="A153" s="362">
        <v>44067</v>
      </c>
      <c r="B153" s="298">
        <v>248</v>
      </c>
    </row>
    <row r="154" spans="1:2" x14ac:dyDescent="0.25">
      <c r="A154" s="362">
        <v>44068</v>
      </c>
      <c r="B154" s="298">
        <v>243</v>
      </c>
    </row>
    <row r="155" spans="1:2" x14ac:dyDescent="0.25">
      <c r="A155" s="362">
        <v>44069</v>
      </c>
      <c r="B155" s="298">
        <v>249</v>
      </c>
    </row>
    <row r="156" spans="1:2" x14ac:dyDescent="0.25">
      <c r="A156" s="362">
        <v>44070</v>
      </c>
      <c r="B156" s="298">
        <v>257</v>
      </c>
    </row>
    <row r="157" spans="1:2" x14ac:dyDescent="0.25">
      <c r="A157" s="362">
        <v>44071</v>
      </c>
      <c r="B157" s="298">
        <v>255</v>
      </c>
    </row>
    <row r="158" spans="1:2" x14ac:dyDescent="0.25">
      <c r="A158" s="362">
        <v>44072</v>
      </c>
      <c r="B158" s="298">
        <v>258</v>
      </c>
    </row>
    <row r="159" spans="1:2" x14ac:dyDescent="0.25">
      <c r="A159" s="362">
        <v>44073</v>
      </c>
      <c r="B159" s="298">
        <v>251</v>
      </c>
    </row>
    <row r="160" spans="1:2" x14ac:dyDescent="0.25">
      <c r="A160" s="362">
        <v>44074</v>
      </c>
      <c r="B160" s="298">
        <v>258</v>
      </c>
    </row>
    <row r="161" spans="1:2" x14ac:dyDescent="0.25">
      <c r="A161" s="362">
        <v>44075</v>
      </c>
      <c r="B161" s="298">
        <v>264</v>
      </c>
    </row>
    <row r="162" spans="1:2" x14ac:dyDescent="0.25">
      <c r="A162" s="362">
        <v>44076</v>
      </c>
      <c r="B162" s="298">
        <v>258</v>
      </c>
    </row>
    <row r="163" spans="1:2" x14ac:dyDescent="0.25">
      <c r="A163" s="362">
        <v>44077</v>
      </c>
      <c r="B163" s="298">
        <v>259</v>
      </c>
    </row>
    <row r="164" spans="1:2" x14ac:dyDescent="0.25">
      <c r="A164" s="362">
        <v>44078</v>
      </c>
      <c r="B164" s="298">
        <v>258</v>
      </c>
    </row>
    <row r="165" spans="1:2" x14ac:dyDescent="0.25">
      <c r="A165" s="362">
        <v>44079</v>
      </c>
      <c r="B165" s="298">
        <v>251</v>
      </c>
    </row>
    <row r="166" spans="1:2" x14ac:dyDescent="0.25">
      <c r="A166" s="362">
        <v>44080</v>
      </c>
      <c r="B166" s="298">
        <v>244</v>
      </c>
    </row>
    <row r="167" spans="1:2" x14ac:dyDescent="0.25">
      <c r="A167" s="362">
        <v>44081</v>
      </c>
      <c r="B167" s="298">
        <v>256</v>
      </c>
    </row>
    <row r="168" spans="1:2" x14ac:dyDescent="0.25">
      <c r="A168" s="362">
        <v>44082</v>
      </c>
      <c r="B168" s="298">
        <v>267</v>
      </c>
    </row>
    <row r="169" spans="1:2" x14ac:dyDescent="0.25">
      <c r="A169" s="362">
        <v>44083</v>
      </c>
      <c r="B169" s="298">
        <v>274</v>
      </c>
    </row>
    <row r="170" spans="1:2" x14ac:dyDescent="0.25">
      <c r="A170" s="362">
        <v>44084</v>
      </c>
      <c r="B170" s="298">
        <v>266</v>
      </c>
    </row>
    <row r="171" spans="1:2" x14ac:dyDescent="0.25">
      <c r="A171" s="362">
        <v>44085</v>
      </c>
      <c r="B171" s="298">
        <v>269</v>
      </c>
    </row>
    <row r="172" spans="1:2" x14ac:dyDescent="0.25">
      <c r="A172" s="362">
        <v>44086</v>
      </c>
      <c r="B172" s="298">
        <v>261</v>
      </c>
    </row>
    <row r="173" spans="1:2" x14ac:dyDescent="0.25">
      <c r="A173" s="362">
        <v>44087</v>
      </c>
      <c r="B173" s="298">
        <v>259</v>
      </c>
    </row>
    <row r="174" spans="1:2" x14ac:dyDescent="0.25">
      <c r="A174" s="362">
        <v>44088</v>
      </c>
      <c r="B174" s="298">
        <v>264</v>
      </c>
    </row>
    <row r="175" spans="1:2" x14ac:dyDescent="0.25">
      <c r="A175" s="362">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9" customFormat="1" ht="30" x14ac:dyDescent="0.25">
      <c r="A1" s="357" t="s">
        <v>0</v>
      </c>
      <c r="B1" s="358" t="s">
        <v>186</v>
      </c>
      <c r="D1" s="360"/>
      <c r="L1" s="361"/>
      <c r="M1" s="361"/>
      <c r="N1" s="361"/>
      <c r="O1" s="361"/>
      <c r="P1" s="361"/>
      <c r="Q1" s="361"/>
      <c r="R1" s="361"/>
      <c r="S1" s="361"/>
      <c r="T1" s="361"/>
      <c r="U1" s="361"/>
      <c r="V1" s="361"/>
      <c r="W1" s="361"/>
      <c r="X1" s="361"/>
      <c r="Y1" s="361"/>
      <c r="Z1" s="361"/>
      <c r="AA1" s="361"/>
    </row>
    <row r="2" spans="1:27" x14ac:dyDescent="0.25">
      <c r="A2" s="362">
        <v>43908</v>
      </c>
      <c r="B2" s="298" t="e">
        <f>NA()</f>
        <v>#N/A</v>
      </c>
      <c r="L2" s="366"/>
      <c r="M2" s="366"/>
      <c r="N2" s="366"/>
      <c r="O2" s="366"/>
      <c r="P2" s="366"/>
      <c r="Q2" s="366"/>
      <c r="R2" s="366"/>
      <c r="S2" s="366"/>
      <c r="T2" s="366"/>
      <c r="U2" s="366"/>
      <c r="V2" s="366"/>
      <c r="W2" s="366"/>
      <c r="X2" s="366"/>
      <c r="Y2" s="366"/>
      <c r="Z2" s="366"/>
      <c r="AA2" s="366"/>
    </row>
    <row r="3" spans="1:27" x14ac:dyDescent="0.25">
      <c r="A3" s="362">
        <f>A2+1</f>
        <v>43909</v>
      </c>
      <c r="B3" s="298" t="e">
        <f>NA()</f>
        <v>#N/A</v>
      </c>
      <c r="L3" s="366"/>
      <c r="M3" s="366"/>
      <c r="N3" s="366"/>
      <c r="O3" s="366"/>
      <c r="P3" s="366"/>
      <c r="Q3" s="366"/>
      <c r="R3" s="366"/>
      <c r="S3" s="366"/>
      <c r="T3" s="366"/>
      <c r="U3" s="366"/>
      <c r="V3" s="366"/>
      <c r="W3" s="366"/>
      <c r="X3" s="366"/>
      <c r="Y3" s="366"/>
      <c r="Z3" s="366"/>
      <c r="AA3" s="366"/>
    </row>
    <row r="4" spans="1:27" x14ac:dyDescent="0.25">
      <c r="A4" s="362">
        <f t="shared" ref="A4:A20" si="0">A3+1</f>
        <v>43910</v>
      </c>
      <c r="B4" s="298" t="e">
        <f>NA()</f>
        <v>#N/A</v>
      </c>
      <c r="L4" s="366"/>
      <c r="M4" s="366"/>
      <c r="N4" s="366"/>
      <c r="O4" s="366"/>
      <c r="P4" s="366"/>
      <c r="Q4" s="366"/>
      <c r="R4" s="366"/>
      <c r="S4" s="366"/>
      <c r="T4" s="366"/>
      <c r="U4" s="366"/>
      <c r="V4" s="366"/>
      <c r="W4" s="366"/>
      <c r="X4" s="366"/>
      <c r="Y4" s="366"/>
      <c r="Z4" s="366"/>
      <c r="AA4" s="366"/>
    </row>
    <row r="5" spans="1:27" x14ac:dyDescent="0.25">
      <c r="A5" s="362">
        <f t="shared" si="0"/>
        <v>43911</v>
      </c>
      <c r="B5" s="298" t="e">
        <f>NA()</f>
        <v>#N/A</v>
      </c>
      <c r="L5" s="366"/>
      <c r="M5" s="366"/>
      <c r="N5" s="366"/>
      <c r="O5" s="366"/>
      <c r="P5" s="366"/>
      <c r="Q5" s="366"/>
      <c r="R5" s="366"/>
      <c r="S5" s="366"/>
      <c r="T5" s="366"/>
      <c r="U5" s="366"/>
      <c r="V5" s="366"/>
      <c r="W5" s="366"/>
      <c r="X5" s="366"/>
      <c r="Y5" s="366"/>
      <c r="Z5" s="366"/>
      <c r="AA5" s="366"/>
    </row>
    <row r="6" spans="1:27" x14ac:dyDescent="0.25">
      <c r="A6" s="362">
        <f t="shared" si="0"/>
        <v>43912</v>
      </c>
      <c r="B6" s="298" t="e">
        <f>NA()</f>
        <v>#N/A</v>
      </c>
      <c r="L6" s="366"/>
      <c r="M6" s="366"/>
      <c r="N6" s="366"/>
      <c r="O6" s="366"/>
      <c r="P6" s="366"/>
      <c r="Q6" s="366"/>
      <c r="R6" s="366"/>
      <c r="S6" s="366"/>
      <c r="T6" s="366"/>
      <c r="U6" s="366"/>
      <c r="V6" s="366"/>
      <c r="W6" s="366"/>
      <c r="X6" s="366"/>
      <c r="Y6" s="366"/>
      <c r="Z6" s="366"/>
      <c r="AA6" s="366"/>
    </row>
    <row r="7" spans="1:27" x14ac:dyDescent="0.25">
      <c r="A7" s="362">
        <f t="shared" si="0"/>
        <v>43913</v>
      </c>
      <c r="B7" s="298" t="e">
        <f>NA()</f>
        <v>#N/A</v>
      </c>
      <c r="L7" s="366"/>
      <c r="M7" s="366"/>
      <c r="N7" s="366"/>
      <c r="O7" s="366"/>
      <c r="P7" s="366"/>
      <c r="Q7" s="366"/>
      <c r="R7" s="366"/>
      <c r="S7" s="366"/>
      <c r="T7" s="366"/>
      <c r="U7" s="366"/>
      <c r="V7" s="366"/>
      <c r="W7" s="366"/>
      <c r="X7" s="366"/>
      <c r="Y7" s="366"/>
      <c r="Z7" s="366"/>
      <c r="AA7" s="366"/>
    </row>
    <row r="8" spans="1:27" x14ac:dyDescent="0.25">
      <c r="A8" s="362">
        <f t="shared" si="0"/>
        <v>43914</v>
      </c>
      <c r="B8" s="298" t="e">
        <f>NA()</f>
        <v>#N/A</v>
      </c>
      <c r="C8" s="367"/>
    </row>
    <row r="9" spans="1:27" x14ac:dyDescent="0.25">
      <c r="A9" s="362">
        <f t="shared" si="0"/>
        <v>43915</v>
      </c>
      <c r="B9" s="298" t="e">
        <f>NA()</f>
        <v>#N/A</v>
      </c>
      <c r="C9" s="363"/>
    </row>
    <row r="10" spans="1:27" x14ac:dyDescent="0.25">
      <c r="A10" s="362">
        <f>A9+1</f>
        <v>43916</v>
      </c>
      <c r="B10" s="298">
        <v>42</v>
      </c>
      <c r="C10" s="363"/>
    </row>
    <row r="11" spans="1:27" x14ac:dyDescent="0.25">
      <c r="A11" s="362">
        <f t="shared" si="0"/>
        <v>43917</v>
      </c>
      <c r="B11" s="298">
        <v>62</v>
      </c>
    </row>
    <row r="12" spans="1:27" x14ac:dyDescent="0.25">
      <c r="A12" s="362">
        <f t="shared" si="0"/>
        <v>43918</v>
      </c>
      <c r="B12" s="298">
        <v>74</v>
      </c>
    </row>
    <row r="13" spans="1:27" x14ac:dyDescent="0.25">
      <c r="A13" s="362">
        <f t="shared" si="0"/>
        <v>43919</v>
      </c>
      <c r="B13" s="298">
        <v>85</v>
      </c>
    </row>
    <row r="14" spans="1:27" x14ac:dyDescent="0.25">
      <c r="A14" s="362">
        <f t="shared" si="0"/>
        <v>43920</v>
      </c>
      <c r="B14" s="298">
        <v>94</v>
      </c>
    </row>
    <row r="15" spans="1:27" x14ac:dyDescent="0.25">
      <c r="A15" s="362">
        <f t="shared" si="0"/>
        <v>43921</v>
      </c>
      <c r="B15" s="298">
        <v>123</v>
      </c>
    </row>
    <row r="16" spans="1:27" x14ac:dyDescent="0.25">
      <c r="A16" s="362">
        <f t="shared" si="0"/>
        <v>43922</v>
      </c>
      <c r="B16" s="298">
        <v>137</v>
      </c>
    </row>
    <row r="17" spans="1:14" x14ac:dyDescent="0.25">
      <c r="A17" s="362">
        <f t="shared" si="0"/>
        <v>43923</v>
      </c>
      <c r="B17" s="298">
        <v>144</v>
      </c>
    </row>
    <row r="18" spans="1:14" x14ac:dyDescent="0.25">
      <c r="A18" s="362">
        <f t="shared" si="0"/>
        <v>43924</v>
      </c>
      <c r="B18" s="298">
        <v>167</v>
      </c>
    </row>
    <row r="19" spans="1:14" x14ac:dyDescent="0.25">
      <c r="A19" s="362">
        <f t="shared" si="0"/>
        <v>43925</v>
      </c>
      <c r="B19" s="298">
        <v>184</v>
      </c>
    </row>
    <row r="20" spans="1:14" x14ac:dyDescent="0.25">
      <c r="A20" s="362">
        <f t="shared" si="0"/>
        <v>43926</v>
      </c>
      <c r="B20" s="298">
        <v>183</v>
      </c>
    </row>
    <row r="21" spans="1:14" x14ac:dyDescent="0.25">
      <c r="A21" s="362">
        <v>43927</v>
      </c>
      <c r="B21" s="298">
        <v>190</v>
      </c>
    </row>
    <row r="22" spans="1:14" x14ac:dyDescent="0.25">
      <c r="A22" s="362">
        <v>43928</v>
      </c>
      <c r="B22" s="298">
        <v>185</v>
      </c>
    </row>
    <row r="23" spans="1:14" x14ac:dyDescent="0.25">
      <c r="A23" s="362">
        <v>43929</v>
      </c>
      <c r="B23" s="298">
        <v>193</v>
      </c>
    </row>
    <row r="24" spans="1:14" x14ac:dyDescent="0.25">
      <c r="A24" s="362">
        <v>43930</v>
      </c>
      <c r="B24" s="298">
        <v>200</v>
      </c>
    </row>
    <row r="25" spans="1:14" x14ac:dyDescent="0.25">
      <c r="A25" s="362">
        <v>43931</v>
      </c>
      <c r="B25" s="298">
        <v>197</v>
      </c>
    </row>
    <row r="26" spans="1:14" x14ac:dyDescent="0.25">
      <c r="A26" s="362">
        <v>43932</v>
      </c>
      <c r="B26" s="298">
        <v>202</v>
      </c>
    </row>
    <row r="27" spans="1:14" x14ac:dyDescent="0.25">
      <c r="A27" s="362">
        <v>43933</v>
      </c>
      <c r="B27" s="298">
        <v>208</v>
      </c>
    </row>
    <row r="28" spans="1:14" x14ac:dyDescent="0.25">
      <c r="A28" s="362">
        <v>43934</v>
      </c>
      <c r="B28" s="298">
        <v>203</v>
      </c>
    </row>
    <row r="29" spans="1:14" x14ac:dyDescent="0.25">
      <c r="A29" s="362">
        <v>43935</v>
      </c>
      <c r="B29" s="298">
        <v>192</v>
      </c>
    </row>
    <row r="30" spans="1:14" x14ac:dyDescent="0.25">
      <c r="A30" s="362">
        <v>43936</v>
      </c>
      <c r="B30" s="298">
        <v>191</v>
      </c>
    </row>
    <row r="31" spans="1:14" ht="15" customHeight="1" x14ac:dyDescent="0.25">
      <c r="A31" s="362">
        <v>43937</v>
      </c>
      <c r="B31" s="298">
        <v>191</v>
      </c>
      <c r="D31" s="564" t="s">
        <v>5</v>
      </c>
      <c r="E31" s="564"/>
      <c r="F31" s="564"/>
      <c r="G31" s="564"/>
      <c r="H31" s="564"/>
      <c r="I31" s="564"/>
      <c r="J31" s="564"/>
      <c r="K31" s="564"/>
      <c r="L31" s="564"/>
      <c r="M31" s="564"/>
      <c r="N31" s="564"/>
    </row>
    <row r="32" spans="1:14" x14ac:dyDescent="0.25">
      <c r="A32" s="362">
        <v>43938</v>
      </c>
      <c r="B32" s="298">
        <v>184</v>
      </c>
      <c r="D32" s="564"/>
      <c r="E32" s="564"/>
      <c r="F32" s="564"/>
      <c r="G32" s="564"/>
      <c r="H32" s="564"/>
      <c r="I32" s="564"/>
      <c r="J32" s="564"/>
      <c r="K32" s="564"/>
      <c r="L32" s="564"/>
      <c r="M32" s="564"/>
      <c r="N32" s="564"/>
    </row>
    <row r="33" spans="1:14" x14ac:dyDescent="0.25">
      <c r="A33" s="362">
        <v>43939</v>
      </c>
      <c r="B33" s="298">
        <v>178</v>
      </c>
      <c r="D33" s="368"/>
      <c r="E33" s="368"/>
      <c r="F33" s="368"/>
      <c r="G33" s="368"/>
      <c r="H33" s="368"/>
      <c r="I33" s="368"/>
      <c r="J33" s="368"/>
      <c r="K33" s="368"/>
      <c r="L33" s="368"/>
      <c r="M33" s="368"/>
      <c r="N33" s="368"/>
    </row>
    <row r="34" spans="1:14" x14ac:dyDescent="0.25">
      <c r="A34" s="362">
        <v>43940</v>
      </c>
      <c r="B34" s="298">
        <v>170</v>
      </c>
      <c r="D34" s="564" t="s">
        <v>82</v>
      </c>
      <c r="E34" s="564"/>
      <c r="F34" s="564"/>
      <c r="G34" s="564"/>
      <c r="H34" s="564"/>
      <c r="I34" s="564"/>
      <c r="J34" s="564"/>
      <c r="K34" s="564"/>
      <c r="L34" s="564"/>
      <c r="M34" s="564"/>
      <c r="N34" s="564"/>
    </row>
    <row r="35" spans="1:14" x14ac:dyDescent="0.25">
      <c r="A35" s="362">
        <v>43941</v>
      </c>
      <c r="B35" s="298">
        <v>167</v>
      </c>
      <c r="D35" s="564"/>
      <c r="E35" s="564"/>
      <c r="F35" s="564"/>
      <c r="G35" s="564"/>
      <c r="H35" s="564"/>
      <c r="I35" s="564"/>
      <c r="J35" s="564"/>
      <c r="K35" s="564"/>
      <c r="L35" s="564"/>
      <c r="M35" s="564"/>
      <c r="N35" s="564"/>
    </row>
    <row r="36" spans="1:14" x14ac:dyDescent="0.25">
      <c r="A36" s="362">
        <v>43942</v>
      </c>
      <c r="B36" s="298">
        <v>159</v>
      </c>
      <c r="D36" s="368"/>
      <c r="E36" s="368"/>
      <c r="F36" s="368"/>
      <c r="G36" s="368"/>
      <c r="H36" s="368"/>
      <c r="I36" s="368"/>
      <c r="J36" s="368"/>
      <c r="K36" s="368"/>
      <c r="L36" s="368"/>
      <c r="M36" s="368"/>
      <c r="N36" s="368"/>
    </row>
    <row r="37" spans="1:14" x14ac:dyDescent="0.25">
      <c r="A37" s="362">
        <v>43943</v>
      </c>
      <c r="B37" s="298">
        <v>147</v>
      </c>
      <c r="D37" s="565" t="s">
        <v>120</v>
      </c>
      <c r="E37" s="565"/>
      <c r="F37" s="565"/>
      <c r="G37" s="565"/>
      <c r="H37" s="565"/>
      <c r="I37" s="565"/>
      <c r="J37" s="565"/>
      <c r="K37" s="565"/>
      <c r="L37" s="565"/>
      <c r="M37" s="565"/>
      <c r="N37" s="565"/>
    </row>
    <row r="38" spans="1:14" x14ac:dyDescent="0.25">
      <c r="A38" s="362">
        <v>43944</v>
      </c>
      <c r="B38" s="298">
        <v>136</v>
      </c>
      <c r="D38" s="565"/>
      <c r="E38" s="565"/>
      <c r="F38" s="565"/>
      <c r="G38" s="565"/>
      <c r="H38" s="565"/>
      <c r="I38" s="565"/>
      <c r="J38" s="565"/>
      <c r="K38" s="565"/>
      <c r="L38" s="565"/>
      <c r="M38" s="565"/>
      <c r="N38" s="565"/>
    </row>
    <row r="39" spans="1:14" x14ac:dyDescent="0.25">
      <c r="A39" s="362">
        <v>43945</v>
      </c>
      <c r="B39" s="298">
        <v>136</v>
      </c>
    </row>
    <row r="40" spans="1:14" x14ac:dyDescent="0.25">
      <c r="A40" s="362">
        <v>43946</v>
      </c>
      <c r="B40" s="298">
        <v>131</v>
      </c>
    </row>
    <row r="41" spans="1:14" x14ac:dyDescent="0.25">
      <c r="A41" s="362">
        <v>43947</v>
      </c>
      <c r="B41" s="298">
        <v>126</v>
      </c>
    </row>
    <row r="42" spans="1:14" x14ac:dyDescent="0.25">
      <c r="A42" s="362">
        <v>43948</v>
      </c>
      <c r="B42" s="298">
        <v>121</v>
      </c>
    </row>
    <row r="43" spans="1:14" x14ac:dyDescent="0.25">
      <c r="A43" s="362">
        <v>43949</v>
      </c>
      <c r="B43" s="298">
        <v>114</v>
      </c>
    </row>
    <row r="44" spans="1:14" x14ac:dyDescent="0.25">
      <c r="A44" s="362">
        <v>43950</v>
      </c>
      <c r="B44" s="298">
        <v>103</v>
      </c>
    </row>
    <row r="45" spans="1:14" x14ac:dyDescent="0.25">
      <c r="A45" s="362">
        <v>43951</v>
      </c>
      <c r="B45" s="298">
        <v>101</v>
      </c>
    </row>
    <row r="46" spans="1:14" x14ac:dyDescent="0.25">
      <c r="A46" s="362">
        <v>43952</v>
      </c>
      <c r="B46" s="298">
        <v>100</v>
      </c>
    </row>
    <row r="47" spans="1:14" x14ac:dyDescent="0.25">
      <c r="A47" s="362">
        <v>43953</v>
      </c>
      <c r="B47" s="298">
        <v>97</v>
      </c>
    </row>
    <row r="48" spans="1:14" x14ac:dyDescent="0.25">
      <c r="A48" s="362">
        <v>43954</v>
      </c>
      <c r="B48" s="298">
        <v>91</v>
      </c>
    </row>
    <row r="49" spans="1:7" x14ac:dyDescent="0.25">
      <c r="A49" s="362">
        <v>43955</v>
      </c>
      <c r="B49" s="298">
        <v>91</v>
      </c>
    </row>
    <row r="50" spans="1:7" x14ac:dyDescent="0.25">
      <c r="A50" s="362">
        <v>43956</v>
      </c>
      <c r="B50" s="298">
        <v>90</v>
      </c>
    </row>
    <row r="51" spans="1:7" x14ac:dyDescent="0.25">
      <c r="A51" s="362">
        <v>43957</v>
      </c>
      <c r="B51" s="298">
        <v>79</v>
      </c>
    </row>
    <row r="52" spans="1:7" x14ac:dyDescent="0.25">
      <c r="A52" s="362">
        <v>43958</v>
      </c>
      <c r="B52" s="298">
        <v>79</v>
      </c>
    </row>
    <row r="53" spans="1:7" x14ac:dyDescent="0.25">
      <c r="A53" s="362">
        <v>43959</v>
      </c>
      <c r="B53" s="298">
        <v>75</v>
      </c>
    </row>
    <row r="54" spans="1:7" x14ac:dyDescent="0.25">
      <c r="A54" s="362">
        <v>43960</v>
      </c>
      <c r="B54" s="298">
        <v>76</v>
      </c>
    </row>
    <row r="55" spans="1:7" x14ac:dyDescent="0.25">
      <c r="A55" s="362">
        <v>43961</v>
      </c>
      <c r="B55" s="298">
        <v>75</v>
      </c>
    </row>
    <row r="56" spans="1:7" x14ac:dyDescent="0.25">
      <c r="A56" s="362">
        <v>43962</v>
      </c>
      <c r="B56" s="298">
        <v>72</v>
      </c>
    </row>
    <row r="57" spans="1:7" x14ac:dyDescent="0.25">
      <c r="A57" s="362">
        <v>43963</v>
      </c>
      <c r="B57" s="298">
        <v>69</v>
      </c>
    </row>
    <row r="58" spans="1:7" x14ac:dyDescent="0.25">
      <c r="A58" s="362">
        <v>43964</v>
      </c>
      <c r="B58" s="298">
        <v>64</v>
      </c>
    </row>
    <row r="59" spans="1:7" x14ac:dyDescent="0.25">
      <c r="A59" s="362">
        <v>43965</v>
      </c>
      <c r="B59" s="298">
        <v>61</v>
      </c>
    </row>
    <row r="60" spans="1:7" x14ac:dyDescent="0.25">
      <c r="A60" s="362">
        <v>43966</v>
      </c>
      <c r="B60" s="298">
        <v>53</v>
      </c>
    </row>
    <row r="61" spans="1:7" x14ac:dyDescent="0.25">
      <c r="A61" s="362">
        <v>43967</v>
      </c>
      <c r="B61" s="298">
        <v>49</v>
      </c>
      <c r="G61" s="362"/>
    </row>
    <row r="62" spans="1:7" x14ac:dyDescent="0.25">
      <c r="A62" s="362">
        <v>43968</v>
      </c>
      <c r="B62" s="298">
        <v>46</v>
      </c>
      <c r="G62" s="362"/>
    </row>
    <row r="63" spans="1:7" x14ac:dyDescent="0.25">
      <c r="A63" s="362">
        <v>43969</v>
      </c>
      <c r="B63" s="298">
        <v>46</v>
      </c>
      <c r="G63" s="362"/>
    </row>
    <row r="64" spans="1:7" x14ac:dyDescent="0.25">
      <c r="A64" s="362">
        <v>43970</v>
      </c>
      <c r="B64" s="298">
        <v>47</v>
      </c>
      <c r="G64" s="362"/>
    </row>
    <row r="65" spans="1:7" x14ac:dyDescent="0.25">
      <c r="A65" s="362">
        <v>43971</v>
      </c>
      <c r="B65" s="298">
        <v>44</v>
      </c>
      <c r="G65" s="362"/>
    </row>
    <row r="66" spans="1:7" x14ac:dyDescent="0.25">
      <c r="A66" s="362">
        <v>43972</v>
      </c>
      <c r="B66" s="298">
        <v>43</v>
      </c>
      <c r="G66" s="362"/>
    </row>
    <row r="67" spans="1:7" x14ac:dyDescent="0.25">
      <c r="A67" s="362">
        <v>43973</v>
      </c>
      <c r="B67" s="298">
        <v>38</v>
      </c>
      <c r="G67" s="362"/>
    </row>
    <row r="68" spans="1:7" x14ac:dyDescent="0.25">
      <c r="A68" s="362">
        <v>43974</v>
      </c>
      <c r="B68" s="298">
        <v>36</v>
      </c>
      <c r="G68" s="362"/>
    </row>
    <row r="69" spans="1:7" x14ac:dyDescent="0.25">
      <c r="A69" s="362">
        <v>43975</v>
      </c>
      <c r="B69" s="298">
        <v>33</v>
      </c>
      <c r="G69" s="362"/>
    </row>
    <row r="70" spans="1:7" x14ac:dyDescent="0.25">
      <c r="A70" s="362">
        <v>43976</v>
      </c>
      <c r="B70" s="298">
        <v>29</v>
      </c>
      <c r="G70" s="362"/>
    </row>
    <row r="71" spans="1:7" x14ac:dyDescent="0.25">
      <c r="A71" s="362">
        <v>43977</v>
      </c>
      <c r="B71" s="298">
        <v>27</v>
      </c>
      <c r="G71" s="362"/>
    </row>
    <row r="72" spans="1:7" x14ac:dyDescent="0.25">
      <c r="A72" s="362">
        <v>43978</v>
      </c>
      <c r="B72" s="298">
        <v>28</v>
      </c>
      <c r="G72" s="362"/>
    </row>
    <row r="73" spans="1:7" x14ac:dyDescent="0.25">
      <c r="A73" s="362">
        <v>43979</v>
      </c>
      <c r="B73" s="298">
        <v>26</v>
      </c>
      <c r="G73" s="362"/>
    </row>
    <row r="74" spans="1:7" x14ac:dyDescent="0.25">
      <c r="A74" s="362">
        <v>43980</v>
      </c>
      <c r="B74" s="298">
        <v>25</v>
      </c>
      <c r="G74" s="362"/>
    </row>
    <row r="75" spans="1:7" x14ac:dyDescent="0.25">
      <c r="A75" s="362">
        <v>43981</v>
      </c>
      <c r="B75" s="298">
        <v>25</v>
      </c>
      <c r="G75" s="362"/>
    </row>
    <row r="76" spans="1:7" x14ac:dyDescent="0.25">
      <c r="A76" s="362">
        <v>43982</v>
      </c>
      <c r="B76" s="298">
        <v>20</v>
      </c>
      <c r="G76" s="362"/>
    </row>
    <row r="77" spans="1:7" x14ac:dyDescent="0.25">
      <c r="A77" s="362">
        <v>43983</v>
      </c>
      <c r="B77" s="298">
        <v>20</v>
      </c>
      <c r="G77" s="362"/>
    </row>
    <row r="78" spans="1:7" x14ac:dyDescent="0.25">
      <c r="A78" s="362">
        <v>43984</v>
      </c>
      <c r="B78" s="298">
        <v>20</v>
      </c>
      <c r="G78" s="362"/>
    </row>
    <row r="79" spans="1:7" x14ac:dyDescent="0.25">
      <c r="A79" s="362">
        <v>43985</v>
      </c>
      <c r="B79" s="298">
        <v>20</v>
      </c>
      <c r="G79" s="362"/>
    </row>
    <row r="80" spans="1:7" x14ac:dyDescent="0.25">
      <c r="A80" s="362">
        <v>43986</v>
      </c>
      <c r="B80" s="298">
        <v>18</v>
      </c>
      <c r="G80" s="362"/>
    </row>
    <row r="81" spans="1:7" x14ac:dyDescent="0.25">
      <c r="A81" s="362">
        <v>43987</v>
      </c>
      <c r="B81" s="298">
        <v>16</v>
      </c>
      <c r="G81" s="362"/>
    </row>
    <row r="82" spans="1:7" x14ac:dyDescent="0.25">
      <c r="A82" s="362">
        <v>43988</v>
      </c>
      <c r="B82" s="298">
        <v>16</v>
      </c>
      <c r="G82" s="362"/>
    </row>
    <row r="83" spans="1:7" x14ac:dyDescent="0.25">
      <c r="A83" s="362">
        <v>43989</v>
      </c>
      <c r="B83" s="298">
        <v>16</v>
      </c>
    </row>
    <row r="84" spans="1:7" x14ac:dyDescent="0.25">
      <c r="A84" s="362">
        <v>43990</v>
      </c>
      <c r="B84" s="298">
        <v>16</v>
      </c>
    </row>
    <row r="85" spans="1:7" x14ac:dyDescent="0.25">
      <c r="A85" s="362">
        <v>43991</v>
      </c>
      <c r="B85" s="298">
        <v>15</v>
      </c>
    </row>
    <row r="86" spans="1:7" x14ac:dyDescent="0.25">
      <c r="A86" s="362">
        <v>43992</v>
      </c>
      <c r="B86" s="298">
        <v>15</v>
      </c>
    </row>
    <row r="87" spans="1:7" x14ac:dyDescent="0.25">
      <c r="A87" s="362">
        <v>43993</v>
      </c>
      <c r="B87" s="298">
        <v>15</v>
      </c>
    </row>
    <row r="88" spans="1:7" x14ac:dyDescent="0.25">
      <c r="A88" s="362">
        <v>43994</v>
      </c>
      <c r="B88" s="298">
        <v>15</v>
      </c>
    </row>
    <row r="89" spans="1:7" x14ac:dyDescent="0.25">
      <c r="A89" s="362">
        <v>43995</v>
      </c>
      <c r="B89" s="298">
        <v>13</v>
      </c>
    </row>
    <row r="90" spans="1:7" x14ac:dyDescent="0.25">
      <c r="A90" s="362">
        <v>43996</v>
      </c>
      <c r="B90" s="298">
        <v>11</v>
      </c>
    </row>
    <row r="91" spans="1:7" x14ac:dyDescent="0.25">
      <c r="A91" s="362">
        <v>43997</v>
      </c>
      <c r="B91" s="298">
        <v>12</v>
      </c>
    </row>
    <row r="92" spans="1:7" x14ac:dyDescent="0.25">
      <c r="A92" s="362">
        <v>43998</v>
      </c>
      <c r="B92" s="298">
        <v>11</v>
      </c>
    </row>
    <row r="93" spans="1:7" x14ac:dyDescent="0.25">
      <c r="A93" s="362">
        <v>43999</v>
      </c>
      <c r="B93" s="298">
        <v>11</v>
      </c>
    </row>
    <row r="94" spans="1:7" x14ac:dyDescent="0.25">
      <c r="A94" s="362">
        <v>44000</v>
      </c>
      <c r="B94" s="298">
        <v>10</v>
      </c>
    </row>
    <row r="95" spans="1:7" x14ac:dyDescent="0.25">
      <c r="A95" s="362">
        <v>44001</v>
      </c>
      <c r="B95" s="298">
        <v>10</v>
      </c>
    </row>
    <row r="96" spans="1:7" x14ac:dyDescent="0.25">
      <c r="A96" s="362">
        <v>44002</v>
      </c>
      <c r="B96" s="298">
        <v>9</v>
      </c>
    </row>
    <row r="97" spans="1:2" x14ac:dyDescent="0.25">
      <c r="A97" s="362">
        <v>44003</v>
      </c>
      <c r="B97" s="298">
        <v>9</v>
      </c>
    </row>
    <row r="98" spans="1:2" x14ac:dyDescent="0.25">
      <c r="A98" s="362">
        <v>44004</v>
      </c>
      <c r="B98" s="298">
        <v>9</v>
      </c>
    </row>
    <row r="99" spans="1:2" x14ac:dyDescent="0.25">
      <c r="A99" s="362">
        <v>44005</v>
      </c>
      <c r="B99" s="298">
        <v>7</v>
      </c>
    </row>
    <row r="100" spans="1:2" x14ac:dyDescent="0.25">
      <c r="A100" s="362">
        <v>44006</v>
      </c>
      <c r="B100" s="298">
        <v>8</v>
      </c>
    </row>
    <row r="101" spans="1:2" x14ac:dyDescent="0.25">
      <c r="A101" s="362">
        <v>44007</v>
      </c>
      <c r="B101" s="298">
        <v>7</v>
      </c>
    </row>
    <row r="102" spans="1:2" x14ac:dyDescent="0.25">
      <c r="A102" s="362">
        <v>44008</v>
      </c>
      <c r="B102" s="298">
        <v>5</v>
      </c>
    </row>
    <row r="103" spans="1:2" x14ac:dyDescent="0.25">
      <c r="A103" s="362">
        <v>44009</v>
      </c>
      <c r="B103" s="298">
        <v>5</v>
      </c>
    </row>
    <row r="104" spans="1:2" x14ac:dyDescent="0.25">
      <c r="A104" s="362">
        <v>44010</v>
      </c>
      <c r="B104" s="298">
        <v>5</v>
      </c>
    </row>
    <row r="105" spans="1:2" x14ac:dyDescent="0.25">
      <c r="A105" s="362">
        <v>44011</v>
      </c>
      <c r="B105" s="298">
        <v>5</v>
      </c>
    </row>
    <row r="106" spans="1:2" x14ac:dyDescent="0.25">
      <c r="A106" s="362">
        <v>44012</v>
      </c>
      <c r="B106" s="298">
        <v>5</v>
      </c>
    </row>
    <row r="107" spans="1:2" x14ac:dyDescent="0.25">
      <c r="A107" s="362">
        <v>44013</v>
      </c>
      <c r="B107" s="298">
        <v>5</v>
      </c>
    </row>
    <row r="108" spans="1:2" x14ac:dyDescent="0.25">
      <c r="A108" s="362">
        <v>44014</v>
      </c>
      <c r="B108" s="298">
        <v>4</v>
      </c>
    </row>
    <row r="109" spans="1:2" x14ac:dyDescent="0.25">
      <c r="A109" s="362">
        <v>44015</v>
      </c>
      <c r="B109" s="298">
        <v>5</v>
      </c>
    </row>
    <row r="110" spans="1:2" x14ac:dyDescent="0.25">
      <c r="A110" s="362">
        <v>44016</v>
      </c>
      <c r="B110" s="298">
        <v>5</v>
      </c>
    </row>
    <row r="111" spans="1:2" x14ac:dyDescent="0.25">
      <c r="A111" s="362">
        <v>44017</v>
      </c>
      <c r="B111" s="298">
        <v>4</v>
      </c>
    </row>
    <row r="112" spans="1:2" x14ac:dyDescent="0.25">
      <c r="A112" s="362">
        <v>44018</v>
      </c>
      <c r="B112" s="298">
        <v>4</v>
      </c>
    </row>
    <row r="113" spans="1:2" x14ac:dyDescent="0.25">
      <c r="A113" s="362">
        <v>44019</v>
      </c>
      <c r="B113" s="298">
        <v>3</v>
      </c>
    </row>
    <row r="114" spans="1:2" x14ac:dyDescent="0.25">
      <c r="A114" s="362">
        <v>44020</v>
      </c>
      <c r="B114" s="298">
        <v>3</v>
      </c>
    </row>
    <row r="115" spans="1:2" x14ac:dyDescent="0.25">
      <c r="A115" s="362">
        <v>44021</v>
      </c>
      <c r="B115" s="298">
        <v>3</v>
      </c>
    </row>
    <row r="116" spans="1:2" x14ac:dyDescent="0.25">
      <c r="A116" s="362">
        <v>44022</v>
      </c>
      <c r="B116" s="298">
        <v>4</v>
      </c>
    </row>
    <row r="117" spans="1:2" x14ac:dyDescent="0.25">
      <c r="A117" s="362">
        <v>44023</v>
      </c>
      <c r="B117" s="298">
        <v>3</v>
      </c>
    </row>
    <row r="118" spans="1:2" x14ac:dyDescent="0.25">
      <c r="A118" s="362">
        <v>44024</v>
      </c>
      <c r="B118" s="298">
        <v>3</v>
      </c>
    </row>
    <row r="119" spans="1:2" x14ac:dyDescent="0.25">
      <c r="A119" s="362">
        <v>44025</v>
      </c>
      <c r="B119" s="298">
        <v>3</v>
      </c>
    </row>
    <row r="120" spans="1:2" x14ac:dyDescent="0.25">
      <c r="A120" s="362">
        <v>44026</v>
      </c>
      <c r="B120" s="298">
        <v>2</v>
      </c>
    </row>
    <row r="121" spans="1:2" x14ac:dyDescent="0.25">
      <c r="A121" s="362">
        <v>44027</v>
      </c>
      <c r="B121" s="298">
        <v>2</v>
      </c>
    </row>
    <row r="122" spans="1:2" x14ac:dyDescent="0.25">
      <c r="A122" s="362">
        <v>44028</v>
      </c>
      <c r="B122" s="298">
        <v>3</v>
      </c>
    </row>
    <row r="123" spans="1:2" x14ac:dyDescent="0.25">
      <c r="A123" s="362">
        <v>44029</v>
      </c>
      <c r="B123" s="298">
        <v>3</v>
      </c>
    </row>
    <row r="124" spans="1:2" x14ac:dyDescent="0.25">
      <c r="A124" s="362">
        <v>44030</v>
      </c>
      <c r="B124" s="298">
        <v>3</v>
      </c>
    </row>
    <row r="125" spans="1:2" x14ac:dyDescent="0.25">
      <c r="A125" s="362">
        <v>44031</v>
      </c>
      <c r="B125" s="298">
        <v>3</v>
      </c>
    </row>
    <row r="126" spans="1:2" x14ac:dyDescent="0.25">
      <c r="A126" s="362">
        <v>44032</v>
      </c>
      <c r="B126" s="298">
        <v>3</v>
      </c>
    </row>
    <row r="127" spans="1:2" x14ac:dyDescent="0.25">
      <c r="A127" s="362">
        <v>44033</v>
      </c>
      <c r="B127" s="298">
        <v>4</v>
      </c>
    </row>
    <row r="128" spans="1:2" x14ac:dyDescent="0.25">
      <c r="A128" s="362">
        <v>44034</v>
      </c>
      <c r="B128" s="298">
        <v>3</v>
      </c>
    </row>
    <row r="129" spans="1:2" x14ac:dyDescent="0.25">
      <c r="A129" s="362">
        <v>44035</v>
      </c>
      <c r="B129" s="298">
        <v>2</v>
      </c>
    </row>
    <row r="130" spans="1:2" x14ac:dyDescent="0.25">
      <c r="A130" s="362">
        <v>44036</v>
      </c>
      <c r="B130" s="298">
        <v>2</v>
      </c>
    </row>
    <row r="131" spans="1:2" x14ac:dyDescent="0.25">
      <c r="A131" s="362">
        <v>44037</v>
      </c>
      <c r="B131" s="298">
        <v>2</v>
      </c>
    </row>
    <row r="132" spans="1:2" x14ac:dyDescent="0.25">
      <c r="A132" s="362">
        <v>44038</v>
      </c>
      <c r="B132" s="298">
        <v>2</v>
      </c>
    </row>
    <row r="133" spans="1:2" x14ac:dyDescent="0.25">
      <c r="A133" s="362">
        <v>44039</v>
      </c>
      <c r="B133" s="298">
        <v>2</v>
      </c>
    </row>
    <row r="134" spans="1:2" x14ac:dyDescent="0.25">
      <c r="A134" s="362">
        <v>44040</v>
      </c>
      <c r="B134" s="298">
        <v>2</v>
      </c>
    </row>
    <row r="135" spans="1:2" x14ac:dyDescent="0.25">
      <c r="A135" s="362">
        <v>44041</v>
      </c>
      <c r="B135" s="298">
        <v>2</v>
      </c>
    </row>
    <row r="136" spans="1:2" x14ac:dyDescent="0.25">
      <c r="A136" s="362">
        <v>44042</v>
      </c>
      <c r="B136" s="298">
        <v>2</v>
      </c>
    </row>
    <row r="137" spans="1:2" x14ac:dyDescent="0.25">
      <c r="A137" s="362">
        <v>44043</v>
      </c>
      <c r="B137" s="298">
        <v>4</v>
      </c>
    </row>
    <row r="138" spans="1:2" x14ac:dyDescent="0.25">
      <c r="A138" s="362">
        <v>44044</v>
      </c>
      <c r="B138" s="298">
        <v>3</v>
      </c>
    </row>
    <row r="139" spans="1:2" x14ac:dyDescent="0.25">
      <c r="A139" s="362">
        <v>44045</v>
      </c>
      <c r="B139" s="298">
        <v>3</v>
      </c>
    </row>
    <row r="140" spans="1:2" x14ac:dyDescent="0.25">
      <c r="A140" s="362">
        <v>44046</v>
      </c>
      <c r="B140" s="298">
        <v>3</v>
      </c>
    </row>
    <row r="141" spans="1:2" x14ac:dyDescent="0.25">
      <c r="A141" s="362">
        <v>44047</v>
      </c>
      <c r="B141" s="298">
        <v>3</v>
      </c>
    </row>
    <row r="142" spans="1:2" x14ac:dyDescent="0.25">
      <c r="A142" s="362">
        <v>44048</v>
      </c>
      <c r="B142" s="298">
        <v>3</v>
      </c>
    </row>
    <row r="143" spans="1:2" x14ac:dyDescent="0.25">
      <c r="A143" s="362">
        <v>44049</v>
      </c>
      <c r="B143" s="298">
        <v>4</v>
      </c>
    </row>
    <row r="144" spans="1:2" x14ac:dyDescent="0.25">
      <c r="A144" s="362">
        <v>44050</v>
      </c>
      <c r="B144" s="298">
        <v>4</v>
      </c>
    </row>
    <row r="145" spans="1:2" x14ac:dyDescent="0.25">
      <c r="A145" s="362">
        <v>44051</v>
      </c>
      <c r="B145" s="298">
        <v>3</v>
      </c>
    </row>
    <row r="146" spans="1:2" x14ac:dyDescent="0.25">
      <c r="A146" s="362">
        <v>44052</v>
      </c>
      <c r="B146" s="298">
        <v>3</v>
      </c>
    </row>
    <row r="147" spans="1:2" x14ac:dyDescent="0.25">
      <c r="A147" s="362">
        <v>44053</v>
      </c>
      <c r="B147" s="298">
        <v>3</v>
      </c>
    </row>
    <row r="148" spans="1:2" x14ac:dyDescent="0.25">
      <c r="A148" s="362">
        <v>44054</v>
      </c>
      <c r="B148" s="298">
        <v>3</v>
      </c>
    </row>
    <row r="149" spans="1:2" x14ac:dyDescent="0.25">
      <c r="A149" s="362">
        <v>44055</v>
      </c>
      <c r="B149" s="298">
        <v>3</v>
      </c>
    </row>
    <row r="150" spans="1:2" x14ac:dyDescent="0.25">
      <c r="A150" s="362">
        <v>44056</v>
      </c>
      <c r="B150" s="298">
        <v>3</v>
      </c>
    </row>
    <row r="151" spans="1:2" x14ac:dyDescent="0.25">
      <c r="A151" s="362">
        <v>44057</v>
      </c>
      <c r="B151" s="298">
        <v>3</v>
      </c>
    </row>
    <row r="152" spans="1:2" x14ac:dyDescent="0.25">
      <c r="A152" s="362">
        <v>44058</v>
      </c>
      <c r="B152" s="298">
        <v>3</v>
      </c>
    </row>
    <row r="153" spans="1:2" x14ac:dyDescent="0.25">
      <c r="A153" s="362">
        <v>44059</v>
      </c>
      <c r="B153" s="298">
        <v>3</v>
      </c>
    </row>
    <row r="154" spans="1:2" x14ac:dyDescent="0.25">
      <c r="A154" s="362">
        <v>44060</v>
      </c>
      <c r="B154" s="298">
        <v>3</v>
      </c>
    </row>
    <row r="155" spans="1:2" x14ac:dyDescent="0.25">
      <c r="A155" s="362">
        <v>44061</v>
      </c>
      <c r="B155" s="298">
        <v>3</v>
      </c>
    </row>
    <row r="156" spans="1:2" x14ac:dyDescent="0.25">
      <c r="A156" s="362">
        <v>44062</v>
      </c>
      <c r="B156" s="298">
        <v>2</v>
      </c>
    </row>
    <row r="157" spans="1:2" x14ac:dyDescent="0.25">
      <c r="A157" s="362">
        <v>44063</v>
      </c>
      <c r="B157" s="298">
        <v>2</v>
      </c>
    </row>
    <row r="158" spans="1:2" x14ac:dyDescent="0.25">
      <c r="A158" s="362">
        <v>44064</v>
      </c>
      <c r="B158" s="298">
        <v>2</v>
      </c>
    </row>
    <row r="159" spans="1:2" x14ac:dyDescent="0.25">
      <c r="A159" s="362">
        <v>44065</v>
      </c>
      <c r="B159" s="298">
        <v>2</v>
      </c>
    </row>
    <row r="160" spans="1:2" x14ac:dyDescent="0.25">
      <c r="A160" s="362">
        <v>44066</v>
      </c>
      <c r="B160" s="298">
        <v>2</v>
      </c>
    </row>
    <row r="161" spans="1:2" x14ac:dyDescent="0.25">
      <c r="A161" s="362">
        <v>44067</v>
      </c>
      <c r="B161" s="298">
        <v>1</v>
      </c>
    </row>
    <row r="162" spans="1:2" x14ac:dyDescent="0.25">
      <c r="A162" s="362">
        <v>44068</v>
      </c>
      <c r="B162" s="298">
        <v>1</v>
      </c>
    </row>
    <row r="163" spans="1:2" x14ac:dyDescent="0.25">
      <c r="A163" s="362">
        <v>44069</v>
      </c>
      <c r="B163" s="298">
        <v>2</v>
      </c>
    </row>
    <row r="164" spans="1:2" x14ac:dyDescent="0.25">
      <c r="A164" s="362">
        <v>44070</v>
      </c>
      <c r="B164" s="298">
        <v>2</v>
      </c>
    </row>
    <row r="165" spans="1:2" x14ac:dyDescent="0.25">
      <c r="A165" s="362">
        <v>44071</v>
      </c>
      <c r="B165" s="298">
        <v>3</v>
      </c>
    </row>
    <row r="166" spans="1:2" x14ac:dyDescent="0.25">
      <c r="A166" s="362">
        <v>44072</v>
      </c>
      <c r="B166" s="298">
        <v>5</v>
      </c>
    </row>
    <row r="167" spans="1:2" x14ac:dyDescent="0.25">
      <c r="A167" s="362">
        <v>44073</v>
      </c>
      <c r="B167" s="298">
        <v>5</v>
      </c>
    </row>
    <row r="168" spans="1:2" x14ac:dyDescent="0.25">
      <c r="A168" s="362">
        <v>44074</v>
      </c>
      <c r="B168" s="298">
        <v>5</v>
      </c>
    </row>
    <row r="169" spans="1:2" x14ac:dyDescent="0.25">
      <c r="A169" s="362">
        <v>44075</v>
      </c>
      <c r="B169" s="298">
        <v>6</v>
      </c>
    </row>
    <row r="170" spans="1:2" x14ac:dyDescent="0.25">
      <c r="A170" s="362">
        <v>44076</v>
      </c>
      <c r="B170" s="298">
        <v>5</v>
      </c>
    </row>
    <row r="171" spans="1:2" x14ac:dyDescent="0.25">
      <c r="A171" s="362">
        <v>44077</v>
      </c>
      <c r="B171" s="298">
        <v>4</v>
      </c>
    </row>
    <row r="172" spans="1:2" x14ac:dyDescent="0.25">
      <c r="A172" s="362">
        <v>44078</v>
      </c>
      <c r="B172" s="298">
        <v>4</v>
      </c>
    </row>
    <row r="173" spans="1:2" x14ac:dyDescent="0.25">
      <c r="A173" s="362">
        <v>44079</v>
      </c>
      <c r="B173" s="298">
        <v>4</v>
      </c>
    </row>
    <row r="174" spans="1:2" x14ac:dyDescent="0.25">
      <c r="A174" s="362">
        <v>44080</v>
      </c>
      <c r="B174" s="298">
        <v>4</v>
      </c>
    </row>
    <row r="175" spans="1:2" x14ac:dyDescent="0.25">
      <c r="A175" s="362">
        <v>44081</v>
      </c>
      <c r="B175" s="298">
        <v>5</v>
      </c>
    </row>
    <row r="176" spans="1:2" x14ac:dyDescent="0.25">
      <c r="A176" s="362">
        <v>44082</v>
      </c>
      <c r="B176" s="298">
        <v>6</v>
      </c>
    </row>
    <row r="177" spans="1:2" x14ac:dyDescent="0.25">
      <c r="A177" s="362">
        <v>44083</v>
      </c>
      <c r="B177" s="298">
        <v>6</v>
      </c>
    </row>
    <row r="178" spans="1:2" x14ac:dyDescent="0.25">
      <c r="A178" s="362">
        <v>44084</v>
      </c>
      <c r="B178" s="298">
        <v>7</v>
      </c>
    </row>
    <row r="179" spans="1:2" x14ac:dyDescent="0.25">
      <c r="A179" s="362">
        <v>44085</v>
      </c>
      <c r="B179" s="298">
        <v>8</v>
      </c>
    </row>
    <row r="180" spans="1:2" x14ac:dyDescent="0.25">
      <c r="A180" s="362">
        <v>44086</v>
      </c>
      <c r="B180" s="298">
        <v>8</v>
      </c>
    </row>
    <row r="181" spans="1:2" x14ac:dyDescent="0.25">
      <c r="A181" s="362">
        <v>44087</v>
      </c>
      <c r="B181" s="298">
        <v>7</v>
      </c>
    </row>
    <row r="182" spans="1:2" x14ac:dyDescent="0.25">
      <c r="A182" s="362">
        <v>44088</v>
      </c>
      <c r="B182" s="298">
        <v>7</v>
      </c>
    </row>
    <row r="183" spans="1:2" x14ac:dyDescent="0.25">
      <c r="A183" s="362">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157</v>
      </c>
      <c r="B1" s="199"/>
      <c r="C1" s="199"/>
      <c r="D1" s="199"/>
      <c r="G1" s="229"/>
      <c r="R1" s="231" t="s">
        <v>29</v>
      </c>
    </row>
    <row r="2" spans="1:18" ht="30.6" customHeight="1" x14ac:dyDescent="0.25">
      <c r="A2" s="232"/>
      <c r="B2" s="566" t="s">
        <v>121</v>
      </c>
      <c r="C2" s="567"/>
      <c r="D2" s="233"/>
      <c r="E2" s="234"/>
      <c r="F2" s="235" t="s">
        <v>123</v>
      </c>
      <c r="G2" s="230"/>
    </row>
    <row r="3" spans="1:18" ht="51.75" x14ac:dyDescent="0.25">
      <c r="A3" s="236" t="s">
        <v>0</v>
      </c>
      <c r="B3" s="237" t="s">
        <v>153</v>
      </c>
      <c r="C3" s="237" t="s">
        <v>154</v>
      </c>
      <c r="D3" s="238"/>
      <c r="E3" s="239" t="s">
        <v>124</v>
      </c>
      <c r="F3" s="237" t="s">
        <v>155</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70" t="s">
        <v>129</v>
      </c>
      <c r="F33" s="571">
        <v>2</v>
      </c>
      <c r="G33" s="230"/>
    </row>
    <row r="34" spans="1:7" x14ac:dyDescent="0.25">
      <c r="A34" s="247">
        <v>44040</v>
      </c>
      <c r="B34" s="249" t="s">
        <v>48</v>
      </c>
      <c r="C34" s="250" t="s">
        <v>48</v>
      </c>
      <c r="D34" s="233"/>
      <c r="E34" s="568"/>
      <c r="F34" s="572"/>
      <c r="G34" s="230"/>
    </row>
    <row r="35" spans="1:7" x14ac:dyDescent="0.25">
      <c r="A35" s="247">
        <v>44041</v>
      </c>
      <c r="B35" s="234">
        <v>66</v>
      </c>
      <c r="C35" s="253">
        <v>0.06</v>
      </c>
      <c r="D35" s="254"/>
      <c r="E35" s="568"/>
      <c r="F35" s="572"/>
      <c r="G35" s="230"/>
    </row>
    <row r="36" spans="1:7" x14ac:dyDescent="0.25">
      <c r="A36" s="247">
        <v>44042</v>
      </c>
      <c r="B36" s="249" t="s">
        <v>48</v>
      </c>
      <c r="C36" s="250" t="s">
        <v>48</v>
      </c>
      <c r="D36" s="254"/>
      <c r="E36" s="568"/>
      <c r="F36" s="572"/>
      <c r="G36" s="230"/>
    </row>
    <row r="37" spans="1:7" x14ac:dyDescent="0.25">
      <c r="A37" s="247">
        <v>44043</v>
      </c>
      <c r="B37" s="249" t="s">
        <v>48</v>
      </c>
      <c r="C37" s="250" t="s">
        <v>48</v>
      </c>
      <c r="D37" s="254"/>
      <c r="E37" s="568"/>
      <c r="F37" s="572"/>
      <c r="G37" s="230"/>
    </row>
    <row r="38" spans="1:7" x14ac:dyDescent="0.25">
      <c r="A38" s="247">
        <v>44044</v>
      </c>
      <c r="B38" s="249" t="s">
        <v>48</v>
      </c>
      <c r="C38" s="250" t="s">
        <v>48</v>
      </c>
      <c r="D38" s="254"/>
      <c r="E38" s="568"/>
      <c r="F38" s="572"/>
      <c r="G38" s="230"/>
    </row>
    <row r="39" spans="1:7" x14ac:dyDescent="0.25">
      <c r="A39" s="247">
        <v>44045</v>
      </c>
      <c r="B39" s="249" t="s">
        <v>48</v>
      </c>
      <c r="C39" s="250" t="s">
        <v>48</v>
      </c>
      <c r="D39" s="254"/>
      <c r="E39" s="569"/>
      <c r="F39" s="573"/>
      <c r="G39" s="230"/>
    </row>
    <row r="40" spans="1:7" x14ac:dyDescent="0.25">
      <c r="A40" s="247">
        <v>44046</v>
      </c>
      <c r="B40" s="249" t="s">
        <v>48</v>
      </c>
      <c r="C40" s="250" t="s">
        <v>48</v>
      </c>
      <c r="D40" s="254"/>
      <c r="E40" s="568" t="s">
        <v>128</v>
      </c>
      <c r="F40" s="574">
        <v>0</v>
      </c>
      <c r="G40" s="230"/>
    </row>
    <row r="41" spans="1:7" x14ac:dyDescent="0.25">
      <c r="A41" s="247">
        <v>44047</v>
      </c>
      <c r="B41" s="249" t="s">
        <v>48</v>
      </c>
      <c r="C41" s="250" t="s">
        <v>48</v>
      </c>
      <c r="D41" s="254"/>
      <c r="E41" s="568"/>
      <c r="F41" s="575"/>
      <c r="G41" s="230"/>
    </row>
    <row r="42" spans="1:7" x14ac:dyDescent="0.25">
      <c r="A42" s="247">
        <v>44048</v>
      </c>
      <c r="B42" s="234">
        <v>60</v>
      </c>
      <c r="C42" s="253">
        <v>0.06</v>
      </c>
      <c r="D42" s="254"/>
      <c r="E42" s="568"/>
      <c r="F42" s="575"/>
      <c r="G42" s="230"/>
    </row>
    <row r="43" spans="1:7" x14ac:dyDescent="0.25">
      <c r="A43" s="247">
        <v>44049</v>
      </c>
      <c r="B43" s="249" t="s">
        <v>48</v>
      </c>
      <c r="C43" s="250" t="s">
        <v>48</v>
      </c>
      <c r="E43" s="568"/>
      <c r="F43" s="575"/>
    </row>
    <row r="44" spans="1:7" x14ac:dyDescent="0.25">
      <c r="A44" s="247">
        <v>44050</v>
      </c>
      <c r="B44" s="249" t="s">
        <v>48</v>
      </c>
      <c r="C44" s="250" t="s">
        <v>48</v>
      </c>
      <c r="E44" s="568"/>
      <c r="F44" s="575"/>
    </row>
    <row r="45" spans="1:7" x14ac:dyDescent="0.25">
      <c r="A45" s="247">
        <v>44051</v>
      </c>
      <c r="B45" s="249" t="s">
        <v>48</v>
      </c>
      <c r="C45" s="250" t="s">
        <v>48</v>
      </c>
      <c r="E45" s="568"/>
      <c r="F45" s="575"/>
    </row>
    <row r="46" spans="1:7" x14ac:dyDescent="0.25">
      <c r="A46" s="247">
        <v>44052</v>
      </c>
      <c r="B46" s="249" t="s">
        <v>48</v>
      </c>
      <c r="C46" s="250" t="s">
        <v>48</v>
      </c>
      <c r="E46" s="569"/>
      <c r="F46" s="576"/>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158</v>
      </c>
      <c r="B1" s="1"/>
      <c r="C1" s="1"/>
      <c r="D1" s="1"/>
      <c r="E1" s="1"/>
      <c r="F1" s="1"/>
      <c r="W1" s="22" t="s">
        <v>29</v>
      </c>
    </row>
    <row r="2" spans="1:23" ht="15.6" customHeight="1" x14ac:dyDescent="0.25">
      <c r="H2" s="200" t="s">
        <v>121</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77" t="s">
        <v>81</v>
      </c>
      <c r="G4" s="578"/>
      <c r="H4" s="578"/>
      <c r="I4" s="579"/>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80" t="s">
        <v>122</v>
      </c>
      <c r="G84" s="581"/>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82" t="s">
        <v>122</v>
      </c>
      <c r="C109" s="583"/>
      <c r="D109" s="584"/>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122</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92" t="s">
        <v>342</v>
      </c>
      <c r="B1" s="493"/>
      <c r="C1" s="493"/>
      <c r="D1" s="493"/>
      <c r="E1" s="493"/>
      <c r="F1" s="482"/>
      <c r="G1" s="482"/>
      <c r="H1" s="482"/>
      <c r="I1" s="482"/>
      <c r="J1" s="482"/>
      <c r="K1" s="482"/>
      <c r="L1" s="482"/>
      <c r="M1" s="482"/>
      <c r="N1" s="482"/>
      <c r="O1" s="493" t="s">
        <v>334</v>
      </c>
      <c r="P1" s="494"/>
      <c r="Q1" s="493"/>
      <c r="R1" s="493"/>
      <c r="S1" s="493"/>
      <c r="T1" s="264"/>
      <c r="U1" s="265" t="s">
        <v>29</v>
      </c>
      <c r="V1" s="264"/>
    </row>
    <row r="2" spans="1:22" ht="26.25" x14ac:dyDescent="0.25">
      <c r="A2" s="483"/>
      <c r="B2" s="495" t="s">
        <v>248</v>
      </c>
      <c r="C2" s="484" t="s">
        <v>249</v>
      </c>
      <c r="D2" s="484" t="s">
        <v>250</v>
      </c>
      <c r="E2" s="484" t="s">
        <v>251</v>
      </c>
      <c r="F2" s="482"/>
      <c r="G2" s="482"/>
      <c r="H2" s="482"/>
      <c r="I2" s="482"/>
      <c r="J2" s="482"/>
      <c r="K2" s="482"/>
      <c r="L2" s="482"/>
      <c r="M2" s="482"/>
      <c r="N2" s="482"/>
      <c r="O2" s="482"/>
      <c r="P2" s="495" t="s">
        <v>248</v>
      </c>
      <c r="Q2" s="484" t="s">
        <v>249</v>
      </c>
      <c r="R2" s="484" t="s">
        <v>250</v>
      </c>
      <c r="S2" s="484" t="s">
        <v>251</v>
      </c>
      <c r="T2" s="264"/>
      <c r="U2" s="264"/>
      <c r="V2" s="264"/>
    </row>
    <row r="3" spans="1:22" x14ac:dyDescent="0.25">
      <c r="A3" s="490">
        <v>44202</v>
      </c>
      <c r="B3" s="496">
        <v>4.9184680894627561E-2</v>
      </c>
      <c r="C3" s="496">
        <v>7.4209784806962525E-2</v>
      </c>
      <c r="D3" s="496">
        <v>1.3092371880187225E-2</v>
      </c>
      <c r="E3" s="496">
        <v>0.19950124688279303</v>
      </c>
      <c r="F3" s="482"/>
      <c r="G3" s="482"/>
      <c r="H3" s="482"/>
      <c r="I3" s="482"/>
      <c r="J3" s="482"/>
      <c r="K3" s="482"/>
      <c r="L3" s="482"/>
      <c r="M3" s="482"/>
      <c r="N3" s="482"/>
      <c r="O3" s="490">
        <v>44207</v>
      </c>
      <c r="P3" s="489">
        <v>7.0839240499999998E-2</v>
      </c>
      <c r="Q3" s="489">
        <v>8.9701726499999995E-2</v>
      </c>
      <c r="R3" s="489">
        <v>4.2261486399999999E-2</v>
      </c>
      <c r="S3" s="489">
        <v>0.17967194459999999</v>
      </c>
      <c r="T3" s="264"/>
      <c r="U3" s="264"/>
      <c r="V3" s="264"/>
    </row>
    <row r="4" spans="1:22" x14ac:dyDescent="0.25">
      <c r="A4" s="490">
        <v>44203</v>
      </c>
      <c r="B4" s="496">
        <v>4.1049923697405712E-2</v>
      </c>
      <c r="C4" s="496">
        <v>6.2080274151796816E-2</v>
      </c>
      <c r="D4" s="496">
        <v>9.8080211313380551E-3</v>
      </c>
      <c r="E4" s="496">
        <v>0.15390839941738146</v>
      </c>
      <c r="F4" s="482"/>
      <c r="G4" s="482"/>
      <c r="H4" s="482"/>
      <c r="I4" s="482"/>
      <c r="J4" s="482"/>
      <c r="K4" s="482"/>
      <c r="L4" s="482"/>
      <c r="M4" s="482"/>
      <c r="N4" s="482"/>
      <c r="O4" s="490">
        <v>44208</v>
      </c>
      <c r="P4" s="489">
        <v>6.7434063700000005E-2</v>
      </c>
      <c r="Q4" s="489">
        <v>9.3153972700000004E-2</v>
      </c>
      <c r="R4" s="489">
        <v>3.05900479E-2</v>
      </c>
      <c r="S4" s="489">
        <v>0.1669679986</v>
      </c>
      <c r="T4" s="264"/>
      <c r="U4" s="264"/>
      <c r="V4" s="264"/>
    </row>
    <row r="5" spans="1:22" x14ac:dyDescent="0.25">
      <c r="A5" s="490">
        <v>44204</v>
      </c>
      <c r="B5" s="496">
        <v>3.8142477916609456E-2</v>
      </c>
      <c r="C5" s="496">
        <v>5.7900924043552959E-2</v>
      </c>
      <c r="D5" s="496">
        <v>8.3929267386319353E-3</v>
      </c>
      <c r="E5" s="496">
        <v>0.16767283349561832</v>
      </c>
      <c r="F5" s="482"/>
      <c r="G5" s="482"/>
      <c r="H5" s="482"/>
      <c r="I5" s="482"/>
      <c r="J5" s="482"/>
      <c r="K5" s="482"/>
      <c r="L5" s="482"/>
      <c r="M5" s="482"/>
      <c r="N5" s="482"/>
      <c r="O5" s="490">
        <v>44209</v>
      </c>
      <c r="P5" s="489">
        <v>7.1100538399999996E-2</v>
      </c>
      <c r="Q5" s="489">
        <v>9.9950183799999995E-2</v>
      </c>
      <c r="R5" s="489">
        <v>2.87634755E-2</v>
      </c>
      <c r="S5" s="489">
        <v>0.19228285440000001</v>
      </c>
      <c r="T5" s="264"/>
      <c r="U5" s="264"/>
      <c r="V5" s="264"/>
    </row>
    <row r="6" spans="1:22" x14ac:dyDescent="0.25">
      <c r="A6" s="491">
        <v>44207</v>
      </c>
      <c r="B6" s="497">
        <v>6.6885605599999995E-2</v>
      </c>
      <c r="C6" s="497">
        <v>9.2433263700000004E-2</v>
      </c>
      <c r="D6" s="497">
        <v>2.9868827399999999E-2</v>
      </c>
      <c r="E6" s="497">
        <v>0.15285204990000001</v>
      </c>
      <c r="F6" s="482"/>
      <c r="G6" s="482"/>
      <c r="H6" s="482"/>
      <c r="I6" s="482"/>
      <c r="J6" s="482"/>
      <c r="K6" s="482"/>
      <c r="L6" s="482"/>
      <c r="M6" s="482"/>
      <c r="N6" s="482"/>
      <c r="O6" s="490">
        <v>44210</v>
      </c>
      <c r="P6" s="489">
        <v>6.4177588100000002E-2</v>
      </c>
      <c r="Q6" s="489">
        <v>9.0228906499999997E-2</v>
      </c>
      <c r="R6" s="489">
        <v>2.6285966399999999E-2</v>
      </c>
      <c r="S6" s="489">
        <v>0.16567211060000001</v>
      </c>
      <c r="T6" s="264"/>
      <c r="U6" s="264"/>
      <c r="V6" s="264"/>
    </row>
    <row r="7" spans="1:22" x14ac:dyDescent="0.25">
      <c r="A7" s="498">
        <v>44208</v>
      </c>
      <c r="B7" s="499">
        <v>6.9470678399999999E-2</v>
      </c>
      <c r="C7" s="499">
        <v>9.6836577800000004E-2</v>
      </c>
      <c r="D7" s="499">
        <v>3.0488062100000001E-2</v>
      </c>
      <c r="E7" s="499">
        <v>0.15759521379999999</v>
      </c>
      <c r="F7" s="482"/>
      <c r="G7" s="482"/>
      <c r="H7" s="482"/>
      <c r="I7" s="482"/>
      <c r="J7" s="482"/>
      <c r="K7" s="482"/>
      <c r="L7" s="482"/>
      <c r="M7" s="482"/>
      <c r="N7" s="482"/>
      <c r="O7" s="490">
        <v>44211</v>
      </c>
      <c r="P7" s="489">
        <v>5.8642040700000002E-2</v>
      </c>
      <c r="Q7" s="489">
        <v>8.2355316900000003E-2</v>
      </c>
      <c r="R7" s="489">
        <v>2.4741956700000001E-2</v>
      </c>
      <c r="S7" s="489">
        <v>0.1340807175</v>
      </c>
      <c r="T7" s="264"/>
      <c r="U7" s="264"/>
      <c r="V7" s="264"/>
    </row>
    <row r="8" spans="1:22" x14ac:dyDescent="0.25">
      <c r="A8" s="491">
        <v>44209</v>
      </c>
      <c r="B8" s="497">
        <v>7.0336584800000004E-2</v>
      </c>
      <c r="C8" s="497">
        <v>9.8445622900000002E-2</v>
      </c>
      <c r="D8" s="497">
        <v>3.0709980500000001E-2</v>
      </c>
      <c r="E8" s="497">
        <v>0.16904247659999999</v>
      </c>
      <c r="F8" s="482"/>
      <c r="G8" s="482"/>
      <c r="H8" s="482"/>
      <c r="I8" s="482"/>
      <c r="J8" s="482"/>
      <c r="K8" s="482"/>
      <c r="L8" s="482"/>
      <c r="M8" s="482"/>
      <c r="N8" s="482"/>
      <c r="O8" s="490">
        <v>44214</v>
      </c>
      <c r="P8" s="489">
        <v>6.8912229000000005E-2</v>
      </c>
      <c r="Q8" s="489">
        <v>9.7062654200000001E-2</v>
      </c>
      <c r="R8" s="489">
        <v>2.91588178E-2</v>
      </c>
      <c r="S8" s="489">
        <v>0.16565164430000001</v>
      </c>
      <c r="T8" s="264"/>
      <c r="U8" s="264"/>
      <c r="V8" s="264"/>
    </row>
    <row r="9" spans="1:22" x14ac:dyDescent="0.25">
      <c r="A9" s="491">
        <v>44210</v>
      </c>
      <c r="B9" s="500">
        <v>6.4460440100000002E-2</v>
      </c>
      <c r="C9" s="500">
        <v>9.0336429600000004E-2</v>
      </c>
      <c r="D9" s="500">
        <v>2.7916320299999998E-2</v>
      </c>
      <c r="E9" s="500">
        <v>0.15110793419999999</v>
      </c>
      <c r="F9" s="482"/>
      <c r="G9" s="482"/>
      <c r="H9" s="482"/>
      <c r="I9" s="482"/>
      <c r="J9" s="482"/>
      <c r="K9" s="482"/>
      <c r="L9" s="482"/>
      <c r="M9" s="482"/>
      <c r="N9" s="482"/>
      <c r="O9" s="490">
        <v>44215</v>
      </c>
      <c r="P9" s="489">
        <v>7.1761449800000002E-2</v>
      </c>
      <c r="Q9" s="489">
        <v>0.1002231088</v>
      </c>
      <c r="R9" s="489">
        <v>3.1422888900000001E-2</v>
      </c>
      <c r="S9" s="489">
        <v>0.17486671740000001</v>
      </c>
      <c r="T9" s="264"/>
      <c r="U9" s="264"/>
      <c r="V9" s="264"/>
    </row>
    <row r="10" spans="1:22" x14ac:dyDescent="0.25">
      <c r="A10" s="491">
        <v>44211</v>
      </c>
      <c r="B10" s="497">
        <v>5.8154283299999998E-2</v>
      </c>
      <c r="C10" s="497">
        <v>8.1284606300000006E-2</v>
      </c>
      <c r="D10" s="497">
        <v>2.5704857899999999E-2</v>
      </c>
      <c r="E10" s="497">
        <v>0.1280985815</v>
      </c>
      <c r="F10" s="482"/>
      <c r="G10" s="482"/>
      <c r="H10" s="482"/>
      <c r="I10" s="482"/>
      <c r="J10" s="482"/>
      <c r="K10" s="482"/>
      <c r="L10" s="482"/>
      <c r="M10" s="482"/>
      <c r="N10" s="482"/>
      <c r="O10" s="490">
        <v>44216</v>
      </c>
      <c r="P10" s="489">
        <v>7.2027456500000003E-2</v>
      </c>
      <c r="Q10" s="489">
        <v>0.1010327984</v>
      </c>
      <c r="R10" s="489">
        <v>3.0917560100000002E-2</v>
      </c>
      <c r="S10" s="489">
        <v>0.19769230769999999</v>
      </c>
      <c r="T10" s="264"/>
      <c r="U10" s="264"/>
      <c r="V10" s="264"/>
    </row>
    <row r="11" spans="1:22" x14ac:dyDescent="0.25">
      <c r="A11" s="491">
        <v>44214</v>
      </c>
      <c r="B11" s="497">
        <v>7.0061897499999998E-2</v>
      </c>
      <c r="C11" s="497">
        <v>9.8076579100000005E-2</v>
      </c>
      <c r="D11" s="497">
        <v>3.01115307E-2</v>
      </c>
      <c r="E11" s="497">
        <v>0.15478858509999999</v>
      </c>
      <c r="F11" s="482"/>
      <c r="G11" s="482"/>
      <c r="H11" s="482"/>
      <c r="I11" s="482"/>
      <c r="J11" s="482"/>
      <c r="K11" s="482"/>
      <c r="L11" s="482"/>
      <c r="M11" s="482"/>
      <c r="N11" s="482"/>
      <c r="O11" s="490">
        <v>44217</v>
      </c>
      <c r="P11" s="501">
        <v>6.7778396099999999E-2</v>
      </c>
      <c r="Q11" s="501">
        <v>9.5297288800000005E-2</v>
      </c>
      <c r="R11" s="501">
        <v>2.9085043099999999E-2</v>
      </c>
      <c r="S11" s="501">
        <v>0.17049332919999999</v>
      </c>
      <c r="T11" s="264"/>
      <c r="U11" s="264"/>
      <c r="V11" s="264"/>
    </row>
    <row r="12" spans="1:22" x14ac:dyDescent="0.25">
      <c r="A12" s="491">
        <v>44215</v>
      </c>
      <c r="B12" s="486">
        <v>7.3869219299999997E-2</v>
      </c>
      <c r="C12" s="486">
        <v>0.1025510468</v>
      </c>
      <c r="D12" s="486">
        <v>3.3745847199999998E-2</v>
      </c>
      <c r="E12" s="486">
        <v>0.1669375092</v>
      </c>
      <c r="F12" s="482"/>
      <c r="G12" s="482"/>
      <c r="H12" s="482"/>
      <c r="I12" s="482"/>
      <c r="J12" s="482"/>
      <c r="K12" s="482"/>
      <c r="L12" s="482"/>
      <c r="M12" s="482"/>
      <c r="N12" s="482"/>
      <c r="O12" s="490">
        <v>44218</v>
      </c>
      <c r="P12" s="501">
        <v>6.0569455899999999E-2</v>
      </c>
      <c r="Q12" s="501">
        <v>8.4248189599999995E-2</v>
      </c>
      <c r="R12" s="501">
        <v>2.7128893300000002E-2</v>
      </c>
      <c r="S12" s="501">
        <v>0.1460373998</v>
      </c>
      <c r="T12" s="264"/>
      <c r="U12" s="264"/>
      <c r="V12" s="264"/>
    </row>
    <row r="13" spans="1:22" x14ac:dyDescent="0.25">
      <c r="A13" s="491">
        <v>44216</v>
      </c>
      <c r="B13" s="500">
        <v>7.3529668899999998E-2</v>
      </c>
      <c r="C13" s="486">
        <v>0.1032717486</v>
      </c>
      <c r="D13" s="486">
        <v>3.1856680900000003E-2</v>
      </c>
      <c r="E13" s="486">
        <v>0.17103326460000001</v>
      </c>
      <c r="F13" s="482"/>
      <c r="G13" s="482"/>
      <c r="H13" s="482"/>
      <c r="I13" s="482"/>
      <c r="J13" s="482"/>
      <c r="K13" s="482"/>
      <c r="L13" s="482"/>
      <c r="M13" s="482"/>
      <c r="N13" s="482"/>
      <c r="O13" s="490">
        <v>44221</v>
      </c>
      <c r="P13" s="501">
        <v>7.0652633000000006E-2</v>
      </c>
      <c r="Q13" s="501">
        <v>9.9535990199999994E-2</v>
      </c>
      <c r="R13" s="501">
        <v>2.9769007600000001E-2</v>
      </c>
      <c r="S13" s="501">
        <v>0.16750648949999999</v>
      </c>
      <c r="T13" s="264"/>
      <c r="U13" s="264"/>
      <c r="V13" s="264"/>
    </row>
    <row r="14" spans="1:22" x14ac:dyDescent="0.25">
      <c r="A14" s="491">
        <v>44217</v>
      </c>
      <c r="B14" s="500">
        <v>6.8849894499999995E-2</v>
      </c>
      <c r="C14" s="500">
        <v>9.7409147299999999E-2</v>
      </c>
      <c r="D14" s="500">
        <v>2.8798893799999999E-2</v>
      </c>
      <c r="E14" s="500">
        <v>0.16246290799999999</v>
      </c>
      <c r="F14" s="482"/>
      <c r="G14" s="482"/>
      <c r="H14" s="482"/>
      <c r="I14" s="482"/>
      <c r="J14" s="482"/>
      <c r="K14" s="482"/>
      <c r="L14" s="482"/>
      <c r="M14" s="482"/>
      <c r="N14" s="482"/>
      <c r="O14" s="490">
        <v>44222</v>
      </c>
      <c r="P14" s="501">
        <v>7.3947429999999995E-2</v>
      </c>
      <c r="Q14" s="501">
        <v>0.10483025059999999</v>
      </c>
      <c r="R14" s="501">
        <v>3.0709995399999999E-2</v>
      </c>
      <c r="S14" s="501">
        <v>0.184206598</v>
      </c>
      <c r="T14" s="264"/>
      <c r="U14" s="264"/>
      <c r="V14" s="264"/>
    </row>
    <row r="15" spans="1:22" x14ac:dyDescent="0.25">
      <c r="A15" s="491">
        <v>44218</v>
      </c>
      <c r="B15" s="500">
        <v>6.70442594E-2</v>
      </c>
      <c r="C15" s="500">
        <v>8.8689768000000002E-2</v>
      </c>
      <c r="D15" s="500">
        <v>3.4684565799999997E-2</v>
      </c>
      <c r="E15" s="500">
        <v>0.19922990930000001</v>
      </c>
      <c r="F15" s="482"/>
      <c r="G15" s="482"/>
      <c r="H15" s="482"/>
      <c r="I15" s="482"/>
      <c r="J15" s="482"/>
      <c r="K15" s="482"/>
      <c r="L15" s="482"/>
      <c r="M15" s="482"/>
      <c r="N15" s="482"/>
      <c r="O15" s="490">
        <v>44223</v>
      </c>
      <c r="P15" s="489">
        <v>7.4533942800000003E-2</v>
      </c>
      <c r="Q15" s="489">
        <v>0.10595213000000001</v>
      </c>
      <c r="R15" s="489">
        <v>3.0730859900000001E-2</v>
      </c>
      <c r="S15" s="489">
        <v>0.17489743199999999</v>
      </c>
      <c r="T15" s="264"/>
      <c r="U15" s="264"/>
      <c r="V15" s="264"/>
    </row>
    <row r="16" spans="1:22" x14ac:dyDescent="0.25">
      <c r="A16" s="491">
        <v>44221</v>
      </c>
      <c r="B16" s="500">
        <v>7.2533504700000001E-2</v>
      </c>
      <c r="C16" s="500">
        <v>0.1018946437</v>
      </c>
      <c r="D16" s="500">
        <v>3.1372347699999997E-2</v>
      </c>
      <c r="E16" s="500">
        <v>0.16161026840000001</v>
      </c>
      <c r="F16" s="482"/>
      <c r="G16" s="482"/>
      <c r="H16" s="482"/>
      <c r="I16" s="482"/>
      <c r="J16" s="482"/>
      <c r="K16" s="482"/>
      <c r="L16" s="482"/>
      <c r="M16" s="482"/>
      <c r="N16" s="482"/>
      <c r="O16" s="490">
        <v>44224</v>
      </c>
      <c r="P16" s="489">
        <v>7.2979532999999999E-2</v>
      </c>
      <c r="Q16" s="489">
        <v>0.102852157</v>
      </c>
      <c r="R16" s="489">
        <v>3.1171152000000001E-2</v>
      </c>
      <c r="S16" s="489">
        <v>0.17184750730000001</v>
      </c>
      <c r="T16" s="264"/>
      <c r="U16" s="264"/>
      <c r="V16" s="264"/>
    </row>
    <row r="17" spans="1:22" x14ac:dyDescent="0.25">
      <c r="A17" s="491">
        <v>44222</v>
      </c>
      <c r="B17" s="500">
        <v>7.5945658200000002E-2</v>
      </c>
      <c r="C17" s="500">
        <v>0.1070545795</v>
      </c>
      <c r="D17" s="500">
        <v>3.22710399E-2</v>
      </c>
      <c r="E17" s="500">
        <v>0.17869115290000001</v>
      </c>
      <c r="F17" s="482"/>
      <c r="G17" s="482"/>
      <c r="H17" s="482"/>
      <c r="I17" s="482"/>
      <c r="J17" s="482"/>
      <c r="K17" s="482"/>
      <c r="L17" s="482"/>
      <c r="M17" s="482"/>
      <c r="N17" s="482"/>
      <c r="O17" s="490">
        <v>44225</v>
      </c>
      <c r="P17" s="489">
        <v>7.4013543599999995E-2</v>
      </c>
      <c r="Q17" s="489">
        <v>0.10730893330000001</v>
      </c>
      <c r="R17" s="489">
        <v>2.76217549E-2</v>
      </c>
      <c r="S17" s="489">
        <v>0.16735173219999999</v>
      </c>
      <c r="T17" s="264"/>
      <c r="U17" s="264"/>
      <c r="V17" s="264"/>
    </row>
    <row r="18" spans="1:22" x14ac:dyDescent="0.25">
      <c r="A18" s="491">
        <v>44223</v>
      </c>
      <c r="B18" s="500">
        <v>7.6917470900000007E-2</v>
      </c>
      <c r="C18" s="500">
        <v>0.109072691</v>
      </c>
      <c r="D18" s="500">
        <v>3.2054268900000002E-2</v>
      </c>
      <c r="E18" s="500">
        <v>0.1692749462</v>
      </c>
      <c r="F18" s="482"/>
      <c r="G18" s="482"/>
      <c r="H18" s="482"/>
      <c r="I18" s="482"/>
      <c r="J18" s="482"/>
      <c r="K18" s="482"/>
      <c r="L18" s="482"/>
      <c r="M18" s="482"/>
      <c r="N18" s="482"/>
      <c r="O18" s="490">
        <v>44228</v>
      </c>
      <c r="P18" s="489">
        <v>7.62267628E-2</v>
      </c>
      <c r="Q18" s="489">
        <v>0.1089966914</v>
      </c>
      <c r="R18" s="489">
        <v>3.0055684400000001E-2</v>
      </c>
      <c r="S18" s="489">
        <v>0.18248175180000001</v>
      </c>
      <c r="T18" s="264"/>
      <c r="U18" s="264"/>
      <c r="V18" s="264"/>
    </row>
    <row r="19" spans="1:22" x14ac:dyDescent="0.25">
      <c r="A19" s="491">
        <v>44224</v>
      </c>
      <c r="B19" s="500">
        <v>7.5019314700000006E-2</v>
      </c>
      <c r="C19" s="500">
        <v>0.1056955641</v>
      </c>
      <c r="D19" s="500">
        <v>3.21318004E-2</v>
      </c>
      <c r="E19" s="500">
        <v>0.16480366869999999</v>
      </c>
      <c r="F19" s="482"/>
      <c r="G19" s="482"/>
      <c r="H19" s="482"/>
      <c r="I19" s="482"/>
      <c r="J19" s="482"/>
      <c r="K19" s="482"/>
      <c r="L19" s="482"/>
      <c r="M19" s="482"/>
      <c r="N19" s="482"/>
      <c r="O19" s="490">
        <v>44229</v>
      </c>
      <c r="P19" s="489">
        <v>7.8902232500000002E-2</v>
      </c>
      <c r="Q19" s="489">
        <v>0.1124409019</v>
      </c>
      <c r="R19" s="489">
        <v>3.13659128E-2</v>
      </c>
      <c r="S19" s="489">
        <v>0.18228829990000001</v>
      </c>
      <c r="T19" s="264"/>
      <c r="U19" s="264"/>
      <c r="V19" s="264"/>
    </row>
    <row r="20" spans="1:22" x14ac:dyDescent="0.25">
      <c r="A20" s="491">
        <v>44225</v>
      </c>
      <c r="B20" s="500">
        <v>7.0273029400000006E-2</v>
      </c>
      <c r="C20" s="500">
        <v>0.1006585064</v>
      </c>
      <c r="D20" s="500">
        <v>2.7814537899999998E-2</v>
      </c>
      <c r="E20" s="500">
        <v>0.1579994317</v>
      </c>
      <c r="F20" s="482"/>
      <c r="G20" s="482"/>
      <c r="H20" s="482"/>
      <c r="I20" s="482"/>
      <c r="J20" s="482"/>
      <c r="K20" s="482"/>
      <c r="L20" s="482"/>
      <c r="M20" s="482"/>
      <c r="N20" s="482"/>
      <c r="O20" s="490">
        <v>44230</v>
      </c>
      <c r="P20" s="489">
        <v>7.5719437000000001E-2</v>
      </c>
      <c r="Q20" s="489">
        <v>0.10750443110000001</v>
      </c>
      <c r="R20" s="489">
        <v>3.0757162800000001E-2</v>
      </c>
      <c r="S20" s="489">
        <v>0.18224149000000001</v>
      </c>
      <c r="T20" s="264"/>
      <c r="U20" s="264"/>
      <c r="V20" s="264"/>
    </row>
    <row r="21" spans="1:22" x14ac:dyDescent="0.25">
      <c r="A21" s="491">
        <v>44228</v>
      </c>
      <c r="B21" s="500">
        <v>7.5838257399999998E-2</v>
      </c>
      <c r="C21" s="500">
        <v>0.107952515</v>
      </c>
      <c r="D21" s="500">
        <v>2.9884257099999999E-2</v>
      </c>
      <c r="E21" s="500">
        <v>0.1716303347</v>
      </c>
      <c r="F21" s="482"/>
      <c r="G21" s="482"/>
      <c r="H21" s="482"/>
      <c r="I21" s="482"/>
      <c r="J21" s="482"/>
      <c r="K21" s="482"/>
      <c r="L21" s="482"/>
      <c r="M21" s="482"/>
      <c r="N21" s="482"/>
      <c r="O21" s="490">
        <v>44231</v>
      </c>
      <c r="P21" s="489">
        <v>7.5573844700000004E-2</v>
      </c>
      <c r="Q21" s="489">
        <v>0.1086352958</v>
      </c>
      <c r="R21" s="489">
        <v>2.8659484900000001E-2</v>
      </c>
      <c r="S21" s="489">
        <v>0.17362804879999999</v>
      </c>
      <c r="T21" s="264"/>
      <c r="U21" s="264"/>
      <c r="V21" s="264"/>
    </row>
    <row r="22" spans="1:22" x14ac:dyDescent="0.25">
      <c r="A22" s="491">
        <v>44229</v>
      </c>
      <c r="B22" s="500">
        <v>7.9406718200000004E-2</v>
      </c>
      <c r="C22" s="500">
        <v>0.1137534825</v>
      </c>
      <c r="D22" s="500">
        <v>3.0996625199999999E-2</v>
      </c>
      <c r="E22" s="500">
        <v>0.1743161094</v>
      </c>
      <c r="F22" s="482"/>
      <c r="G22" s="482"/>
      <c r="H22" s="482"/>
      <c r="I22" s="482"/>
      <c r="J22" s="482"/>
      <c r="K22" s="482"/>
      <c r="L22" s="482"/>
      <c r="M22" s="482"/>
      <c r="N22" s="482"/>
      <c r="O22" s="490">
        <v>44232</v>
      </c>
      <c r="P22" s="489">
        <v>6.50464454E-2</v>
      </c>
      <c r="Q22" s="489">
        <v>9.3100897099999996E-2</v>
      </c>
      <c r="R22" s="489">
        <v>2.5926678599999999E-2</v>
      </c>
      <c r="S22" s="489">
        <v>0.1404483973</v>
      </c>
      <c r="T22" s="264"/>
      <c r="U22" s="264"/>
      <c r="V22" s="264"/>
    </row>
    <row r="23" spans="1:22" x14ac:dyDescent="0.25">
      <c r="A23" s="491">
        <v>44230</v>
      </c>
      <c r="B23" s="486">
        <v>7.9158391999999994E-2</v>
      </c>
      <c r="C23" s="486">
        <v>0.1131249837</v>
      </c>
      <c r="D23" s="486">
        <v>3.1303584099999997E-2</v>
      </c>
      <c r="E23" s="486">
        <v>0.17827960179999999</v>
      </c>
      <c r="F23" s="482"/>
      <c r="G23" s="482"/>
      <c r="H23" s="482"/>
      <c r="I23" s="482"/>
      <c r="J23" s="482"/>
      <c r="K23" s="482"/>
      <c r="L23" s="482"/>
      <c r="M23" s="482"/>
      <c r="N23" s="482"/>
      <c r="O23" s="490">
        <v>44235</v>
      </c>
      <c r="P23" s="489">
        <v>7.5431092699999994E-2</v>
      </c>
      <c r="Q23" s="489">
        <v>0.1054032947</v>
      </c>
      <c r="R23" s="489">
        <v>3.2911754199999997E-2</v>
      </c>
      <c r="S23" s="489">
        <v>0.17120462049999999</v>
      </c>
      <c r="T23" s="264"/>
      <c r="U23" s="264"/>
      <c r="V23" s="264"/>
    </row>
    <row r="24" spans="1:22" x14ac:dyDescent="0.25">
      <c r="A24" s="491">
        <v>44231</v>
      </c>
      <c r="B24" s="486">
        <v>7.6577297799999999E-2</v>
      </c>
      <c r="C24" s="486">
        <v>0.109615138</v>
      </c>
      <c r="D24" s="486">
        <v>3.00695016E-2</v>
      </c>
      <c r="E24" s="486">
        <v>0.17381022760000001</v>
      </c>
      <c r="F24" s="482"/>
      <c r="G24" s="482"/>
      <c r="H24" s="482"/>
      <c r="I24" s="482"/>
      <c r="J24" s="482"/>
      <c r="K24" s="482"/>
      <c r="L24" s="482"/>
      <c r="M24" s="482"/>
      <c r="N24" s="482"/>
      <c r="O24" s="490">
        <v>44236</v>
      </c>
      <c r="P24" s="489">
        <v>6.4879801200000004E-2</v>
      </c>
      <c r="Q24" s="489">
        <v>9.1883396800000003E-2</v>
      </c>
      <c r="R24" s="489">
        <v>2.6159541299999998E-2</v>
      </c>
      <c r="S24" s="489">
        <v>0.14734198409999999</v>
      </c>
      <c r="T24" s="264"/>
      <c r="U24" s="264"/>
      <c r="V24" s="264"/>
    </row>
    <row r="25" spans="1:22" x14ac:dyDescent="0.25">
      <c r="A25" s="491">
        <v>44232</v>
      </c>
      <c r="B25" s="486">
        <v>6.5138594800000005E-2</v>
      </c>
      <c r="C25" s="486">
        <v>9.3111424499999998E-2</v>
      </c>
      <c r="D25" s="486">
        <v>2.63542168E-2</v>
      </c>
      <c r="E25" s="486">
        <v>0.13567746689999999</v>
      </c>
      <c r="F25" s="482"/>
      <c r="G25" s="482"/>
      <c r="H25" s="482"/>
      <c r="I25" s="482"/>
      <c r="J25" s="482"/>
      <c r="K25" s="482"/>
      <c r="L25" s="482"/>
      <c r="M25" s="482"/>
      <c r="N25" s="482"/>
      <c r="O25" s="490">
        <v>44237</v>
      </c>
      <c r="P25" s="489">
        <v>6.5269037799999999E-2</v>
      </c>
      <c r="Q25" s="489">
        <v>9.1061325600000007E-2</v>
      </c>
      <c r="R25" s="489">
        <v>2.7204432600000002E-2</v>
      </c>
      <c r="S25" s="489">
        <v>0.1660276074</v>
      </c>
      <c r="T25" s="264"/>
      <c r="U25" s="264"/>
      <c r="V25" s="264"/>
    </row>
    <row r="26" spans="1:22" x14ac:dyDescent="0.25">
      <c r="A26" s="491">
        <v>44235</v>
      </c>
      <c r="B26" s="486">
        <v>7.8016444500000004E-2</v>
      </c>
      <c r="C26" s="486">
        <v>0.1073105229</v>
      </c>
      <c r="D26" s="486">
        <v>3.5637242800000003E-2</v>
      </c>
      <c r="E26" s="486">
        <v>0.1738024587</v>
      </c>
      <c r="F26" s="482"/>
      <c r="G26" s="482"/>
      <c r="H26" s="482"/>
      <c r="I26" s="482"/>
      <c r="J26" s="482"/>
      <c r="K26" s="482"/>
      <c r="L26" s="482"/>
      <c r="M26" s="482"/>
      <c r="N26" s="482"/>
      <c r="O26" s="490">
        <v>44238</v>
      </c>
      <c r="P26" s="489">
        <v>6.3151498700000003E-2</v>
      </c>
      <c r="Q26" s="489">
        <v>8.8557231E-2</v>
      </c>
      <c r="R26" s="489">
        <v>2.5334051999999999E-2</v>
      </c>
      <c r="S26" s="489">
        <v>0.1746425167</v>
      </c>
      <c r="T26" s="264"/>
      <c r="U26" s="264"/>
      <c r="V26" s="264"/>
    </row>
    <row r="27" spans="1:22" x14ac:dyDescent="0.25">
      <c r="A27" s="491">
        <v>44236</v>
      </c>
      <c r="B27" s="486">
        <v>6.6954335800000001E-2</v>
      </c>
      <c r="C27" s="486">
        <v>9.3431720199999999E-2</v>
      </c>
      <c r="D27" s="486">
        <v>2.9320701000000001E-2</v>
      </c>
      <c r="E27" s="486">
        <v>0.139544688</v>
      </c>
      <c r="F27" s="482"/>
      <c r="G27" s="482"/>
      <c r="H27" s="482"/>
      <c r="I27" s="482"/>
      <c r="J27" s="482"/>
      <c r="K27" s="482"/>
      <c r="L27" s="482"/>
      <c r="M27" s="482"/>
      <c r="N27" s="482"/>
      <c r="O27" s="490">
        <v>44239</v>
      </c>
      <c r="P27" s="489">
        <v>6.4942496500000002E-2</v>
      </c>
      <c r="Q27" s="489">
        <v>8.9551699499999998E-2</v>
      </c>
      <c r="R27" s="489">
        <v>2.7652545000000001E-2</v>
      </c>
      <c r="S27" s="489">
        <v>0.14349112429999999</v>
      </c>
      <c r="T27" s="264"/>
      <c r="U27" s="264"/>
      <c r="V27" s="264"/>
    </row>
    <row r="28" spans="1:22" x14ac:dyDescent="0.25">
      <c r="A28" s="491">
        <v>44237</v>
      </c>
      <c r="B28" s="486">
        <v>6.4885308000000003E-2</v>
      </c>
      <c r="C28" s="486">
        <v>8.9668422299999995E-2</v>
      </c>
      <c r="D28" s="486">
        <v>2.9060603300000001E-2</v>
      </c>
      <c r="E28" s="486">
        <v>0.15849387039999999</v>
      </c>
      <c r="F28" s="482"/>
      <c r="G28" s="482"/>
      <c r="H28" s="482"/>
      <c r="I28" s="482"/>
      <c r="J28" s="482"/>
      <c r="K28" s="482"/>
      <c r="L28" s="482"/>
      <c r="M28" s="482"/>
      <c r="N28" s="482"/>
      <c r="O28" s="490">
        <v>44242</v>
      </c>
      <c r="P28" s="489">
        <v>7.2513504300000003E-2</v>
      </c>
      <c r="Q28" s="489">
        <v>0.10243145369999999</v>
      </c>
      <c r="R28" s="489">
        <v>2.64319789E-2</v>
      </c>
      <c r="S28" s="489">
        <v>0.21360866619999999</v>
      </c>
      <c r="T28" s="264"/>
      <c r="U28" s="264"/>
      <c r="V28" s="264"/>
    </row>
    <row r="29" spans="1:22" x14ac:dyDescent="0.25">
      <c r="A29" s="491">
        <v>44238</v>
      </c>
      <c r="B29" s="486">
        <v>6.4061844800000003E-2</v>
      </c>
      <c r="C29" s="486">
        <v>8.9413537200000004E-2</v>
      </c>
      <c r="D29" s="486">
        <v>2.63658425E-2</v>
      </c>
      <c r="E29" s="486">
        <v>0.16063469420000001</v>
      </c>
      <c r="F29" s="482"/>
      <c r="G29" s="482"/>
      <c r="H29" s="482"/>
      <c r="I29" s="482"/>
      <c r="J29" s="482"/>
      <c r="K29" s="482"/>
      <c r="L29" s="482"/>
      <c r="M29" s="482"/>
      <c r="N29" s="482"/>
      <c r="O29" s="490">
        <v>44243</v>
      </c>
      <c r="P29" s="489">
        <v>8.0719818900000004E-2</v>
      </c>
      <c r="Q29" s="489">
        <v>0.1133415676</v>
      </c>
      <c r="R29" s="489">
        <v>3.3015235599999998E-2</v>
      </c>
      <c r="S29" s="489">
        <v>0.21810481740000001</v>
      </c>
      <c r="T29" s="264"/>
      <c r="U29" s="264"/>
      <c r="V29" s="264"/>
    </row>
    <row r="30" spans="1:22" x14ac:dyDescent="0.25">
      <c r="A30" s="491">
        <v>44239</v>
      </c>
      <c r="B30" s="486">
        <v>6.37358586E-2</v>
      </c>
      <c r="C30" s="486">
        <v>8.8249595799999997E-2</v>
      </c>
      <c r="D30" s="486">
        <v>2.6236062300000002E-2</v>
      </c>
      <c r="E30" s="486">
        <v>0.1580125336</v>
      </c>
      <c r="F30" s="482"/>
      <c r="G30" s="482"/>
      <c r="H30" s="482"/>
      <c r="I30" s="482"/>
      <c r="J30" s="482"/>
      <c r="K30" s="482"/>
      <c r="L30" s="482"/>
      <c r="M30" s="482"/>
      <c r="N30" s="482"/>
      <c r="O30" s="490">
        <v>44244</v>
      </c>
      <c r="P30" s="489">
        <v>8.36561418E-2</v>
      </c>
      <c r="Q30" s="489">
        <v>0.1203588838</v>
      </c>
      <c r="R30" s="489">
        <v>3.07465037E-2</v>
      </c>
      <c r="S30" s="489">
        <v>0.19382911389999999</v>
      </c>
      <c r="T30" s="264"/>
      <c r="U30" s="264"/>
      <c r="V30" s="264"/>
    </row>
    <row r="31" spans="1:22" x14ac:dyDescent="0.25">
      <c r="A31" s="491">
        <v>44242</v>
      </c>
      <c r="B31" s="486">
        <v>7.4086352300000005E-2</v>
      </c>
      <c r="C31" s="486">
        <v>0.104185764</v>
      </c>
      <c r="D31" s="486">
        <v>3.0741123799999999E-2</v>
      </c>
      <c r="E31" s="486">
        <v>0.18737270880000001</v>
      </c>
      <c r="F31" s="482"/>
      <c r="G31" s="482"/>
      <c r="H31" s="482"/>
      <c r="I31" s="482"/>
      <c r="J31" s="482"/>
      <c r="K31" s="482"/>
      <c r="L31" s="482"/>
      <c r="M31" s="482"/>
      <c r="N31" s="482"/>
      <c r="O31" s="490">
        <v>44245</v>
      </c>
      <c r="P31" s="489">
        <v>7.9889166499999997E-2</v>
      </c>
      <c r="Q31" s="489">
        <v>0.1100985686</v>
      </c>
      <c r="R31" s="489">
        <v>3.5104122000000001E-2</v>
      </c>
      <c r="S31" s="489">
        <v>0.22113694079999999</v>
      </c>
      <c r="T31" s="264"/>
      <c r="U31" s="264"/>
      <c r="V31" s="264"/>
    </row>
    <row r="32" spans="1:22" x14ac:dyDescent="0.25">
      <c r="A32" s="491">
        <v>44243</v>
      </c>
      <c r="B32" s="486">
        <v>8.0511120199999994E-2</v>
      </c>
      <c r="C32" s="486">
        <v>0.1129251647</v>
      </c>
      <c r="D32" s="486">
        <v>3.40428942E-2</v>
      </c>
      <c r="E32" s="486">
        <v>0.2032235459</v>
      </c>
      <c r="F32" s="482"/>
      <c r="G32" s="482"/>
      <c r="H32" s="482"/>
      <c r="I32" s="482"/>
      <c r="J32" s="482"/>
      <c r="K32" s="482"/>
      <c r="L32" s="482"/>
      <c r="M32" s="482"/>
      <c r="N32" s="482"/>
      <c r="O32" s="502">
        <v>44246</v>
      </c>
      <c r="P32" s="503">
        <v>7.5732919300000007E-2</v>
      </c>
      <c r="Q32" s="503">
        <v>0.11046237759999999</v>
      </c>
      <c r="R32" s="503">
        <v>2.5932150500000001E-2</v>
      </c>
      <c r="S32" s="503">
        <v>0.16118357019999999</v>
      </c>
      <c r="T32" s="264"/>
      <c r="U32" s="264"/>
      <c r="V32" s="264"/>
    </row>
    <row r="33" spans="1:22" x14ac:dyDescent="0.25">
      <c r="A33" s="491">
        <v>44244</v>
      </c>
      <c r="B33" s="486">
        <v>8.4874224400000003E-2</v>
      </c>
      <c r="C33" s="486">
        <v>0.120479009</v>
      </c>
      <c r="D33" s="486">
        <v>3.4339100599999998E-2</v>
      </c>
      <c r="E33" s="486">
        <v>0.20341994229999999</v>
      </c>
      <c r="F33" s="482"/>
      <c r="G33" s="482"/>
      <c r="H33" s="482"/>
      <c r="I33" s="482"/>
      <c r="J33" s="482"/>
      <c r="K33" s="482"/>
      <c r="L33" s="482"/>
      <c r="M33" s="482"/>
      <c r="N33" s="482"/>
      <c r="O33" s="490">
        <v>44249</v>
      </c>
      <c r="P33" s="489">
        <v>0.30544567230000003</v>
      </c>
      <c r="Q33" s="489">
        <v>0.4682621153</v>
      </c>
      <c r="R33" s="489">
        <v>8.1149644399999998E-2</v>
      </c>
      <c r="S33" s="489"/>
      <c r="T33" s="264"/>
      <c r="U33" s="264"/>
      <c r="V33" s="264"/>
    </row>
    <row r="34" spans="1:22" x14ac:dyDescent="0.25">
      <c r="A34" s="491">
        <v>44245</v>
      </c>
      <c r="B34" s="486">
        <v>7.9585158700000005E-2</v>
      </c>
      <c r="C34" s="486">
        <v>0.1111998214</v>
      </c>
      <c r="D34" s="486">
        <v>3.4340092699999998E-2</v>
      </c>
      <c r="E34" s="486">
        <v>0.2139627419</v>
      </c>
      <c r="F34" s="482"/>
      <c r="G34" s="482"/>
      <c r="H34" s="482"/>
      <c r="I34" s="482"/>
      <c r="J34" s="482"/>
      <c r="K34" s="482"/>
      <c r="L34" s="482"/>
      <c r="M34" s="482"/>
      <c r="N34" s="482"/>
      <c r="O34" s="490">
        <v>44250</v>
      </c>
      <c r="P34" s="489">
        <v>0.30636449040000002</v>
      </c>
      <c r="Q34" s="489">
        <v>0.4732004514</v>
      </c>
      <c r="R34" s="489">
        <v>8.3700486599999999E-2</v>
      </c>
      <c r="S34" s="489"/>
      <c r="T34" s="264"/>
      <c r="U34" s="264"/>
      <c r="V34" s="264"/>
    </row>
    <row r="35" spans="1:22" x14ac:dyDescent="0.25">
      <c r="A35" s="498">
        <v>44246</v>
      </c>
      <c r="B35" s="499">
        <v>7.2072072099999995E-2</v>
      </c>
      <c r="C35" s="499">
        <v>0.104169917</v>
      </c>
      <c r="D35" s="499">
        <v>2.7558895E-2</v>
      </c>
      <c r="E35" s="499">
        <v>0.15359828140000001</v>
      </c>
      <c r="F35" s="482"/>
      <c r="G35" s="482"/>
      <c r="H35" s="482"/>
      <c r="I35" s="482"/>
      <c r="J35" s="482"/>
      <c r="K35" s="482"/>
      <c r="L35" s="482"/>
      <c r="M35" s="482"/>
      <c r="N35" s="482"/>
      <c r="O35" s="490">
        <v>44251</v>
      </c>
      <c r="P35" s="489">
        <v>0.30659765049999999</v>
      </c>
      <c r="Q35" s="489">
        <v>0.47446167360000002</v>
      </c>
      <c r="R35" s="489">
        <v>8.1263742700000002E-2</v>
      </c>
      <c r="S35" s="489">
        <v>0.461352657</v>
      </c>
      <c r="T35" s="264"/>
      <c r="U35" s="264"/>
      <c r="V35" s="264"/>
    </row>
    <row r="36" spans="1:22" x14ac:dyDescent="0.25">
      <c r="A36" s="491">
        <v>44249</v>
      </c>
      <c r="B36" s="486">
        <v>0.30597860090000001</v>
      </c>
      <c r="C36" s="486">
        <v>0.46992561049999998</v>
      </c>
      <c r="D36" s="486">
        <v>8.3897237900000005E-2</v>
      </c>
      <c r="E36" s="486">
        <v>0.42693448369999998</v>
      </c>
      <c r="F36" s="482"/>
      <c r="G36" s="482"/>
      <c r="H36" s="482"/>
      <c r="I36" s="482"/>
      <c r="J36" s="482"/>
      <c r="K36" s="482"/>
      <c r="L36" s="482"/>
      <c r="M36" s="482"/>
      <c r="N36" s="482"/>
      <c r="O36" s="490">
        <v>44252</v>
      </c>
      <c r="P36" s="489">
        <v>0.30296610480000002</v>
      </c>
      <c r="Q36" s="489">
        <v>0.47110252499999999</v>
      </c>
      <c r="R36" s="489">
        <v>7.6538729799999997E-2</v>
      </c>
      <c r="S36" s="489">
        <v>0.47895442360000001</v>
      </c>
      <c r="T36" s="264"/>
      <c r="U36" s="264"/>
      <c r="V36" s="264"/>
    </row>
    <row r="37" spans="1:22" x14ac:dyDescent="0.25">
      <c r="A37" s="491">
        <v>44250</v>
      </c>
      <c r="B37" s="486">
        <v>0.30771151140000003</v>
      </c>
      <c r="C37" s="486">
        <v>0.47482171989999999</v>
      </c>
      <c r="D37" s="486">
        <v>8.3411992800000001E-2</v>
      </c>
      <c r="E37" s="486">
        <v>0.43865030669999999</v>
      </c>
      <c r="F37" s="482"/>
      <c r="G37" s="482"/>
      <c r="H37" s="482"/>
      <c r="I37" s="482"/>
      <c r="J37" s="482"/>
      <c r="K37" s="482"/>
      <c r="L37" s="482"/>
      <c r="M37" s="482"/>
      <c r="N37" s="482"/>
      <c r="O37" s="490">
        <v>44253</v>
      </c>
      <c r="P37" s="489">
        <v>0.2914386148</v>
      </c>
      <c r="Q37" s="489">
        <v>0.45869379640000002</v>
      </c>
      <c r="R37" s="489">
        <v>6.8281809900000004E-2</v>
      </c>
      <c r="S37" s="489">
        <v>0.39994653120000001</v>
      </c>
      <c r="T37" s="264"/>
      <c r="U37" s="264"/>
      <c r="V37" s="264"/>
    </row>
    <row r="38" spans="1:22" x14ac:dyDescent="0.25">
      <c r="A38" s="491">
        <v>44251</v>
      </c>
      <c r="B38" s="486">
        <v>0.30961795289999999</v>
      </c>
      <c r="C38" s="486">
        <v>0.4758464744</v>
      </c>
      <c r="D38" s="486">
        <v>8.4667688800000002E-2</v>
      </c>
      <c r="E38" s="486">
        <v>0.42956801719999999</v>
      </c>
      <c r="F38" s="482"/>
      <c r="G38" s="482"/>
      <c r="H38" s="482"/>
      <c r="I38" s="482"/>
      <c r="J38" s="482"/>
      <c r="K38" s="482"/>
      <c r="L38" s="482"/>
      <c r="M38" s="482"/>
      <c r="N38" s="482"/>
      <c r="O38" s="490">
        <v>44256</v>
      </c>
      <c r="P38" s="489">
        <v>0.3072681712</v>
      </c>
      <c r="Q38" s="489">
        <v>0.471805109</v>
      </c>
      <c r="R38" s="489">
        <v>8.6238294399999998E-2</v>
      </c>
      <c r="S38" s="489">
        <v>0.51341251840000002</v>
      </c>
      <c r="T38" s="264"/>
      <c r="U38" s="264"/>
      <c r="V38" s="264"/>
    </row>
    <row r="39" spans="1:22" x14ac:dyDescent="0.25">
      <c r="A39" s="491">
        <v>44252</v>
      </c>
      <c r="B39" s="486">
        <v>0.30585655560000002</v>
      </c>
      <c r="C39" s="486">
        <v>0.4718924545</v>
      </c>
      <c r="D39" s="486">
        <v>8.2063482300000004E-2</v>
      </c>
      <c r="E39" s="486">
        <v>0.44311938899999997</v>
      </c>
      <c r="F39" s="482"/>
      <c r="G39" s="482"/>
      <c r="H39" s="482"/>
      <c r="I39" s="482"/>
      <c r="J39" s="482"/>
      <c r="K39" s="482"/>
      <c r="L39" s="482"/>
      <c r="M39" s="482"/>
      <c r="N39" s="482"/>
      <c r="O39" s="490">
        <v>44257</v>
      </c>
      <c r="P39" s="489">
        <v>0.30991071720000002</v>
      </c>
      <c r="Q39" s="489">
        <v>0.47553630289999999</v>
      </c>
      <c r="R39" s="489">
        <v>8.6794563300000002E-2</v>
      </c>
      <c r="S39" s="489">
        <v>0.50533617929999997</v>
      </c>
      <c r="T39" s="264"/>
      <c r="U39" s="264"/>
      <c r="V39" s="264"/>
    </row>
    <row r="40" spans="1:22" x14ac:dyDescent="0.25">
      <c r="A40" s="491">
        <v>44253</v>
      </c>
      <c r="B40" s="486">
        <v>0.29232420250000002</v>
      </c>
      <c r="C40" s="486">
        <v>0.45780409100000002</v>
      </c>
      <c r="D40" s="486">
        <v>7.1028987399999993E-2</v>
      </c>
      <c r="E40" s="486">
        <v>0.38230183130000001</v>
      </c>
      <c r="F40" s="482"/>
      <c r="G40" s="482"/>
      <c r="H40" s="482"/>
      <c r="I40" s="482"/>
      <c r="J40" s="482"/>
      <c r="K40" s="482"/>
      <c r="L40" s="482"/>
      <c r="M40" s="482"/>
      <c r="N40" s="482"/>
      <c r="O40" s="490">
        <v>44258</v>
      </c>
      <c r="P40" s="489">
        <v>0.31079897350000002</v>
      </c>
      <c r="Q40" s="489">
        <v>0.4751468271</v>
      </c>
      <c r="R40" s="489">
        <v>8.9707760600000006E-2</v>
      </c>
      <c r="S40" s="489">
        <v>0.48450288470000002</v>
      </c>
      <c r="T40" s="264"/>
      <c r="U40" s="264"/>
      <c r="V40" s="264"/>
    </row>
    <row r="41" spans="1:22" x14ac:dyDescent="0.25">
      <c r="A41" s="491">
        <v>44256</v>
      </c>
      <c r="B41" s="486">
        <v>0.30854004880000002</v>
      </c>
      <c r="C41" s="486">
        <v>0.47275897770000003</v>
      </c>
      <c r="D41" s="486">
        <v>8.71948538E-2</v>
      </c>
      <c r="E41" s="486">
        <v>0.46528704939999999</v>
      </c>
      <c r="F41" s="482"/>
      <c r="G41" s="482"/>
      <c r="H41" s="482"/>
      <c r="I41" s="482"/>
      <c r="J41" s="482"/>
      <c r="K41" s="482"/>
      <c r="L41" s="482"/>
      <c r="M41" s="482"/>
      <c r="N41" s="482"/>
      <c r="O41" s="490">
        <v>44259</v>
      </c>
      <c r="P41" s="489">
        <v>0.30508464670000002</v>
      </c>
      <c r="Q41" s="489">
        <v>0.47154750490000003</v>
      </c>
      <c r="R41" s="489">
        <v>8.1357381000000006E-2</v>
      </c>
      <c r="S41" s="489">
        <v>0.49149363699999998</v>
      </c>
      <c r="T41" s="264"/>
      <c r="U41" s="264"/>
      <c r="V41" s="264"/>
    </row>
    <row r="42" spans="1:22" x14ac:dyDescent="0.25">
      <c r="A42" s="491">
        <v>44257</v>
      </c>
      <c r="B42" s="486">
        <v>0.31189577530000001</v>
      </c>
      <c r="C42" s="486">
        <v>0.47676259729999998</v>
      </c>
      <c r="D42" s="486">
        <v>9.0322998599999996E-2</v>
      </c>
      <c r="E42" s="486">
        <v>0.45310206800000002</v>
      </c>
      <c r="F42" s="482"/>
      <c r="G42" s="482"/>
      <c r="H42" s="482"/>
      <c r="I42" s="482"/>
      <c r="J42" s="482"/>
      <c r="K42" s="482"/>
      <c r="L42" s="482"/>
      <c r="M42" s="482"/>
      <c r="N42" s="482"/>
      <c r="O42" s="490">
        <v>44260</v>
      </c>
      <c r="P42" s="489">
        <v>0.29131228320000002</v>
      </c>
      <c r="Q42" s="489">
        <v>0.45507492249999998</v>
      </c>
      <c r="R42" s="489">
        <v>7.0968293599999996E-2</v>
      </c>
      <c r="S42" s="489">
        <v>0.43834335340000002</v>
      </c>
      <c r="T42" s="264"/>
      <c r="U42" s="264"/>
      <c r="V42" s="264"/>
    </row>
    <row r="43" spans="1:22" x14ac:dyDescent="0.25">
      <c r="A43" s="491">
        <v>44258</v>
      </c>
      <c r="B43" s="486">
        <v>0.31114617430000002</v>
      </c>
      <c r="C43" s="486">
        <v>0.47634307889999999</v>
      </c>
      <c r="D43" s="486">
        <v>8.9553511099999997E-2</v>
      </c>
      <c r="E43" s="486">
        <v>0.4401663536</v>
      </c>
      <c r="F43" s="482"/>
      <c r="G43" s="482"/>
      <c r="H43" s="482"/>
      <c r="I43" s="482"/>
      <c r="J43" s="482"/>
      <c r="K43" s="482"/>
      <c r="L43" s="482"/>
      <c r="M43" s="482"/>
      <c r="N43" s="482"/>
      <c r="O43" s="490">
        <v>44263</v>
      </c>
      <c r="P43" s="489">
        <v>0.30630969889999998</v>
      </c>
      <c r="Q43" s="489">
        <v>0.46701381580000001</v>
      </c>
      <c r="R43" s="489">
        <v>8.4477008199999995E-2</v>
      </c>
      <c r="S43" s="489">
        <v>0.50333511210000004</v>
      </c>
      <c r="T43" s="264"/>
      <c r="U43" s="264"/>
      <c r="V43" s="264"/>
    </row>
    <row r="44" spans="1:22" x14ac:dyDescent="0.25">
      <c r="A44" s="491">
        <v>44259</v>
      </c>
      <c r="B44" s="486">
        <v>0.30758646709999998</v>
      </c>
      <c r="C44" s="486">
        <v>0.47268817200000002</v>
      </c>
      <c r="D44" s="486">
        <v>8.5380491899999994E-2</v>
      </c>
      <c r="E44" s="486">
        <v>0.44928313009999998</v>
      </c>
      <c r="F44" s="482"/>
      <c r="G44" s="482"/>
      <c r="H44" s="482"/>
      <c r="I44" s="482"/>
      <c r="J44" s="482"/>
      <c r="K44" s="482"/>
      <c r="L44" s="482"/>
      <c r="M44" s="482"/>
      <c r="N44" s="482"/>
      <c r="O44" s="490">
        <v>44264</v>
      </c>
      <c r="P44" s="489">
        <v>0.30923803059999999</v>
      </c>
      <c r="Q44" s="489">
        <v>0.47245031009999999</v>
      </c>
      <c r="R44" s="489">
        <v>8.8800366000000006E-2</v>
      </c>
      <c r="S44" s="489">
        <v>0.49179890650000002</v>
      </c>
      <c r="T44" s="264"/>
      <c r="U44" s="264"/>
      <c r="V44" s="264"/>
    </row>
    <row r="45" spans="1:22" x14ac:dyDescent="0.25">
      <c r="A45" s="491">
        <v>44260</v>
      </c>
      <c r="B45" s="486">
        <v>0.29203772179999998</v>
      </c>
      <c r="C45" s="486">
        <v>0.45432001579999998</v>
      </c>
      <c r="D45" s="486">
        <v>7.4311601099999999E-2</v>
      </c>
      <c r="E45" s="486">
        <v>0.39093825180000003</v>
      </c>
      <c r="F45" s="482"/>
      <c r="G45" s="482"/>
      <c r="H45" s="482"/>
      <c r="I45" s="482"/>
      <c r="J45" s="482"/>
      <c r="K45" s="482"/>
      <c r="L45" s="482"/>
      <c r="M45" s="482"/>
      <c r="N45" s="482"/>
      <c r="O45" s="490">
        <v>44265</v>
      </c>
      <c r="P45" s="489">
        <v>0.30521344569999997</v>
      </c>
      <c r="Q45" s="489">
        <v>0.47030563009999998</v>
      </c>
      <c r="R45" s="489">
        <v>8.2812252200000006E-2</v>
      </c>
      <c r="S45" s="489">
        <v>0.48295759529999999</v>
      </c>
      <c r="T45" s="264"/>
      <c r="U45" s="264"/>
      <c r="V45" s="264"/>
    </row>
    <row r="46" spans="1:22" x14ac:dyDescent="0.25">
      <c r="A46" s="491">
        <v>44263</v>
      </c>
      <c r="B46" s="486">
        <v>0.30952047780000003</v>
      </c>
      <c r="C46" s="486">
        <v>0.46846415959999999</v>
      </c>
      <c r="D46" s="486">
        <v>8.94056139E-2</v>
      </c>
      <c r="E46" s="486">
        <v>0.46543901789999997</v>
      </c>
      <c r="F46" s="482"/>
      <c r="G46" s="482"/>
      <c r="H46" s="482"/>
      <c r="I46" s="482"/>
      <c r="J46" s="482"/>
      <c r="K46" s="482"/>
      <c r="L46" s="482"/>
      <c r="M46" s="482"/>
      <c r="N46" s="482"/>
      <c r="O46" s="490">
        <v>44266</v>
      </c>
      <c r="P46" s="489">
        <v>0.30382544369999998</v>
      </c>
      <c r="Q46" s="489">
        <v>0.46858689799999997</v>
      </c>
      <c r="R46" s="489">
        <v>8.1170168900000006E-2</v>
      </c>
      <c r="S46" s="489">
        <v>0.50334941050000004</v>
      </c>
      <c r="T46" s="264"/>
      <c r="U46" s="264"/>
      <c r="V46" s="264"/>
    </row>
    <row r="47" spans="1:22" x14ac:dyDescent="0.25">
      <c r="A47" s="491">
        <v>44264</v>
      </c>
      <c r="B47" s="486">
        <v>0.31061769319999999</v>
      </c>
      <c r="C47" s="486">
        <v>0.47335031280000001</v>
      </c>
      <c r="D47" s="486">
        <v>9.1576278900000002E-2</v>
      </c>
      <c r="E47" s="486">
        <v>0.47058823529999999</v>
      </c>
      <c r="F47" s="482"/>
      <c r="G47" s="482"/>
      <c r="H47" s="482"/>
      <c r="I47" s="482"/>
      <c r="J47" s="482"/>
      <c r="K47" s="482"/>
      <c r="L47" s="482"/>
      <c r="M47" s="482"/>
      <c r="N47" s="482"/>
      <c r="O47" s="490">
        <v>44267</v>
      </c>
      <c r="P47" s="489">
        <v>0.29232668270000001</v>
      </c>
      <c r="Q47" s="489">
        <v>0.4554779283</v>
      </c>
      <c r="R47" s="489">
        <v>7.2985003899999998E-2</v>
      </c>
      <c r="S47" s="489">
        <v>0.4471327363</v>
      </c>
      <c r="T47" s="264"/>
      <c r="U47" s="264"/>
      <c r="V47" s="264"/>
    </row>
    <row r="48" spans="1:22" x14ac:dyDescent="0.25">
      <c r="A48" s="491">
        <v>44265</v>
      </c>
      <c r="B48" s="486">
        <v>0.3083115588</v>
      </c>
      <c r="C48" s="486">
        <v>0.47171905219999999</v>
      </c>
      <c r="D48" s="486">
        <v>8.9902133400000001E-2</v>
      </c>
      <c r="E48" s="486">
        <v>0.44702733160000002</v>
      </c>
      <c r="F48" s="482"/>
      <c r="G48" s="482"/>
      <c r="H48" s="482"/>
      <c r="I48" s="482"/>
      <c r="J48" s="482"/>
      <c r="K48" s="482"/>
      <c r="L48" s="482"/>
      <c r="M48" s="482"/>
      <c r="N48" s="482"/>
      <c r="O48" s="482"/>
      <c r="P48" s="482"/>
      <c r="Q48" s="482"/>
      <c r="R48" s="482"/>
      <c r="S48" s="482"/>
      <c r="T48" s="264"/>
      <c r="U48" s="264"/>
      <c r="V48" s="264"/>
    </row>
    <row r="49" spans="1:22" x14ac:dyDescent="0.25">
      <c r="A49" s="491">
        <v>44266</v>
      </c>
      <c r="B49" s="486">
        <v>0.30582977919999998</v>
      </c>
      <c r="C49" s="486">
        <v>0.46890962990000001</v>
      </c>
      <c r="D49" s="486">
        <v>8.7445297699999994E-2</v>
      </c>
      <c r="E49" s="486">
        <v>0.46568213780000001</v>
      </c>
      <c r="F49" s="482"/>
      <c r="G49" s="482"/>
      <c r="H49" s="482"/>
      <c r="I49" s="482"/>
      <c r="J49" s="482"/>
      <c r="K49" s="482"/>
      <c r="L49" s="482"/>
      <c r="M49" s="482"/>
      <c r="N49" s="482"/>
      <c r="O49" s="482"/>
      <c r="P49" s="482"/>
      <c r="Q49" s="482"/>
      <c r="R49" s="482"/>
      <c r="S49" s="482"/>
      <c r="T49" s="264"/>
      <c r="U49" s="264"/>
      <c r="V49" s="264"/>
    </row>
    <row r="50" spans="1:22" x14ac:dyDescent="0.25">
      <c r="A50" s="498">
        <v>44267</v>
      </c>
      <c r="B50" s="499">
        <v>0.29304255260000001</v>
      </c>
      <c r="C50" s="499">
        <v>0.45477848939999999</v>
      </c>
      <c r="D50" s="499">
        <v>7.7847228099999999E-2</v>
      </c>
      <c r="E50" s="499">
        <v>0.41953135959999999</v>
      </c>
      <c r="F50" s="482"/>
      <c r="G50" s="482"/>
      <c r="H50" s="482"/>
      <c r="I50" s="482"/>
      <c r="J50" s="482"/>
      <c r="K50" s="482"/>
      <c r="L50" s="482"/>
      <c r="M50" s="482"/>
      <c r="N50" s="482"/>
      <c r="O50" s="482"/>
      <c r="P50" s="482"/>
      <c r="Q50" s="482"/>
      <c r="R50" s="482"/>
      <c r="S50" s="482"/>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92" t="s">
        <v>369</v>
      </c>
      <c r="B52" s="477"/>
      <c r="C52" s="493"/>
      <c r="D52" s="477"/>
      <c r="E52" s="477"/>
      <c r="O52" s="492" t="s">
        <v>370</v>
      </c>
      <c r="P52" s="477"/>
      <c r="Q52" s="477"/>
      <c r="R52" s="477"/>
    </row>
    <row r="53" spans="1:22" ht="30" customHeight="1" x14ac:dyDescent="0.25">
      <c r="A53" s="294"/>
      <c r="B53" s="526" t="s">
        <v>331</v>
      </c>
      <c r="C53" s="526" t="s">
        <v>332</v>
      </c>
      <c r="D53" s="489" t="s">
        <v>251</v>
      </c>
      <c r="E53" s="257"/>
      <c r="O53" s="490"/>
      <c r="P53" s="526" t="s">
        <v>331</v>
      </c>
      <c r="Q53" s="526" t="s">
        <v>332</v>
      </c>
      <c r="R53" s="489" t="s">
        <v>251</v>
      </c>
    </row>
    <row r="54" spans="1:22" x14ac:dyDescent="0.25">
      <c r="A54" s="491">
        <v>44270</v>
      </c>
      <c r="B54" s="486">
        <v>0.27900952820000002</v>
      </c>
      <c r="C54" s="486">
        <v>0.25573738280000002</v>
      </c>
      <c r="D54" s="486">
        <v>0.69718605629999997</v>
      </c>
      <c r="E54" s="257"/>
      <c r="O54" s="490">
        <v>44270</v>
      </c>
      <c r="P54" s="489">
        <v>0.27865634719999999</v>
      </c>
      <c r="Q54" s="489">
        <v>0.25256957140000003</v>
      </c>
      <c r="R54" s="489">
        <v>0.71605927110000001</v>
      </c>
    </row>
    <row r="55" spans="1:22" x14ac:dyDescent="0.25">
      <c r="A55" s="491">
        <v>44271</v>
      </c>
      <c r="B55" s="486">
        <v>0.28185946649999999</v>
      </c>
      <c r="C55" s="486">
        <v>0.25414510670000001</v>
      </c>
      <c r="D55" s="486">
        <v>0.69680851060000004</v>
      </c>
      <c r="E55" s="257"/>
      <c r="O55" s="490">
        <v>44271</v>
      </c>
      <c r="P55" s="489">
        <v>0.28039331830000003</v>
      </c>
      <c r="Q55" s="489">
        <v>0.25176364600000001</v>
      </c>
      <c r="R55" s="489">
        <v>0.71212545510000003</v>
      </c>
    </row>
    <row r="56" spans="1:22" x14ac:dyDescent="0.25">
      <c r="A56" s="491">
        <v>44272</v>
      </c>
      <c r="B56" s="486">
        <v>0.28445627620000002</v>
      </c>
      <c r="C56" s="486">
        <v>0.25808091589999999</v>
      </c>
      <c r="D56" s="486">
        <v>0.63844969920000005</v>
      </c>
      <c r="E56" s="389"/>
      <c r="O56" s="490">
        <v>44272</v>
      </c>
      <c r="P56" s="489">
        <v>0.2868919056</v>
      </c>
      <c r="Q56" s="489">
        <v>0.26162826150000001</v>
      </c>
      <c r="R56" s="489">
        <v>0.66488237780000004</v>
      </c>
    </row>
    <row r="57" spans="1:22" x14ac:dyDescent="0.25">
      <c r="A57" s="491">
        <v>44273</v>
      </c>
      <c r="B57" s="486">
        <v>0.27403176800000001</v>
      </c>
      <c r="C57" s="486">
        <v>0.24971523879999999</v>
      </c>
      <c r="D57" s="486">
        <v>0.68492574949999996</v>
      </c>
      <c r="E57" s="389"/>
      <c r="O57" s="490">
        <v>44273</v>
      </c>
      <c r="P57" s="489">
        <v>0.2746749289</v>
      </c>
      <c r="Q57" s="489">
        <v>0.25057861549999999</v>
      </c>
      <c r="R57" s="489">
        <v>0.70393811529999994</v>
      </c>
    </row>
    <row r="58" spans="1:22" x14ac:dyDescent="0.25">
      <c r="A58" s="491">
        <v>44274</v>
      </c>
      <c r="B58" s="486">
        <v>0.2320920886</v>
      </c>
      <c r="C58" s="486">
        <v>0.21941171849999999</v>
      </c>
      <c r="D58" s="486">
        <v>0.61647289540000005</v>
      </c>
      <c r="E58" s="389"/>
      <c r="O58" s="490">
        <v>44274</v>
      </c>
      <c r="P58" s="489">
        <v>0.23130936090000001</v>
      </c>
      <c r="Q58" s="489">
        <v>0.2200513379</v>
      </c>
      <c r="R58" s="489">
        <v>0.64315759959999996</v>
      </c>
    </row>
    <row r="59" spans="1:22" x14ac:dyDescent="0.25">
      <c r="A59" s="491">
        <v>44277</v>
      </c>
      <c r="B59" s="486">
        <v>0.27101024639999999</v>
      </c>
      <c r="C59" s="486">
        <v>0.2470028125</v>
      </c>
      <c r="D59" s="486">
        <v>0.69243673979999998</v>
      </c>
      <c r="E59" s="389"/>
      <c r="O59" s="490">
        <v>44277</v>
      </c>
      <c r="P59" s="489">
        <v>0.27101024639999999</v>
      </c>
      <c r="Q59" s="489">
        <v>0.2470028125</v>
      </c>
      <c r="R59" s="489">
        <v>0.71266620010000004</v>
      </c>
    </row>
    <row r="60" spans="1:22" x14ac:dyDescent="0.25">
      <c r="A60" s="491">
        <v>44278</v>
      </c>
      <c r="B60" s="486">
        <v>0.27159410169999998</v>
      </c>
      <c r="C60" s="486">
        <v>0.24033965090000001</v>
      </c>
      <c r="D60" s="486">
        <v>0.69379194629999996</v>
      </c>
      <c r="E60" s="389"/>
      <c r="O60" s="490">
        <v>44278</v>
      </c>
      <c r="P60" s="489">
        <v>0.26815040649999999</v>
      </c>
      <c r="Q60" s="489">
        <v>0.24144721899999999</v>
      </c>
      <c r="R60" s="489">
        <v>0.72656031350000005</v>
      </c>
    </row>
    <row r="61" spans="1:22" x14ac:dyDescent="0.25">
      <c r="A61" s="491">
        <v>44279</v>
      </c>
      <c r="B61" s="486">
        <v>0.27640088400000001</v>
      </c>
      <c r="C61" s="486">
        <v>0.24967362809999999</v>
      </c>
      <c r="D61" s="486">
        <v>0.6470095025</v>
      </c>
      <c r="E61" s="389"/>
      <c r="O61" s="490">
        <v>44279</v>
      </c>
      <c r="P61" s="489">
        <v>0.27455252019999998</v>
      </c>
      <c r="Q61" s="489">
        <v>0.24753502150000001</v>
      </c>
      <c r="R61" s="489">
        <v>0.66377743600000005</v>
      </c>
    </row>
    <row r="62" spans="1:22" x14ac:dyDescent="0.25">
      <c r="A62" s="491">
        <v>44280</v>
      </c>
      <c r="B62" s="486">
        <v>0.26196917609999998</v>
      </c>
      <c r="C62" s="486">
        <v>0.2341414936</v>
      </c>
      <c r="D62" s="486">
        <v>0.68177367460000005</v>
      </c>
      <c r="E62" s="257"/>
      <c r="O62" s="490">
        <v>44280</v>
      </c>
      <c r="P62" s="489">
        <v>0.26238163990000002</v>
      </c>
      <c r="Q62" s="489">
        <v>0.2347492337</v>
      </c>
      <c r="R62" s="489">
        <v>0.7021544488</v>
      </c>
    </row>
    <row r="63" spans="1:22" x14ac:dyDescent="0.25">
      <c r="A63" s="491">
        <v>44281</v>
      </c>
      <c r="B63" s="486">
        <v>0.2216812074</v>
      </c>
      <c r="C63" s="486">
        <v>0.2065958027</v>
      </c>
      <c r="D63" s="486">
        <v>0.60763743179999996</v>
      </c>
      <c r="E63" s="257"/>
      <c r="O63" s="490">
        <v>44281</v>
      </c>
      <c r="P63" s="489">
        <v>0.22344179550000001</v>
      </c>
      <c r="Q63" s="489">
        <v>0.20988366990000001</v>
      </c>
      <c r="R63" s="489">
        <v>0.62753602909999995</v>
      </c>
    </row>
    <row r="64" spans="1:22" x14ac:dyDescent="0.25">
      <c r="A64" s="491">
        <v>44284</v>
      </c>
      <c r="B64" s="486">
        <v>0.25942631220000001</v>
      </c>
      <c r="C64" s="486">
        <v>0.23957896100000001</v>
      </c>
      <c r="D64" s="486">
        <v>0.6880116959</v>
      </c>
      <c r="E64" s="257"/>
      <c r="O64" s="490">
        <v>44284</v>
      </c>
      <c r="P64" s="489">
        <v>0.26271210369999998</v>
      </c>
      <c r="Q64" s="489">
        <v>0.24379625069999999</v>
      </c>
      <c r="R64" s="489">
        <v>0.70058479529999995</v>
      </c>
    </row>
    <row r="65" spans="1:18" x14ac:dyDescent="0.25">
      <c r="A65" s="491">
        <v>44285</v>
      </c>
      <c r="B65" s="486">
        <v>0.26550036510000002</v>
      </c>
      <c r="C65" s="486">
        <v>0.23796760140000001</v>
      </c>
      <c r="D65" s="486">
        <v>0.68318713450000002</v>
      </c>
      <c r="E65" s="257"/>
      <c r="O65" s="490">
        <v>44285</v>
      </c>
      <c r="P65" s="489">
        <v>0.26405724959999999</v>
      </c>
      <c r="Q65" s="489">
        <v>0.23790228190000001</v>
      </c>
      <c r="R65" s="489">
        <v>0.66842105259999995</v>
      </c>
    </row>
    <row r="66" spans="1:18" x14ac:dyDescent="0.25">
      <c r="A66" s="491">
        <v>44286</v>
      </c>
      <c r="B66" s="486">
        <v>0.26330632799999998</v>
      </c>
      <c r="C66" s="486">
        <v>0.23837565990000001</v>
      </c>
      <c r="D66" s="486">
        <v>0.62788658289999999</v>
      </c>
      <c r="E66" s="257"/>
      <c r="O66" s="490">
        <v>44286</v>
      </c>
      <c r="P66" s="489">
        <v>0.26727852190000001</v>
      </c>
      <c r="Q66" s="489">
        <v>0.2406127918</v>
      </c>
      <c r="R66" s="489">
        <v>0.63694826069999999</v>
      </c>
    </row>
    <row r="67" spans="1:18" x14ac:dyDescent="0.25">
      <c r="A67" s="491">
        <v>44287</v>
      </c>
      <c r="B67" s="486">
        <v>0.2424231419</v>
      </c>
      <c r="C67" s="486">
        <v>0.222253172</v>
      </c>
      <c r="D67" s="486">
        <v>0.66598420589999996</v>
      </c>
      <c r="E67" s="257"/>
      <c r="O67" s="490">
        <v>44287</v>
      </c>
      <c r="P67" s="489">
        <v>0.24212993969999999</v>
      </c>
      <c r="Q67" s="489">
        <v>0.2215893494</v>
      </c>
      <c r="R67" s="489">
        <v>0.67139514479999995</v>
      </c>
    </row>
  </sheetData>
  <hyperlinks>
    <hyperlink ref="U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73"/>
  <sheetViews>
    <sheetView showGridLines="0" zoomScaleNormal="100" workbookViewId="0">
      <pane xSplit="2" ySplit="3" topLeftCell="C35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43.5703125" hidden="1" customWidth="1"/>
    <col min="2" max="2" width="13.42578125" customWidth="1"/>
    <col min="3" max="3" width="19.42578125" style="2" customWidth="1"/>
    <col min="4" max="4" width="3.42578125" customWidth="1"/>
  </cols>
  <sheetData>
    <row r="1" spans="1:15" x14ac:dyDescent="0.25">
      <c r="A1" s="458" t="s">
        <v>314</v>
      </c>
      <c r="B1" s="458" t="s">
        <v>314</v>
      </c>
      <c r="C1" s="1"/>
      <c r="M1" s="22" t="s">
        <v>29</v>
      </c>
    </row>
    <row r="2" spans="1:15" x14ac:dyDescent="0.25">
      <c r="B2" s="2"/>
    </row>
    <row r="3" spans="1:15" ht="26.25" x14ac:dyDescent="0.25">
      <c r="A3" s="110">
        <f>LOOKUP(2,1/($B:$B),$B:$B)</f>
        <v>44307</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22"/>
  <sheetViews>
    <sheetView showGridLines="0" zoomScale="85" zoomScaleNormal="85" workbookViewId="0">
      <pane xSplit="1" ySplit="4" topLeftCell="B403"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5"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80" customWidth="1"/>
    <col min="14" max="14" width="12.42578125" style="151" customWidth="1"/>
    <col min="15" max="15" width="11.42578125" style="151" customWidth="1"/>
    <col min="16" max="16" width="12.42578125" style="149" customWidth="1"/>
    <col min="17" max="18" width="12.42578125" style="378" customWidth="1"/>
    <col min="19" max="19" width="13.42578125" style="150" customWidth="1"/>
    <col min="20" max="20" width="6.42578125" customWidth="1"/>
  </cols>
  <sheetData>
    <row r="1" spans="1:27" x14ac:dyDescent="0.25">
      <c r="A1" s="1" t="s">
        <v>201</v>
      </c>
      <c r="B1" s="1"/>
      <c r="C1" s="1"/>
      <c r="I1" s="78"/>
      <c r="J1" s="146"/>
      <c r="K1" s="538" t="s">
        <v>119</v>
      </c>
      <c r="L1" s="539"/>
      <c r="M1" s="539"/>
      <c r="N1" s="539"/>
      <c r="O1" s="539"/>
      <c r="P1" s="539"/>
      <c r="W1" s="22" t="s">
        <v>29</v>
      </c>
    </row>
    <row r="2" spans="1:27" x14ac:dyDescent="0.25">
      <c r="A2" s="2"/>
      <c r="I2" s="529" t="s">
        <v>198</v>
      </c>
      <c r="J2" s="530"/>
      <c r="Q2" s="383"/>
      <c r="R2" s="383"/>
    </row>
    <row r="3" spans="1:27" ht="48.75" customHeight="1" x14ac:dyDescent="0.25">
      <c r="A3" s="532" t="s">
        <v>30</v>
      </c>
      <c r="B3" s="534" t="s">
        <v>196</v>
      </c>
      <c r="C3" s="535"/>
      <c r="D3" s="535"/>
      <c r="E3" s="104" t="s">
        <v>195</v>
      </c>
      <c r="F3" s="541" t="s">
        <v>210</v>
      </c>
      <c r="G3" s="536" t="s">
        <v>197</v>
      </c>
      <c r="H3" s="536"/>
      <c r="I3" s="529"/>
      <c r="J3" s="530"/>
      <c r="K3" s="531" t="s">
        <v>199</v>
      </c>
      <c r="L3" s="542" t="s">
        <v>211</v>
      </c>
      <c r="M3" s="537" t="s">
        <v>212</v>
      </c>
      <c r="N3" s="528" t="s">
        <v>200</v>
      </c>
      <c r="O3" s="531" t="s">
        <v>194</v>
      </c>
      <c r="P3" s="540" t="s">
        <v>202</v>
      </c>
      <c r="Q3" s="537" t="s">
        <v>213</v>
      </c>
      <c r="R3" s="537" t="s">
        <v>214</v>
      </c>
      <c r="S3" s="528" t="s">
        <v>193</v>
      </c>
    </row>
    <row r="4" spans="1:27" ht="30.6" customHeight="1" x14ac:dyDescent="0.25">
      <c r="A4" s="533"/>
      <c r="B4" s="23" t="s">
        <v>18</v>
      </c>
      <c r="C4" s="24" t="s">
        <v>17</v>
      </c>
      <c r="D4" s="28" t="s">
        <v>3</v>
      </c>
      <c r="E4" s="99" t="s">
        <v>63</v>
      </c>
      <c r="F4" s="541"/>
      <c r="G4" s="98" t="s">
        <v>63</v>
      </c>
      <c r="H4" s="79" t="s">
        <v>64</v>
      </c>
      <c r="I4" s="80" t="s">
        <v>63</v>
      </c>
      <c r="J4" s="147" t="s">
        <v>64</v>
      </c>
      <c r="K4" s="531"/>
      <c r="L4" s="542"/>
      <c r="M4" s="537"/>
      <c r="N4" s="528"/>
      <c r="O4" s="531"/>
      <c r="P4" s="540"/>
      <c r="Q4" s="537"/>
      <c r="R4" s="537"/>
      <c r="S4" s="528"/>
    </row>
    <row r="5" spans="1:27" x14ac:dyDescent="0.25">
      <c r="A5" s="25">
        <v>43892</v>
      </c>
      <c r="B5" s="26">
        <v>814</v>
      </c>
      <c r="C5" s="27">
        <v>1</v>
      </c>
      <c r="D5" s="27">
        <v>815</v>
      </c>
      <c r="E5" s="56">
        <v>1</v>
      </c>
      <c r="F5" s="377"/>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6">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6">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6">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6">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6">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6">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6">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6">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6">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6">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6">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6">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6">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6">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6">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6">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6">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6">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6">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6">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6">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6">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6">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6">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6">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6">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6">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6">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6">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6">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6">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6">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6">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6">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6">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6">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6">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6">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6">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6">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6">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6">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6">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6">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6">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6">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6">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6">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6">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6">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6">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6">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6">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6">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6">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6">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6">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6">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6">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6">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6">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6">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6">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6">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6">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6">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6">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6">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6">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6">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6">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6">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6">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6">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6">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6">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6">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6">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6">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6">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6">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6">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6">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6">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6">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6">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6">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6">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6">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6">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6">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6">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6">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6">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6">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6">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6">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6">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6">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6">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6">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6">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6">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6">
        <f t="shared" si="6"/>
        <v>1.675603217158177E-2</v>
      </c>
      <c r="G109" s="116">
        <v>3138</v>
      </c>
      <c r="H109" s="118">
        <v>217614</v>
      </c>
      <c r="I109" s="125">
        <v>1279</v>
      </c>
      <c r="J109" s="153">
        <v>76560</v>
      </c>
      <c r="K109" s="155">
        <f t="shared" si="9"/>
        <v>4417</v>
      </c>
      <c r="L109" s="379"/>
      <c r="M109" s="154"/>
      <c r="N109" s="154">
        <f t="shared" si="10"/>
        <v>11626</v>
      </c>
      <c r="O109" s="154">
        <f t="shared" si="8"/>
        <v>134</v>
      </c>
      <c r="P109" s="155">
        <f t="shared" si="11"/>
        <v>33937</v>
      </c>
      <c r="Q109" s="370"/>
      <c r="R109" s="370"/>
      <c r="S109" s="370">
        <f t="shared" si="12"/>
        <v>6.2118133728698766</v>
      </c>
      <c r="T109" s="113"/>
      <c r="U109" s="8"/>
    </row>
    <row r="110" spans="1:21" x14ac:dyDescent="0.25">
      <c r="A110" s="13">
        <v>43997</v>
      </c>
      <c r="B110" s="44">
        <v>192929</v>
      </c>
      <c r="C110" s="44">
        <v>18030</v>
      </c>
      <c r="D110" s="105">
        <v>210959</v>
      </c>
      <c r="E110" s="105">
        <v>29</v>
      </c>
      <c r="F110" s="376">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6">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6">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6">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6">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6">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6">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6">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6">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6">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6">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6">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6">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6">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6">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6">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6">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6">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6">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6">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6">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6">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6">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6">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6">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6">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6">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6">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6">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6">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6">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6">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6">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6">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6">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6">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6">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6">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6">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6">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6">
        <f t="shared" si="15"/>
        <v>6.6964285714285711E-3</v>
      </c>
      <c r="G150" s="44">
        <v>4308</v>
      </c>
      <c r="H150" s="105">
        <v>365732</v>
      </c>
      <c r="I150" s="74">
        <v>10466</v>
      </c>
      <c r="J150" s="50">
        <v>277151</v>
      </c>
      <c r="K150" s="390">
        <f t="shared" si="20"/>
        <v>14774</v>
      </c>
      <c r="L150" s="73"/>
      <c r="M150" s="381"/>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6">
        <f t="shared" si="15"/>
        <v>1.6420361247947454E-3</v>
      </c>
      <c r="G151" s="44">
        <v>3505</v>
      </c>
      <c r="H151" s="44">
        <v>369237</v>
      </c>
      <c r="I151" s="75">
        <v>5601</v>
      </c>
      <c r="J151" s="158">
        <v>282752</v>
      </c>
      <c r="K151" s="390">
        <f t="shared" si="20"/>
        <v>9106</v>
      </c>
      <c r="L151" s="73"/>
      <c r="M151" s="381"/>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6">
        <f t="shared" si="15"/>
        <v>1.3227513227513227E-3</v>
      </c>
      <c r="G152" s="44">
        <v>2708</v>
      </c>
      <c r="H152" s="44">
        <v>371945</v>
      </c>
      <c r="I152" s="75">
        <v>1607</v>
      </c>
      <c r="J152" s="158">
        <v>284359</v>
      </c>
      <c r="K152" s="390">
        <f t="shared" si="20"/>
        <v>4315</v>
      </c>
      <c r="L152" s="73"/>
      <c r="M152" s="381"/>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6">
        <f t="shared" si="15"/>
        <v>1.3477088948787063E-3</v>
      </c>
      <c r="G153" s="44">
        <v>3595</v>
      </c>
      <c r="H153" s="44">
        <v>375540</v>
      </c>
      <c r="I153" s="75">
        <v>3095</v>
      </c>
      <c r="J153" s="158">
        <v>287454</v>
      </c>
      <c r="K153" s="390">
        <f t="shared" si="20"/>
        <v>6690</v>
      </c>
      <c r="L153" s="73"/>
      <c r="M153" s="381"/>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6">
        <f t="shared" si="15"/>
        <v>6.7257719351880157E-3</v>
      </c>
      <c r="G154" s="44">
        <v>4653</v>
      </c>
      <c r="H154" s="44">
        <v>380193</v>
      </c>
      <c r="I154" s="75">
        <v>4907</v>
      </c>
      <c r="J154" s="158">
        <v>292361</v>
      </c>
      <c r="K154" s="390">
        <f t="shared" si="20"/>
        <v>9560</v>
      </c>
      <c r="L154" s="73"/>
      <c r="M154" s="381"/>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6">
        <f t="shared" si="15"/>
        <v>4.9941245593419503E-3</v>
      </c>
      <c r="G155" s="44">
        <v>4456</v>
      </c>
      <c r="H155" s="44">
        <v>384649</v>
      </c>
      <c r="I155" s="75">
        <v>8752</v>
      </c>
      <c r="J155" s="158">
        <v>301113</v>
      </c>
      <c r="K155" s="390">
        <f t="shared" ref="K155:K160" si="23">G155+I155</f>
        <v>13208</v>
      </c>
      <c r="L155" s="73"/>
      <c r="M155" s="381"/>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6">
        <f t="shared" si="15"/>
        <v>8.2440230832646327E-3</v>
      </c>
      <c r="G156" s="44">
        <v>4864</v>
      </c>
      <c r="H156" s="44">
        <v>389513</v>
      </c>
      <c r="I156" s="75">
        <v>10443</v>
      </c>
      <c r="J156" s="158">
        <v>311556</v>
      </c>
      <c r="K156" s="390">
        <f t="shared" si="23"/>
        <v>15307</v>
      </c>
      <c r="L156" s="73"/>
      <c r="M156" s="381"/>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6">
        <f t="shared" si="15"/>
        <v>4.8622366288492711E-3</v>
      </c>
      <c r="G157" s="44">
        <v>4310</v>
      </c>
      <c r="H157" s="44">
        <v>393823</v>
      </c>
      <c r="I157" s="75">
        <v>11072</v>
      </c>
      <c r="J157" s="158">
        <v>322628</v>
      </c>
      <c r="K157" s="390">
        <f t="shared" si="23"/>
        <v>15382</v>
      </c>
      <c r="L157" s="73"/>
      <c r="M157" s="381"/>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6">
        <f t="shared" si="15"/>
        <v>1.1127063890882987E-2</v>
      </c>
      <c r="G158" s="44">
        <v>2934</v>
      </c>
      <c r="H158" s="44">
        <v>396757</v>
      </c>
      <c r="I158" s="75">
        <v>5309</v>
      </c>
      <c r="J158" s="198">
        <v>327937</v>
      </c>
      <c r="K158" s="390">
        <f t="shared" si="23"/>
        <v>8243</v>
      </c>
      <c r="L158" s="73"/>
      <c r="M158" s="381"/>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6">
        <f t="shared" si="15"/>
        <v>7.3319755600814666E-3</v>
      </c>
      <c r="G159" s="44">
        <v>2730</v>
      </c>
      <c r="H159" s="44">
        <v>399487</v>
      </c>
      <c r="I159" s="75">
        <v>3948</v>
      </c>
      <c r="J159" s="198">
        <v>331885</v>
      </c>
      <c r="K159" s="390">
        <f t="shared" si="23"/>
        <v>6678</v>
      </c>
      <c r="L159" s="73"/>
      <c r="M159" s="381"/>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6">
        <f t="shared" si="15"/>
        <v>8.8974854932301738E-3</v>
      </c>
      <c r="G160" s="44">
        <v>3971</v>
      </c>
      <c r="H160" s="44">
        <v>403458</v>
      </c>
      <c r="I160" s="75">
        <v>1908</v>
      </c>
      <c r="J160" s="198">
        <v>333793</v>
      </c>
      <c r="K160" s="390">
        <f t="shared" si="23"/>
        <v>5879</v>
      </c>
      <c r="L160" s="73"/>
      <c r="M160" s="381"/>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6">
        <f t="shared" si="15"/>
        <v>1.3380723395358561E-2</v>
      </c>
      <c r="G161" s="44">
        <v>4676</v>
      </c>
      <c r="H161" s="44">
        <v>408134</v>
      </c>
      <c r="I161" s="75">
        <v>7104</v>
      </c>
      <c r="J161" s="198">
        <v>340897</v>
      </c>
      <c r="K161" s="390">
        <f t="shared" ref="K161" si="26">G161+I161</f>
        <v>11780</v>
      </c>
      <c r="L161" s="73"/>
      <c r="M161" s="381"/>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6">
        <f t="shared" si="15"/>
        <v>1.1737506669037881E-2</v>
      </c>
      <c r="G162" s="44">
        <v>5086</v>
      </c>
      <c r="H162" s="44">
        <v>413220</v>
      </c>
      <c r="I162" s="75">
        <v>10832</v>
      </c>
      <c r="J162" s="198">
        <v>351729</v>
      </c>
      <c r="K162" s="390">
        <f t="shared" ref="K162" si="29">G162+I162</f>
        <v>15918</v>
      </c>
      <c r="L162" s="73"/>
      <c r="M162" s="381"/>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6">
        <f t="shared" si="15"/>
        <v>9.0679038380430191E-3</v>
      </c>
      <c r="G163" s="44">
        <v>4667</v>
      </c>
      <c r="H163" s="44">
        <v>417887</v>
      </c>
      <c r="I163" s="75">
        <v>8590</v>
      </c>
      <c r="J163" s="198">
        <v>360319</v>
      </c>
      <c r="K163" s="390">
        <f t="shared" ref="K163:K164" si="32">G163+I163</f>
        <v>13257</v>
      </c>
      <c r="L163" s="73"/>
      <c r="M163" s="381"/>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6">
        <f t="shared" si="15"/>
        <v>1.31521262604121E-2</v>
      </c>
      <c r="G164" s="44">
        <v>3863</v>
      </c>
      <c r="H164" s="44">
        <v>421750</v>
      </c>
      <c r="I164" s="75">
        <v>10774</v>
      </c>
      <c r="J164" s="198">
        <v>371093</v>
      </c>
      <c r="K164" s="390">
        <f t="shared" si="32"/>
        <v>14637</v>
      </c>
      <c r="L164" s="73"/>
      <c r="M164" s="381"/>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6">
        <f t="shared" si="15"/>
        <v>1.3043478260869565E-2</v>
      </c>
      <c r="G165" s="44">
        <v>3618</v>
      </c>
      <c r="H165" s="105">
        <v>425368</v>
      </c>
      <c r="I165" s="74">
        <v>8673</v>
      </c>
      <c r="J165" s="198">
        <v>379766</v>
      </c>
      <c r="K165" s="390">
        <f t="shared" ref="K165:K170" si="37">G165+I165</f>
        <v>12291</v>
      </c>
      <c r="L165" s="73"/>
      <c r="M165" s="381"/>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6">
        <f t="shared" si="15"/>
        <v>7.8272604588394065E-3</v>
      </c>
      <c r="G166" s="44">
        <v>2946</v>
      </c>
      <c r="H166" s="105">
        <v>428314</v>
      </c>
      <c r="I166" s="74">
        <v>7373</v>
      </c>
      <c r="J166" s="198">
        <v>387139</v>
      </c>
      <c r="K166" s="390">
        <f t="shared" si="37"/>
        <v>10319</v>
      </c>
      <c r="L166" s="73"/>
      <c r="M166" s="381"/>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6">
        <f t="shared" si="15"/>
        <v>1.1866727521679598E-2</v>
      </c>
      <c r="G167" s="44">
        <v>3997</v>
      </c>
      <c r="H167" s="105">
        <v>432311</v>
      </c>
      <c r="I167" s="74">
        <v>5588</v>
      </c>
      <c r="J167" s="198">
        <v>392727</v>
      </c>
      <c r="K167" s="390">
        <f t="shared" si="37"/>
        <v>9585</v>
      </c>
      <c r="L167" s="73"/>
      <c r="M167" s="381"/>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6">
        <f t="shared" si="15"/>
        <v>1.0040589617603077E-2</v>
      </c>
      <c r="G168" s="44">
        <v>4699</v>
      </c>
      <c r="H168" s="105">
        <v>437010</v>
      </c>
      <c r="I168" s="74">
        <v>7179</v>
      </c>
      <c r="J168" s="198">
        <v>399906</v>
      </c>
      <c r="K168" s="390">
        <f t="shared" si="37"/>
        <v>11878</v>
      </c>
      <c r="L168" s="73"/>
      <c r="M168" s="381"/>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6">
        <f t="shared" si="15"/>
        <v>1.0491071428571428E-2</v>
      </c>
      <c r="G169" s="44">
        <v>4997</v>
      </c>
      <c r="H169" s="105">
        <v>442007</v>
      </c>
      <c r="I169" s="74">
        <v>7530</v>
      </c>
      <c r="J169" s="198">
        <v>407436</v>
      </c>
      <c r="K169" s="390">
        <f t="shared" si="37"/>
        <v>12527</v>
      </c>
      <c r="L169" s="73"/>
      <c r="M169" s="381"/>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6">
        <f t="shared" si="15"/>
        <v>1.5606242496998799E-2</v>
      </c>
      <c r="G170" s="44">
        <v>4487</v>
      </c>
      <c r="H170" s="105">
        <v>446494</v>
      </c>
      <c r="I170" s="74">
        <v>9504</v>
      </c>
      <c r="J170" s="198">
        <v>416940</v>
      </c>
      <c r="K170" s="390">
        <f t="shared" si="37"/>
        <v>13991</v>
      </c>
      <c r="L170" s="73"/>
      <c r="M170" s="381"/>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6">
        <f t="shared" si="15"/>
        <v>1.1450381679389313E-2</v>
      </c>
      <c r="G171" s="44">
        <v>4745</v>
      </c>
      <c r="H171" s="105">
        <v>451239</v>
      </c>
      <c r="I171" s="44">
        <v>10578</v>
      </c>
      <c r="J171" s="198">
        <v>427518</v>
      </c>
      <c r="K171" s="390">
        <f t="shared" ref="K171" si="49">G171+I171</f>
        <v>15323</v>
      </c>
      <c r="L171" s="73"/>
      <c r="M171" s="381"/>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6">
        <f t="shared" si="15"/>
        <v>1.0516018586451455E-2</v>
      </c>
      <c r="G172" s="44">
        <v>3849</v>
      </c>
      <c r="H172" s="105">
        <v>455088</v>
      </c>
      <c r="I172" s="74">
        <v>7516</v>
      </c>
      <c r="J172" s="198">
        <v>435034</v>
      </c>
      <c r="K172" s="390">
        <f t="shared" ref="K172:K178" si="52">G172+I172</f>
        <v>11365</v>
      </c>
      <c r="L172" s="73"/>
      <c r="M172" s="381"/>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6">
        <f t="shared" si="15"/>
        <v>6.9948883508205544E-3</v>
      </c>
      <c r="G173" s="44">
        <v>2860</v>
      </c>
      <c r="H173" s="105">
        <v>457948</v>
      </c>
      <c r="I173" s="74">
        <v>7344</v>
      </c>
      <c r="J173" s="198">
        <v>442378</v>
      </c>
      <c r="K173" s="390">
        <f t="shared" si="52"/>
        <v>10204</v>
      </c>
      <c r="L173" s="73"/>
      <c r="M173" s="381"/>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6">
        <f t="shared" si="15"/>
        <v>1.0379156958271553E-2</v>
      </c>
      <c r="G174" s="44">
        <v>4056</v>
      </c>
      <c r="H174" s="105">
        <v>462004</v>
      </c>
      <c r="I174" s="74">
        <v>7493</v>
      </c>
      <c r="J174" s="198">
        <v>449871</v>
      </c>
      <c r="K174" s="390">
        <f t="shared" si="52"/>
        <v>11549</v>
      </c>
      <c r="L174" s="390">
        <v>54</v>
      </c>
      <c r="M174" s="382">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6">
        <f t="shared" si="15"/>
        <v>9.2455621301775152E-3</v>
      </c>
      <c r="G175" s="44">
        <v>5356</v>
      </c>
      <c r="H175" s="105">
        <v>467360</v>
      </c>
      <c r="I175" s="74">
        <v>5262</v>
      </c>
      <c r="J175" s="198">
        <v>455133</v>
      </c>
      <c r="K175" s="390">
        <f t="shared" si="52"/>
        <v>10618</v>
      </c>
      <c r="L175" s="390">
        <v>57</v>
      </c>
      <c r="M175" s="382">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6">
        <f t="shared" si="15"/>
        <v>9.5998005236254836E-3</v>
      </c>
      <c r="G176" s="44">
        <v>4785</v>
      </c>
      <c r="H176" s="105">
        <v>472145</v>
      </c>
      <c r="I176" s="74">
        <v>12116</v>
      </c>
      <c r="J176" s="198">
        <v>467249</v>
      </c>
      <c r="K176" s="390">
        <f t="shared" si="52"/>
        <v>16901</v>
      </c>
      <c r="L176" s="390">
        <v>84</v>
      </c>
      <c r="M176" s="382">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6">
        <f t="shared" si="15"/>
        <v>1.0442712163553464E-2</v>
      </c>
      <c r="G177" s="44">
        <v>5044</v>
      </c>
      <c r="H177" s="105">
        <v>477189</v>
      </c>
      <c r="I177" s="74">
        <v>10275</v>
      </c>
      <c r="J177" s="198">
        <v>477524</v>
      </c>
      <c r="K177" s="390">
        <f t="shared" si="52"/>
        <v>15319</v>
      </c>
      <c r="L177" s="390">
        <v>77</v>
      </c>
      <c r="M177" s="382">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6">
        <f t="shared" si="15"/>
        <v>1.5203955500618047E-2</v>
      </c>
      <c r="G178" s="44">
        <v>5583</v>
      </c>
      <c r="H178" s="105">
        <v>482772</v>
      </c>
      <c r="I178" s="74">
        <v>9513</v>
      </c>
      <c r="J178" s="198">
        <v>487037</v>
      </c>
      <c r="K178" s="390">
        <f t="shared" si="52"/>
        <v>15096</v>
      </c>
      <c r="L178" s="390">
        <v>132</v>
      </c>
      <c r="M178" s="382">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6">
        <f t="shared" si="15"/>
        <v>8.8912694161756827E-3</v>
      </c>
      <c r="G179" s="44">
        <v>3612</v>
      </c>
      <c r="H179" s="105">
        <v>486384</v>
      </c>
      <c r="I179" s="74">
        <v>15182</v>
      </c>
      <c r="J179" s="198">
        <v>502219</v>
      </c>
      <c r="K179" s="390">
        <f t="shared" ref="K179:K184" si="62">G179+I179</f>
        <v>18794</v>
      </c>
      <c r="L179" s="390">
        <v>95</v>
      </c>
      <c r="M179" s="382">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6">
        <f t="shared" si="15"/>
        <v>1.048951048951049E-2</v>
      </c>
      <c r="G180" s="44">
        <v>3293</v>
      </c>
      <c r="H180" s="105">
        <v>489677</v>
      </c>
      <c r="I180" s="74">
        <v>9145</v>
      </c>
      <c r="J180" s="198">
        <v>511364</v>
      </c>
      <c r="K180" s="390">
        <f t="shared" si="62"/>
        <v>12438</v>
      </c>
      <c r="L180" s="390">
        <v>76</v>
      </c>
      <c r="M180" s="382">
        <f t="shared" si="55"/>
        <v>6.1103071233317256E-3</v>
      </c>
      <c r="N180" s="90">
        <f t="shared" si="59"/>
        <v>48666</v>
      </c>
      <c r="O180" s="90">
        <f t="shared" si="60"/>
        <v>519</v>
      </c>
      <c r="P180" s="152">
        <f t="shared" si="61"/>
        <v>100715</v>
      </c>
      <c r="Q180" s="152">
        <f t="shared" ref="Q180:Q211" si="63">SUM(L174:L180)</f>
        <v>575</v>
      </c>
      <c r="R180" s="384">
        <f>Q180/P180</f>
        <v>5.7091793675222158E-3</v>
      </c>
      <c r="S180" s="91">
        <f t="shared" si="46"/>
        <v>18.434828766496441</v>
      </c>
      <c r="U180" s="8"/>
    </row>
    <row r="181" spans="1:21" x14ac:dyDescent="0.25">
      <c r="A181" s="62">
        <v>44068</v>
      </c>
      <c r="B181" s="44">
        <v>462273</v>
      </c>
      <c r="C181" s="44">
        <v>19921</v>
      </c>
      <c r="D181" s="105">
        <v>482194</v>
      </c>
      <c r="E181" s="105">
        <v>44</v>
      </c>
      <c r="F181" s="376">
        <f t="shared" si="15"/>
        <v>8.1481481481481474E-3</v>
      </c>
      <c r="G181" s="44">
        <v>4331</v>
      </c>
      <c r="H181" s="105">
        <v>494008</v>
      </c>
      <c r="I181" s="74">
        <v>12578</v>
      </c>
      <c r="J181" s="198">
        <v>523942</v>
      </c>
      <c r="K181" s="390">
        <f t="shared" si="62"/>
        <v>16909</v>
      </c>
      <c r="L181" s="390">
        <v>52</v>
      </c>
      <c r="M181" s="382">
        <f t="shared" si="55"/>
        <v>3.0752853509965106E-3</v>
      </c>
      <c r="N181" s="90">
        <f t="shared" si="59"/>
        <v>49345</v>
      </c>
      <c r="O181" s="90">
        <f t="shared" si="60"/>
        <v>514</v>
      </c>
      <c r="P181" s="152">
        <f t="shared" si="61"/>
        <v>106075</v>
      </c>
      <c r="Q181" s="152">
        <f t="shared" si="63"/>
        <v>573</v>
      </c>
      <c r="R181" s="384">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6">
        <f t="shared" si="15"/>
        <v>5.3642914331465171E-3</v>
      </c>
      <c r="G182" s="44">
        <v>6267</v>
      </c>
      <c r="H182" s="105">
        <v>500275</v>
      </c>
      <c r="I182" s="74">
        <v>15873</v>
      </c>
      <c r="J182" s="198">
        <v>539815</v>
      </c>
      <c r="K182" s="390">
        <f t="shared" si="62"/>
        <v>22140</v>
      </c>
      <c r="L182" s="390">
        <v>78</v>
      </c>
      <c r="M182" s="382">
        <f t="shared" si="55"/>
        <v>3.5230352303523035E-3</v>
      </c>
      <c r="N182" s="90">
        <f t="shared" si="59"/>
        <v>56427</v>
      </c>
      <c r="O182" s="90">
        <f t="shared" si="60"/>
        <v>531</v>
      </c>
      <c r="P182" s="152">
        <f t="shared" si="61"/>
        <v>117597</v>
      </c>
      <c r="Q182" s="152">
        <f t="shared" si="63"/>
        <v>594</v>
      </c>
      <c r="R182" s="384">
        <f t="shared" si="64"/>
        <v>5.0511492640118371E-3</v>
      </c>
      <c r="S182" s="91">
        <f t="shared" si="46"/>
        <v>21.524902531437043</v>
      </c>
      <c r="U182" s="8"/>
    </row>
    <row r="183" spans="1:21" x14ac:dyDescent="0.25">
      <c r="A183" s="62">
        <v>44070</v>
      </c>
      <c r="B183" s="44">
        <v>490756</v>
      </c>
      <c r="C183" s="44">
        <v>20056</v>
      </c>
      <c r="D183" s="105">
        <v>510812</v>
      </c>
      <c r="E183" s="105">
        <v>68</v>
      </c>
      <c r="F183" s="376">
        <f t="shared" si="15"/>
        <v>4.216269841269841E-3</v>
      </c>
      <c r="G183" s="44">
        <v>4964</v>
      </c>
      <c r="H183" s="105">
        <v>509784</v>
      </c>
      <c r="I183" s="74">
        <v>19291</v>
      </c>
      <c r="J183" s="198">
        <v>559106</v>
      </c>
      <c r="K183" s="390">
        <f t="shared" si="62"/>
        <v>24255</v>
      </c>
      <c r="L183" s="390">
        <v>91</v>
      </c>
      <c r="M183" s="382">
        <f t="shared" si="55"/>
        <v>3.7518037518037518E-3</v>
      </c>
      <c r="N183" s="90">
        <f t="shared" si="59"/>
        <v>64534</v>
      </c>
      <c r="O183" s="90">
        <f t="shared" si="60"/>
        <v>522</v>
      </c>
      <c r="P183" s="152">
        <f t="shared" si="61"/>
        <v>124951</v>
      </c>
      <c r="Q183" s="152">
        <f t="shared" si="63"/>
        <v>601</v>
      </c>
      <c r="R183" s="384">
        <f t="shared" si="64"/>
        <v>4.8098854751062415E-3</v>
      </c>
      <c r="S183" s="91">
        <f t="shared" si="46"/>
        <v>22.870975417787783</v>
      </c>
      <c r="U183" s="8"/>
    </row>
    <row r="184" spans="1:21" x14ac:dyDescent="0.25">
      <c r="A184" s="62">
        <v>44071</v>
      </c>
      <c r="B184" s="44">
        <v>499655</v>
      </c>
      <c r="C184" s="44">
        <v>20107</v>
      </c>
      <c r="D184" s="105">
        <v>519762</v>
      </c>
      <c r="E184" s="105">
        <v>51</v>
      </c>
      <c r="F184" s="376">
        <f t="shared" si="15"/>
        <v>5.6983240223463689E-3</v>
      </c>
      <c r="G184" s="44">
        <v>6401</v>
      </c>
      <c r="H184" s="105">
        <v>511640</v>
      </c>
      <c r="I184" s="74">
        <v>9253</v>
      </c>
      <c r="J184" s="198">
        <v>568359</v>
      </c>
      <c r="K184" s="390">
        <f t="shared" si="62"/>
        <v>15654</v>
      </c>
      <c r="L184" s="390">
        <v>62</v>
      </c>
      <c r="M184" s="382">
        <f t="shared" si="55"/>
        <v>3.9606490353903158E-3</v>
      </c>
      <c r="N184" s="90">
        <f t="shared" si="59"/>
        <v>66685</v>
      </c>
      <c r="O184" s="90">
        <f t="shared" si="60"/>
        <v>502</v>
      </c>
      <c r="P184" s="152">
        <f t="shared" si="61"/>
        <v>125286</v>
      </c>
      <c r="Q184" s="152">
        <f t="shared" si="63"/>
        <v>586</v>
      </c>
      <c r="R184" s="384">
        <f t="shared" si="64"/>
        <v>4.6772983413948888E-3</v>
      </c>
      <c r="S184" s="91">
        <f t="shared" si="46"/>
        <v>22.932293668661796</v>
      </c>
      <c r="U184" s="8"/>
    </row>
    <row r="185" spans="1:21" x14ac:dyDescent="0.25">
      <c r="A185" s="62">
        <v>44072</v>
      </c>
      <c r="B185" s="44">
        <v>511940</v>
      </c>
      <c r="C185" s="44">
        <v>20195</v>
      </c>
      <c r="D185" s="105">
        <v>532135</v>
      </c>
      <c r="E185" s="105">
        <v>88</v>
      </c>
      <c r="F185" s="376">
        <f t="shared" si="15"/>
        <v>7.1122605673644224E-3</v>
      </c>
      <c r="G185" s="44">
        <v>5448</v>
      </c>
      <c r="H185" s="105">
        <v>517088</v>
      </c>
      <c r="I185" s="74">
        <v>15664</v>
      </c>
      <c r="J185" s="198">
        <v>584023</v>
      </c>
      <c r="K185" s="390">
        <f t="shared" ref="K185" si="65">G185+I185</f>
        <v>21112</v>
      </c>
      <c r="L185" s="390">
        <v>99</v>
      </c>
      <c r="M185" s="382">
        <f t="shared" si="55"/>
        <v>4.6892762410003785E-3</v>
      </c>
      <c r="N185" s="90">
        <f t="shared" ref="N185" si="66">D185-D178</f>
        <v>70968</v>
      </c>
      <c r="O185" s="90">
        <f t="shared" ref="O185" si="67">SUM(E179:E185)</f>
        <v>467</v>
      </c>
      <c r="P185" s="152">
        <f t="shared" ref="P185" si="68">SUM(K179:K185)</f>
        <v>131302</v>
      </c>
      <c r="Q185" s="152">
        <f t="shared" si="63"/>
        <v>553</v>
      </c>
      <c r="R185" s="384">
        <f t="shared" si="64"/>
        <v>4.2116647118855769E-3</v>
      </c>
      <c r="S185" s="91">
        <f t="shared" si="46"/>
        <v>24.033459630626176</v>
      </c>
      <c r="U185" s="8"/>
    </row>
    <row r="186" spans="1:21" x14ac:dyDescent="0.25">
      <c r="A186" s="62">
        <v>44073</v>
      </c>
      <c r="B186" s="44">
        <v>527972</v>
      </c>
      <c r="C186" s="44">
        <v>20318</v>
      </c>
      <c r="D186" s="105">
        <v>548290</v>
      </c>
      <c r="E186" s="105">
        <v>123</v>
      </c>
      <c r="F186" s="376">
        <f t="shared" si="15"/>
        <v>7.613741875580316E-3</v>
      </c>
      <c r="G186" s="44">
        <v>4093</v>
      </c>
      <c r="H186" s="105">
        <v>521181</v>
      </c>
      <c r="I186" s="74">
        <v>22693</v>
      </c>
      <c r="J186" s="198">
        <v>606716</v>
      </c>
      <c r="K186" s="390">
        <f t="shared" ref="K186" si="69">G186+I186</f>
        <v>26786</v>
      </c>
      <c r="L186" s="390">
        <v>137</v>
      </c>
      <c r="M186" s="382">
        <f t="shared" si="55"/>
        <v>5.1146121108041516E-3</v>
      </c>
      <c r="N186" s="90">
        <f t="shared" ref="N186" si="70">D186-D179</f>
        <v>77788</v>
      </c>
      <c r="O186" s="90">
        <f t="shared" ref="O186" si="71">SUM(E180:E186)</f>
        <v>507</v>
      </c>
      <c r="P186" s="152">
        <f t="shared" ref="P186" si="72">SUM(K180:K186)</f>
        <v>139294</v>
      </c>
      <c r="Q186" s="152">
        <f t="shared" si="63"/>
        <v>595</v>
      </c>
      <c r="R186" s="384">
        <f t="shared" si="64"/>
        <v>4.2715407698824068E-3</v>
      </c>
      <c r="S186" s="91">
        <f t="shared" si="46"/>
        <v>25.496311752969817</v>
      </c>
      <c r="U186" s="8"/>
    </row>
    <row r="187" spans="1:21" x14ac:dyDescent="0.25">
      <c r="A187" s="62">
        <v>44074</v>
      </c>
      <c r="B187" s="44">
        <v>544807</v>
      </c>
      <c r="C187" s="44">
        <v>20478</v>
      </c>
      <c r="D187" s="105">
        <v>565285</v>
      </c>
      <c r="E187" s="105">
        <v>160</v>
      </c>
      <c r="F187" s="376">
        <f t="shared" si="15"/>
        <v>9.4145336863783458E-3</v>
      </c>
      <c r="G187" s="44">
        <v>3372</v>
      </c>
      <c r="H187" s="105">
        <v>524553</v>
      </c>
      <c r="I187" s="74">
        <v>22946</v>
      </c>
      <c r="J187" s="198">
        <v>629662</v>
      </c>
      <c r="K187" s="390">
        <f t="shared" ref="K187" si="73">G187+I187</f>
        <v>26318</v>
      </c>
      <c r="L187" s="390">
        <v>184</v>
      </c>
      <c r="M187" s="382">
        <f t="shared" si="55"/>
        <v>6.9914127213314085E-3</v>
      </c>
      <c r="N187" s="90">
        <f t="shared" ref="N187" si="74">D187-D180</f>
        <v>88491</v>
      </c>
      <c r="O187" s="90">
        <f t="shared" ref="O187" si="75">SUM(E181:E187)</f>
        <v>601</v>
      </c>
      <c r="P187" s="152">
        <f t="shared" ref="P187" si="76">SUM(K181:K187)</f>
        <v>153174</v>
      </c>
      <c r="Q187" s="152">
        <f t="shared" si="63"/>
        <v>703</v>
      </c>
      <c r="R187" s="384">
        <f t="shared" si="64"/>
        <v>4.5895517516027521E-3</v>
      </c>
      <c r="S187" s="91">
        <f t="shared" si="46"/>
        <v>28.036900774257315</v>
      </c>
      <c r="U187" s="8"/>
    </row>
    <row r="188" spans="1:21" x14ac:dyDescent="0.25">
      <c r="A188" s="62">
        <v>44075</v>
      </c>
      <c r="B188" s="44">
        <v>557342</v>
      </c>
      <c r="C188" s="44">
        <v>20632</v>
      </c>
      <c r="D188" s="105">
        <v>577974</v>
      </c>
      <c r="E188" s="105">
        <v>154</v>
      </c>
      <c r="F188" s="376">
        <f t="shared" si="15"/>
        <v>1.2136496177791788E-2</v>
      </c>
      <c r="G188" s="44">
        <v>4620</v>
      </c>
      <c r="H188" s="105">
        <v>529173</v>
      </c>
      <c r="I188" s="74">
        <v>17178</v>
      </c>
      <c r="J188" s="198">
        <v>646840</v>
      </c>
      <c r="K188" s="390">
        <f t="shared" ref="K188" si="77">G188+I188</f>
        <v>21798</v>
      </c>
      <c r="L188" s="390">
        <v>165</v>
      </c>
      <c r="M188" s="382">
        <f t="shared" si="55"/>
        <v>7.5695017891549681E-3</v>
      </c>
      <c r="N188" s="90">
        <f t="shared" ref="N188:N193" si="78">D188-D181</f>
        <v>95780</v>
      </c>
      <c r="O188" s="90">
        <f t="shared" ref="O188:O193" si="79">SUM(E182:E188)</f>
        <v>711</v>
      </c>
      <c r="P188" s="152">
        <f t="shared" ref="P188:P193" si="80">SUM(K182:K188)</f>
        <v>158063</v>
      </c>
      <c r="Q188" s="152">
        <f t="shared" si="63"/>
        <v>816</v>
      </c>
      <c r="R188" s="384">
        <f t="shared" si="64"/>
        <v>5.1624984974345672E-3</v>
      </c>
      <c r="S188" s="91">
        <f t="shared" si="46"/>
        <v>28.931781157908222</v>
      </c>
      <c r="U188" s="8"/>
    </row>
    <row r="189" spans="1:21" x14ac:dyDescent="0.25">
      <c r="A189" s="62">
        <v>44076</v>
      </c>
      <c r="B189" s="44">
        <v>573067</v>
      </c>
      <c r="C189" s="44">
        <v>20788</v>
      </c>
      <c r="D189" s="105">
        <v>593855</v>
      </c>
      <c r="E189" s="105">
        <v>156</v>
      </c>
      <c r="F189" s="376">
        <f t="shared" si="15"/>
        <v>9.8230590013223349E-3</v>
      </c>
      <c r="G189" s="44">
        <v>5955</v>
      </c>
      <c r="H189" s="105">
        <v>535128</v>
      </c>
      <c r="I189" s="74">
        <v>21291</v>
      </c>
      <c r="J189" s="198">
        <v>668131</v>
      </c>
      <c r="K189" s="390">
        <f t="shared" ref="K189" si="81">G189+I189</f>
        <v>27246</v>
      </c>
      <c r="L189" s="390">
        <v>133</v>
      </c>
      <c r="M189" s="382">
        <f t="shared" si="55"/>
        <v>4.8814504881450485E-3</v>
      </c>
      <c r="N189" s="90">
        <f t="shared" si="78"/>
        <v>99171</v>
      </c>
      <c r="O189" s="90">
        <f t="shared" si="79"/>
        <v>800</v>
      </c>
      <c r="P189" s="152">
        <f t="shared" si="80"/>
        <v>163169</v>
      </c>
      <c r="Q189" s="152">
        <f t="shared" si="63"/>
        <v>871</v>
      </c>
      <c r="R189" s="384">
        <f t="shared" si="64"/>
        <v>5.338023766769423E-3</v>
      </c>
      <c r="S189" s="91">
        <f t="shared" si="46"/>
        <v>29.866381124961102</v>
      </c>
      <c r="U189" s="8"/>
    </row>
    <row r="190" spans="1:21" x14ac:dyDescent="0.25">
      <c r="A190" s="62">
        <v>44077</v>
      </c>
      <c r="B190" s="44">
        <v>581906</v>
      </c>
      <c r="C190" s="44">
        <v>20889</v>
      </c>
      <c r="D190" s="105">
        <v>602795</v>
      </c>
      <c r="E190" s="105">
        <v>101</v>
      </c>
      <c r="F190" s="376">
        <f t="shared" si="15"/>
        <v>1.1297539149888142E-2</v>
      </c>
      <c r="G190" s="44">
        <v>6217</v>
      </c>
      <c r="H190" s="105">
        <v>541345</v>
      </c>
      <c r="I190" s="74">
        <v>14341</v>
      </c>
      <c r="J190" s="198">
        <v>682472</v>
      </c>
      <c r="K190" s="390">
        <f t="shared" ref="K190:K193" si="82">G190+I190</f>
        <v>20558</v>
      </c>
      <c r="L190" s="390">
        <v>114</v>
      </c>
      <c r="M190" s="382">
        <f t="shared" si="55"/>
        <v>5.5452865064695009E-3</v>
      </c>
      <c r="N190" s="90">
        <f t="shared" si="78"/>
        <v>91983</v>
      </c>
      <c r="O190" s="90">
        <f t="shared" si="79"/>
        <v>833</v>
      </c>
      <c r="P190" s="152">
        <f t="shared" si="80"/>
        <v>159472</v>
      </c>
      <c r="Q190" s="152">
        <f t="shared" si="63"/>
        <v>894</v>
      </c>
      <c r="R190" s="384">
        <f t="shared" si="64"/>
        <v>5.6059997993378151E-3</v>
      </c>
      <c r="S190" s="91">
        <f t="shared" si="46"/>
        <v>29.189683890688777</v>
      </c>
      <c r="U190" s="8"/>
    </row>
    <row r="191" spans="1:21" x14ac:dyDescent="0.25">
      <c r="A191" s="62">
        <v>44078</v>
      </c>
      <c r="B191" s="44">
        <v>591942</v>
      </c>
      <c r="C191" s="44">
        <v>21048</v>
      </c>
      <c r="D191" s="105">
        <v>612990</v>
      </c>
      <c r="E191" s="105">
        <v>159</v>
      </c>
      <c r="F191" s="376">
        <f t="shared" si="15"/>
        <v>1.5595880333496813E-2</v>
      </c>
      <c r="G191" s="44">
        <v>4943</v>
      </c>
      <c r="H191" s="105">
        <v>546288</v>
      </c>
      <c r="I191" s="74">
        <v>13323</v>
      </c>
      <c r="J191" s="198">
        <v>695795</v>
      </c>
      <c r="K191" s="390">
        <f t="shared" si="82"/>
        <v>18266</v>
      </c>
      <c r="L191" s="390">
        <v>165</v>
      </c>
      <c r="M191" s="382">
        <f t="shared" si="55"/>
        <v>9.0331763932990257E-3</v>
      </c>
      <c r="N191" s="90">
        <f t="shared" si="78"/>
        <v>93228</v>
      </c>
      <c r="O191" s="90">
        <f t="shared" si="79"/>
        <v>941</v>
      </c>
      <c r="P191" s="152">
        <f t="shared" si="80"/>
        <v>162084</v>
      </c>
      <c r="Q191" s="152">
        <f t="shared" si="63"/>
        <v>997</v>
      </c>
      <c r="R191" s="384">
        <f t="shared" si="64"/>
        <v>6.1511315120554777E-3</v>
      </c>
      <c r="S191" s="91">
        <f t="shared" si="46"/>
        <v>29.667783207951238</v>
      </c>
      <c r="U191" s="8"/>
    </row>
    <row r="192" spans="1:21" x14ac:dyDescent="0.25">
      <c r="A192" s="62">
        <v>44079</v>
      </c>
      <c r="B192" s="44">
        <v>600929</v>
      </c>
      <c r="C192" s="44">
        <v>21189</v>
      </c>
      <c r="D192" s="105">
        <v>622118</v>
      </c>
      <c r="E192" s="105">
        <v>141</v>
      </c>
      <c r="F192" s="376">
        <f t="shared" si="15"/>
        <v>1.5446976336546889E-2</v>
      </c>
      <c r="G192" s="44">
        <v>5725</v>
      </c>
      <c r="H192" s="105">
        <v>552013</v>
      </c>
      <c r="I192" s="74">
        <v>9893</v>
      </c>
      <c r="J192" s="198">
        <v>705688</v>
      </c>
      <c r="K192" s="390">
        <f t="shared" si="82"/>
        <v>15618</v>
      </c>
      <c r="L192" s="390">
        <v>162</v>
      </c>
      <c r="M192" s="382">
        <f t="shared" si="55"/>
        <v>1.0372646945831733E-2</v>
      </c>
      <c r="N192" s="90">
        <f t="shared" si="78"/>
        <v>89983</v>
      </c>
      <c r="O192" s="90">
        <f t="shared" si="79"/>
        <v>994</v>
      </c>
      <c r="P192" s="152">
        <f t="shared" si="80"/>
        <v>156590</v>
      </c>
      <c r="Q192" s="152">
        <f t="shared" si="63"/>
        <v>1060</v>
      </c>
      <c r="R192" s="384">
        <f t="shared" si="64"/>
        <v>6.7692700683313111E-3</v>
      </c>
      <c r="S192" s="91">
        <f t="shared" si="46"/>
        <v>28.662163893617411</v>
      </c>
      <c r="U192" s="8"/>
    </row>
    <row r="193" spans="1:21" x14ac:dyDescent="0.25">
      <c r="A193" s="62">
        <v>44080</v>
      </c>
      <c r="B193" s="44">
        <v>609956</v>
      </c>
      <c r="C193" s="44">
        <v>21397</v>
      </c>
      <c r="D193" s="105">
        <v>631353</v>
      </c>
      <c r="E193" s="105">
        <v>208</v>
      </c>
      <c r="F193" s="376">
        <f t="shared" si="15"/>
        <v>2.2523010286951813E-2</v>
      </c>
      <c r="G193" s="44">
        <v>4248</v>
      </c>
      <c r="H193" s="105">
        <v>556261</v>
      </c>
      <c r="I193" s="74">
        <v>14170</v>
      </c>
      <c r="J193" s="198">
        <v>719858</v>
      </c>
      <c r="K193" s="390">
        <f t="shared" si="82"/>
        <v>18418</v>
      </c>
      <c r="L193" s="390">
        <v>224</v>
      </c>
      <c r="M193" s="382">
        <f t="shared" si="55"/>
        <v>1.2162015419698122E-2</v>
      </c>
      <c r="N193" s="90">
        <f t="shared" si="78"/>
        <v>83063</v>
      </c>
      <c r="O193" s="90">
        <f t="shared" si="79"/>
        <v>1079</v>
      </c>
      <c r="P193" s="152">
        <f t="shared" si="80"/>
        <v>148222</v>
      </c>
      <c r="Q193" s="152">
        <f t="shared" si="63"/>
        <v>1147</v>
      </c>
      <c r="R193" s="384">
        <f t="shared" si="64"/>
        <v>7.7383924113829253E-3</v>
      </c>
      <c r="S193" s="91">
        <f t="shared" si="46"/>
        <v>27.130488898650999</v>
      </c>
      <c r="U193" s="8"/>
    </row>
    <row r="194" spans="1:21" x14ac:dyDescent="0.25">
      <c r="A194" s="62">
        <v>44081</v>
      </c>
      <c r="B194" s="44">
        <v>615918</v>
      </c>
      <c r="C194" s="44">
        <v>21543</v>
      </c>
      <c r="D194" s="105">
        <v>637461</v>
      </c>
      <c r="E194" s="105">
        <v>146</v>
      </c>
      <c r="F194" s="376">
        <f t="shared" si="15"/>
        <v>2.3903077930582842E-2</v>
      </c>
      <c r="G194" s="44">
        <v>2878</v>
      </c>
      <c r="H194" s="105">
        <v>559139</v>
      </c>
      <c r="I194" s="74">
        <v>9325</v>
      </c>
      <c r="J194" s="198">
        <v>729183</v>
      </c>
      <c r="K194" s="390">
        <f t="shared" ref="K194" si="83">G194+I194</f>
        <v>12203</v>
      </c>
      <c r="L194" s="390">
        <v>159</v>
      </c>
      <c r="M194" s="382">
        <f t="shared" si="55"/>
        <v>1.3029582889453413E-2</v>
      </c>
      <c r="N194" s="90">
        <f t="shared" ref="N194" si="84">D194-D187</f>
        <v>72176</v>
      </c>
      <c r="O194" s="90">
        <f t="shared" ref="O194" si="85">SUM(E188:E194)</f>
        <v>1065</v>
      </c>
      <c r="P194" s="152">
        <f t="shared" ref="P194" si="86">SUM(K188:K194)</f>
        <v>134107</v>
      </c>
      <c r="Q194" s="152">
        <f t="shared" si="63"/>
        <v>1122</v>
      </c>
      <c r="R194" s="384">
        <f t="shared" si="64"/>
        <v>8.3664536526803224E-3</v>
      </c>
      <c r="S194" s="91">
        <f t="shared" si="46"/>
        <v>24.546885581974262</v>
      </c>
      <c r="U194" s="8"/>
    </row>
    <row r="195" spans="1:21" x14ac:dyDescent="0.25">
      <c r="A195" s="62">
        <v>44082</v>
      </c>
      <c r="B195" s="44">
        <v>623464</v>
      </c>
      <c r="C195" s="44">
        <v>21719</v>
      </c>
      <c r="D195" s="105">
        <v>645183</v>
      </c>
      <c r="E195" s="105">
        <v>176</v>
      </c>
      <c r="F195" s="376">
        <f t="shared" si="15"/>
        <v>2.2792022792022793E-2</v>
      </c>
      <c r="G195" s="44">
        <v>3870</v>
      </c>
      <c r="H195" s="105">
        <v>563009</v>
      </c>
      <c r="I195" s="74">
        <v>15760</v>
      </c>
      <c r="J195" s="198">
        <v>744943</v>
      </c>
      <c r="K195" s="390">
        <f t="shared" ref="K195" si="87">G195+I195</f>
        <v>19630</v>
      </c>
      <c r="L195" s="390">
        <v>193</v>
      </c>
      <c r="M195" s="382">
        <f t="shared" si="55"/>
        <v>9.831889964340295E-3</v>
      </c>
      <c r="N195" s="90">
        <f t="shared" ref="N195" si="88">D195-D188</f>
        <v>67209</v>
      </c>
      <c r="O195" s="90">
        <f t="shared" ref="O195" si="89">SUM(E189:E195)</f>
        <v>1087</v>
      </c>
      <c r="P195" s="152">
        <f t="shared" ref="P195" si="90">SUM(K189:K195)</f>
        <v>131939</v>
      </c>
      <c r="Q195" s="152">
        <f t="shared" si="63"/>
        <v>1150</v>
      </c>
      <c r="R195" s="384">
        <f t="shared" si="64"/>
        <v>8.7161491295219759E-3</v>
      </c>
      <c r="S195" s="91">
        <f t="shared" si="46"/>
        <v>24.150055827064229</v>
      </c>
      <c r="U195" s="8"/>
    </row>
    <row r="196" spans="1:21" x14ac:dyDescent="0.25">
      <c r="A196" s="62">
        <v>44083</v>
      </c>
      <c r="B196" s="44">
        <v>631562</v>
      </c>
      <c r="C196" s="44">
        <v>21878</v>
      </c>
      <c r="D196" s="105">
        <v>653440</v>
      </c>
      <c r="E196" s="105">
        <v>159</v>
      </c>
      <c r="F196" s="376">
        <f t="shared" si="15"/>
        <v>1.9256388518832504E-2</v>
      </c>
      <c r="G196" s="44">
        <v>6205</v>
      </c>
      <c r="H196" s="105">
        <v>569214</v>
      </c>
      <c r="I196" s="74">
        <v>8136</v>
      </c>
      <c r="J196" s="198">
        <v>753079</v>
      </c>
      <c r="K196" s="390">
        <f t="shared" ref="K196" si="91">G196+I196</f>
        <v>14341</v>
      </c>
      <c r="L196" s="390">
        <v>181</v>
      </c>
      <c r="M196" s="382">
        <f t="shared" si="55"/>
        <v>1.2621156125793181E-2</v>
      </c>
      <c r="N196" s="90">
        <f t="shared" ref="N196" si="92">D196-D189</f>
        <v>59585</v>
      </c>
      <c r="O196" s="90">
        <f t="shared" ref="O196" si="93">SUM(E190:E196)</f>
        <v>1090</v>
      </c>
      <c r="P196" s="152">
        <f t="shared" ref="P196" si="94">SUM(K190:K196)</f>
        <v>119034</v>
      </c>
      <c r="Q196" s="152">
        <f t="shared" si="63"/>
        <v>1198</v>
      </c>
      <c r="R196" s="384">
        <f t="shared" si="64"/>
        <v>1.0064351361795789E-2</v>
      </c>
      <c r="S196" s="91">
        <f t="shared" si="46"/>
        <v>21.787930371753337</v>
      </c>
      <c r="U196" s="8"/>
    </row>
    <row r="197" spans="1:21" x14ac:dyDescent="0.25">
      <c r="A197" s="62">
        <v>44084</v>
      </c>
      <c r="B197" s="44">
        <v>640094</v>
      </c>
      <c r="C197" s="44">
        <v>22039</v>
      </c>
      <c r="D197" s="105">
        <v>662133</v>
      </c>
      <c r="E197" s="105">
        <v>161</v>
      </c>
      <c r="F197" s="376">
        <f t="shared" si="15"/>
        <v>1.8520648797883354E-2</v>
      </c>
      <c r="G197" s="44">
        <v>5745</v>
      </c>
      <c r="H197" s="105">
        <v>574959</v>
      </c>
      <c r="I197" s="74">
        <v>11267</v>
      </c>
      <c r="J197" s="198">
        <v>764346</v>
      </c>
      <c r="K197" s="390">
        <f t="shared" ref="K197:K198" si="95">G197+I197</f>
        <v>17012</v>
      </c>
      <c r="L197" s="390">
        <v>179</v>
      </c>
      <c r="M197" s="382">
        <f t="shared" si="55"/>
        <v>1.0521984481542441E-2</v>
      </c>
      <c r="N197" s="90">
        <f t="shared" ref="N197:N198" si="96">D197-D190</f>
        <v>59338</v>
      </c>
      <c r="O197" s="90">
        <f t="shared" ref="O197:O198" si="97">SUM(E191:E197)</f>
        <v>1150</v>
      </c>
      <c r="P197" s="152">
        <f t="shared" ref="P197:P198" si="98">SUM(K191:K197)</f>
        <v>115488</v>
      </c>
      <c r="Q197" s="152">
        <f t="shared" si="63"/>
        <v>1263</v>
      </c>
      <c r="R197" s="384">
        <f t="shared" si="64"/>
        <v>1.0936201163757273E-2</v>
      </c>
      <c r="S197" s="91">
        <f t="shared" si="46"/>
        <v>21.138872110263026</v>
      </c>
      <c r="U197" s="8"/>
    </row>
    <row r="198" spans="1:21" x14ac:dyDescent="0.25">
      <c r="A198" s="62">
        <v>44085</v>
      </c>
      <c r="B198" s="44">
        <v>646376</v>
      </c>
      <c r="C198" s="44">
        <v>22214</v>
      </c>
      <c r="D198" s="105">
        <v>668590</v>
      </c>
      <c r="E198" s="105">
        <v>175</v>
      </c>
      <c r="F198" s="376">
        <f t="shared" si="15"/>
        <v>2.710236952144959E-2</v>
      </c>
      <c r="G198" s="44">
        <v>5710</v>
      </c>
      <c r="H198" s="105">
        <v>580669</v>
      </c>
      <c r="I198" s="74">
        <v>6993</v>
      </c>
      <c r="J198" s="198">
        <v>771339</v>
      </c>
      <c r="K198" s="390">
        <f t="shared" si="95"/>
        <v>12703</v>
      </c>
      <c r="L198" s="390">
        <v>191</v>
      </c>
      <c r="M198" s="382">
        <f t="shared" si="55"/>
        <v>1.5035818310635283E-2</v>
      </c>
      <c r="N198" s="90">
        <f t="shared" si="96"/>
        <v>55600</v>
      </c>
      <c r="O198" s="90">
        <f t="shared" si="97"/>
        <v>1166</v>
      </c>
      <c r="P198" s="152">
        <f t="shared" si="98"/>
        <v>109925</v>
      </c>
      <c r="Q198" s="152">
        <f t="shared" si="63"/>
        <v>1289</v>
      </c>
      <c r="R198" s="384">
        <f t="shared" si="64"/>
        <v>1.1726176938821924E-2</v>
      </c>
      <c r="S198" s="91">
        <f t="shared" si="46"/>
        <v>20.120623066644701</v>
      </c>
      <c r="U198" s="8"/>
    </row>
    <row r="199" spans="1:21" x14ac:dyDescent="0.25">
      <c r="A199" s="62">
        <v>44086</v>
      </c>
      <c r="B199" s="44">
        <v>654042</v>
      </c>
      <c r="C199" s="44">
        <v>22435</v>
      </c>
      <c r="D199" s="105">
        <v>676477</v>
      </c>
      <c r="E199" s="105">
        <v>221</v>
      </c>
      <c r="F199" s="376">
        <f t="shared" ref="F199:F237" si="99">E199/(D199-D198)</f>
        <v>2.8020793711170281E-2</v>
      </c>
      <c r="G199" s="44">
        <v>5823</v>
      </c>
      <c r="H199" s="105">
        <v>586492</v>
      </c>
      <c r="I199" s="74">
        <v>12417</v>
      </c>
      <c r="J199" s="198">
        <v>783756</v>
      </c>
      <c r="K199" s="390">
        <f t="shared" ref="K199" si="100">G199+I199</f>
        <v>18240</v>
      </c>
      <c r="L199" s="390">
        <v>248</v>
      </c>
      <c r="M199" s="382">
        <f t="shared" si="55"/>
        <v>1.3596491228070176E-2</v>
      </c>
      <c r="N199" s="90">
        <f t="shared" ref="N199:N200" si="101">D199-D192</f>
        <v>54359</v>
      </c>
      <c r="O199" s="90">
        <f t="shared" ref="O199:O200" si="102">SUM(E193:E199)</f>
        <v>1246</v>
      </c>
      <c r="P199" s="152">
        <f t="shared" ref="P199" si="103">SUM(K193:K199)</f>
        <v>112547</v>
      </c>
      <c r="Q199" s="152">
        <f t="shared" si="63"/>
        <v>1375</v>
      </c>
      <c r="R199" s="384">
        <f t="shared" si="64"/>
        <v>1.2217118181737407E-2</v>
      </c>
      <c r="S199" s="91">
        <f t="shared" si="46"/>
        <v>20.60055277945564</v>
      </c>
      <c r="U199" s="8"/>
    </row>
    <row r="200" spans="1:21" x14ac:dyDescent="0.25">
      <c r="A200" s="62">
        <v>44087</v>
      </c>
      <c r="B200" s="44">
        <v>660325</v>
      </c>
      <c r="C200" s="44">
        <v>22679</v>
      </c>
      <c r="D200" s="105">
        <v>683004</v>
      </c>
      <c r="E200" s="105">
        <v>244</v>
      </c>
      <c r="F200" s="376">
        <f t="shared" si="99"/>
        <v>3.7383177570093455E-2</v>
      </c>
      <c r="G200" s="44">
        <v>4319</v>
      </c>
      <c r="H200" s="105">
        <v>590811</v>
      </c>
      <c r="I200" s="74">
        <v>13984</v>
      </c>
      <c r="J200" s="198">
        <v>797740</v>
      </c>
      <c r="K200" s="390">
        <f t="shared" ref="K200:K204" si="104">G200+I200</f>
        <v>18303</v>
      </c>
      <c r="L200" s="390">
        <v>269</v>
      </c>
      <c r="M200" s="382">
        <f t="shared" si="55"/>
        <v>1.4697044200404305E-2</v>
      </c>
      <c r="N200" s="90">
        <f t="shared" si="101"/>
        <v>51651</v>
      </c>
      <c r="O200" s="90">
        <f t="shared" si="102"/>
        <v>1282</v>
      </c>
      <c r="P200" s="152">
        <f t="shared" ref="P200:P204" si="105">SUM(K194:K200)</f>
        <v>112432</v>
      </c>
      <c r="Q200" s="152">
        <f t="shared" si="63"/>
        <v>1420</v>
      </c>
      <c r="R200" s="384">
        <f t="shared" si="64"/>
        <v>1.2629856268677957E-2</v>
      </c>
      <c r="S200" s="91">
        <f t="shared" si="46"/>
        <v>20.579503230648143</v>
      </c>
      <c r="U200" s="8"/>
    </row>
    <row r="201" spans="1:21" x14ac:dyDescent="0.25">
      <c r="A201" s="62">
        <v>44088</v>
      </c>
      <c r="B201" s="44">
        <v>662877</v>
      </c>
      <c r="C201" s="44">
        <v>22749</v>
      </c>
      <c r="D201" s="105">
        <v>685626</v>
      </c>
      <c r="E201" s="105">
        <v>70</v>
      </c>
      <c r="F201" s="376">
        <f t="shared" si="99"/>
        <v>2.6697177726926011E-2</v>
      </c>
      <c r="G201" s="44">
        <v>3467</v>
      </c>
      <c r="H201" s="105">
        <v>594278</v>
      </c>
      <c r="I201" s="74">
        <v>8935</v>
      </c>
      <c r="J201" s="198">
        <v>806675</v>
      </c>
      <c r="K201" s="390">
        <f t="shared" si="104"/>
        <v>12402</v>
      </c>
      <c r="L201" s="390">
        <v>80</v>
      </c>
      <c r="M201" s="382">
        <f t="shared" si="55"/>
        <v>6.4505724883083372E-3</v>
      </c>
      <c r="N201" s="90">
        <f t="shared" ref="N201" si="106">D201-D194</f>
        <v>48165</v>
      </c>
      <c r="O201" s="90">
        <f t="shared" ref="O201" si="107">SUM(E195:E201)</f>
        <v>1206</v>
      </c>
      <c r="P201" s="152">
        <f t="shared" si="105"/>
        <v>112631</v>
      </c>
      <c r="Q201" s="152">
        <f t="shared" si="63"/>
        <v>1341</v>
      </c>
      <c r="R201" s="384">
        <f t="shared" si="64"/>
        <v>1.1906135966119452E-2</v>
      </c>
      <c r="S201" s="91">
        <f t="shared" si="46"/>
        <v>20.615928102062856</v>
      </c>
      <c r="U201" s="8"/>
    </row>
    <row r="202" spans="1:21" x14ac:dyDescent="0.25">
      <c r="A202" s="62">
        <v>44089</v>
      </c>
      <c r="B202" s="44">
        <v>670022</v>
      </c>
      <c r="C202" s="44">
        <v>23016</v>
      </c>
      <c r="D202" s="105">
        <v>693038</v>
      </c>
      <c r="E202" s="105">
        <v>267</v>
      </c>
      <c r="F202" s="376">
        <f t="shared" si="99"/>
        <v>3.6022665947112793E-2</v>
      </c>
      <c r="G202" s="44">
        <v>4228</v>
      </c>
      <c r="H202" s="105">
        <v>598506</v>
      </c>
      <c r="I202" s="74">
        <v>12846</v>
      </c>
      <c r="J202" s="198">
        <v>819521</v>
      </c>
      <c r="K202" s="390">
        <f t="shared" si="104"/>
        <v>17074</v>
      </c>
      <c r="L202" s="390">
        <v>299</v>
      </c>
      <c r="M202" s="382">
        <f t="shared" si="55"/>
        <v>1.7512006559681388E-2</v>
      </c>
      <c r="N202" s="90">
        <f t="shared" ref="N202" si="108">D202-D195</f>
        <v>47855</v>
      </c>
      <c r="O202" s="90">
        <f t="shared" ref="O202" si="109">SUM(E196:E202)</f>
        <v>1297</v>
      </c>
      <c r="P202" s="152">
        <f t="shared" si="105"/>
        <v>110075</v>
      </c>
      <c r="Q202" s="152">
        <f t="shared" si="63"/>
        <v>1447</v>
      </c>
      <c r="R202" s="384">
        <f t="shared" si="64"/>
        <v>1.3145582557347263E-2</v>
      </c>
      <c r="S202" s="91">
        <f t="shared" si="46"/>
        <v>20.148078999871871</v>
      </c>
      <c r="U202" s="8"/>
    </row>
    <row r="203" spans="1:21" x14ac:dyDescent="0.25">
      <c r="A203" s="62">
        <v>44090</v>
      </c>
      <c r="B203" s="44">
        <v>677104</v>
      </c>
      <c r="C203" s="44">
        <v>23283</v>
      </c>
      <c r="D203" s="105">
        <v>700387</v>
      </c>
      <c r="E203" s="105">
        <v>267</v>
      </c>
      <c r="F203" s="376">
        <f t="shared" si="99"/>
        <v>3.6331473669887059E-2</v>
      </c>
      <c r="G203" s="44">
        <v>5797</v>
      </c>
      <c r="H203" s="105">
        <v>604303</v>
      </c>
      <c r="I203" s="74">
        <v>6899</v>
      </c>
      <c r="J203" s="198">
        <v>826420</v>
      </c>
      <c r="K203" s="390">
        <f t="shared" si="104"/>
        <v>12696</v>
      </c>
      <c r="L203" s="390">
        <v>281</v>
      </c>
      <c r="M203" s="382">
        <f t="shared" si="55"/>
        <v>2.2132955261499686E-2</v>
      </c>
      <c r="N203" s="90">
        <f t="shared" ref="N203" si="110">D203-D196</f>
        <v>46947</v>
      </c>
      <c r="O203" s="90">
        <f t="shared" ref="O203:O208" si="111">SUM(E197:E203)</f>
        <v>1405</v>
      </c>
      <c r="P203" s="152">
        <f t="shared" si="105"/>
        <v>108430</v>
      </c>
      <c r="Q203" s="152">
        <f t="shared" si="63"/>
        <v>1547</v>
      </c>
      <c r="R203" s="384">
        <f t="shared" si="64"/>
        <v>1.4267269205939315E-2</v>
      </c>
      <c r="S203" s="91">
        <f t="shared" si="46"/>
        <v>19.846978932147238</v>
      </c>
      <c r="U203" s="8"/>
    </row>
    <row r="204" spans="1:21" x14ac:dyDescent="0.25">
      <c r="A204" s="62">
        <v>44091</v>
      </c>
      <c r="B204" s="44">
        <v>684109</v>
      </c>
      <c r="C204" s="44">
        <v>23573</v>
      </c>
      <c r="D204" s="105">
        <v>707682</v>
      </c>
      <c r="E204" s="105">
        <v>290</v>
      </c>
      <c r="F204" s="376">
        <f t="shared" si="99"/>
        <v>3.9753255654557916E-2</v>
      </c>
      <c r="G204" s="44">
        <v>6214</v>
      </c>
      <c r="H204" s="105">
        <v>610517</v>
      </c>
      <c r="I204" s="74">
        <v>12369</v>
      </c>
      <c r="J204" s="198">
        <v>838789</v>
      </c>
      <c r="K204" s="390">
        <f t="shared" si="104"/>
        <v>18583</v>
      </c>
      <c r="L204" s="390">
        <v>312</v>
      </c>
      <c r="M204" s="382">
        <f t="shared" si="55"/>
        <v>1.6789538825808536E-2</v>
      </c>
      <c r="N204" s="90">
        <f t="shared" ref="N204:N205" si="112">D204-D197</f>
        <v>45549</v>
      </c>
      <c r="O204" s="90">
        <f t="shared" si="111"/>
        <v>1534</v>
      </c>
      <c r="P204" s="152">
        <f t="shared" si="105"/>
        <v>110001</v>
      </c>
      <c r="Q204" s="152">
        <f t="shared" si="63"/>
        <v>1680</v>
      </c>
      <c r="R204" s="384">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6">
        <f t="shared" si="99"/>
        <v>4.375943091183445E-2</v>
      </c>
      <c r="G205" s="44">
        <v>6015</v>
      </c>
      <c r="H205" s="105">
        <v>616532</v>
      </c>
      <c r="I205" s="74">
        <v>11274</v>
      </c>
      <c r="J205" s="198">
        <v>850063</v>
      </c>
      <c r="K205" s="390">
        <f t="shared" ref="K205:K210" si="114">G205+I205</f>
        <v>17289</v>
      </c>
      <c r="L205" s="390">
        <v>226</v>
      </c>
      <c r="M205" s="382">
        <f t="shared" si="55"/>
        <v>1.3071895424836602E-2</v>
      </c>
      <c r="N205" s="90">
        <f t="shared" si="112"/>
        <v>43731</v>
      </c>
      <c r="O205" s="90">
        <f t="shared" si="111"/>
        <v>1562</v>
      </c>
      <c r="P205" s="152">
        <f t="shared" ref="P205:P210" si="115">SUM(K199:K205)</f>
        <v>114587</v>
      </c>
      <c r="Q205" s="152">
        <f t="shared" si="63"/>
        <v>1715</v>
      </c>
      <c r="R205" s="384">
        <f t="shared" si="64"/>
        <v>1.4966793789871452E-2</v>
      </c>
      <c r="S205" s="91">
        <f t="shared" si="113"/>
        <v>20.973953471345158</v>
      </c>
      <c r="U205" s="8"/>
    </row>
    <row r="206" spans="1:21" x14ac:dyDescent="0.25">
      <c r="A206" s="62">
        <v>44093</v>
      </c>
      <c r="B206" s="44">
        <v>694828</v>
      </c>
      <c r="C206" s="44">
        <v>24126</v>
      </c>
      <c r="D206" s="105">
        <v>718954</v>
      </c>
      <c r="E206" s="105">
        <v>350</v>
      </c>
      <c r="F206" s="376">
        <f t="shared" si="99"/>
        <v>5.2766470676918441E-2</v>
      </c>
      <c r="G206" s="44">
        <v>7411</v>
      </c>
      <c r="H206" s="105">
        <v>623943</v>
      </c>
      <c r="I206" s="74">
        <v>16669</v>
      </c>
      <c r="J206" s="198">
        <v>866732</v>
      </c>
      <c r="K206" s="390">
        <f t="shared" si="114"/>
        <v>24080</v>
      </c>
      <c r="L206" s="390">
        <v>685</v>
      </c>
      <c r="M206" s="382">
        <f t="shared" ref="M206:M236" si="116">L206/K206</f>
        <v>2.8446843853820597E-2</v>
      </c>
      <c r="N206" s="90">
        <f t="shared" ref="N206:N212" si="117">D206-D199</f>
        <v>42477</v>
      </c>
      <c r="O206" s="90">
        <f t="shared" si="111"/>
        <v>1691</v>
      </c>
      <c r="P206" s="152">
        <f t="shared" si="115"/>
        <v>120427</v>
      </c>
      <c r="Q206" s="152">
        <f t="shared" si="63"/>
        <v>2152</v>
      </c>
      <c r="R206" s="384">
        <f t="shared" si="64"/>
        <v>1.7869746817574132E-2</v>
      </c>
      <c r="S206" s="91">
        <f t="shared" si="113"/>
        <v>22.042904471656325</v>
      </c>
      <c r="U206" s="8"/>
    </row>
    <row r="207" spans="1:21" x14ac:dyDescent="0.25">
      <c r="A207" s="62">
        <v>44094</v>
      </c>
      <c r="B207" s="44">
        <v>699085</v>
      </c>
      <c r="C207" s="44">
        <v>24371</v>
      </c>
      <c r="D207" s="105">
        <v>723456</v>
      </c>
      <c r="E207" s="105">
        <v>245</v>
      </c>
      <c r="F207" s="376">
        <f t="shared" si="99"/>
        <v>5.4420257663260772E-2</v>
      </c>
      <c r="G207" s="44">
        <v>4851</v>
      </c>
      <c r="H207" s="105">
        <v>628794</v>
      </c>
      <c r="I207" s="74">
        <v>10042</v>
      </c>
      <c r="J207" s="198">
        <v>876774</v>
      </c>
      <c r="K207" s="390">
        <f t="shared" si="114"/>
        <v>14893</v>
      </c>
      <c r="L207" s="390">
        <v>237</v>
      </c>
      <c r="M207" s="382">
        <f t="shared" si="116"/>
        <v>1.5913516417108708E-2</v>
      </c>
      <c r="N207" s="90">
        <f t="shared" si="117"/>
        <v>40452</v>
      </c>
      <c r="O207" s="90">
        <f t="shared" si="111"/>
        <v>1692</v>
      </c>
      <c r="P207" s="152">
        <f t="shared" si="115"/>
        <v>117017</v>
      </c>
      <c r="Q207" s="152">
        <f t="shared" si="63"/>
        <v>2120</v>
      </c>
      <c r="R207" s="384">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6">
        <f t="shared" si="99"/>
        <v>6.3432835820895525E-2</v>
      </c>
      <c r="G208" s="44">
        <v>3330</v>
      </c>
      <c r="H208" s="105">
        <v>632124</v>
      </c>
      <c r="I208" s="74">
        <v>8963</v>
      </c>
      <c r="J208" s="198">
        <v>885737</v>
      </c>
      <c r="K208" s="390">
        <f t="shared" si="114"/>
        <v>12293</v>
      </c>
      <c r="L208" s="390">
        <v>288</v>
      </c>
      <c r="M208" s="382">
        <f t="shared" si="116"/>
        <v>2.3427967135768325E-2</v>
      </c>
      <c r="N208" s="90">
        <f t="shared" si="117"/>
        <v>41850</v>
      </c>
      <c r="O208" s="90">
        <f t="shared" si="111"/>
        <v>1877</v>
      </c>
      <c r="P208" s="152">
        <f t="shared" si="115"/>
        <v>116908</v>
      </c>
      <c r="Q208" s="152">
        <f t="shared" si="63"/>
        <v>2328</v>
      </c>
      <c r="R208" s="384">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6">
        <f t="shared" si="99"/>
        <v>7.6234076433121023E-2</v>
      </c>
      <c r="G209" s="44">
        <v>4492</v>
      </c>
      <c r="H209" s="105">
        <v>636616</v>
      </c>
      <c r="I209" s="74">
        <v>8005</v>
      </c>
      <c r="J209" s="198">
        <v>893742</v>
      </c>
      <c r="K209" s="390">
        <f t="shared" si="114"/>
        <v>12497</v>
      </c>
      <c r="L209" s="390">
        <v>405</v>
      </c>
      <c r="M209" s="382">
        <f t="shared" si="116"/>
        <v>3.2407777866688005E-2</v>
      </c>
      <c r="N209" s="90">
        <f t="shared" si="117"/>
        <v>39462</v>
      </c>
      <c r="O209" s="90">
        <f t="shared" ref="O209" si="120">SUM(E203:E209)</f>
        <v>1993</v>
      </c>
      <c r="P209" s="152">
        <f t="shared" si="115"/>
        <v>112331</v>
      </c>
      <c r="Q209" s="152">
        <f t="shared" si="63"/>
        <v>2434</v>
      </c>
      <c r="R209" s="384">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6">
        <f t="shared" si="99"/>
        <v>7.7972084068666778E-2</v>
      </c>
      <c r="G210" s="44">
        <v>5900</v>
      </c>
      <c r="H210" s="105">
        <v>642516</v>
      </c>
      <c r="I210" s="74">
        <v>6056</v>
      </c>
      <c r="J210" s="198">
        <v>899798</v>
      </c>
      <c r="K210" s="390">
        <f t="shared" si="114"/>
        <v>11956</v>
      </c>
      <c r="L210" s="390">
        <v>518</v>
      </c>
      <c r="M210" s="382">
        <f t="shared" si="116"/>
        <v>4.3325526932084309E-2</v>
      </c>
      <c r="N210" s="90">
        <f t="shared" si="117"/>
        <v>38346</v>
      </c>
      <c r="O210" s="90">
        <f t="shared" ref="O210" si="122">SUM(E204:E210)</f>
        <v>2212</v>
      </c>
      <c r="P210" s="152">
        <f t="shared" si="115"/>
        <v>111591</v>
      </c>
      <c r="Q210" s="152">
        <f t="shared" si="63"/>
        <v>2671</v>
      </c>
      <c r="R210" s="384">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6">
        <f t="shared" si="99"/>
        <v>7.85472972972973E-2</v>
      </c>
      <c r="G211" s="44">
        <v>5896</v>
      </c>
      <c r="H211" s="105">
        <v>648412</v>
      </c>
      <c r="I211" s="74">
        <v>9466</v>
      </c>
      <c r="J211" s="198">
        <v>909264</v>
      </c>
      <c r="K211" s="390">
        <f t="shared" ref="K211:K212" si="124">G211+I211</f>
        <v>15362</v>
      </c>
      <c r="L211" s="390">
        <v>502</v>
      </c>
      <c r="M211" s="382">
        <f t="shared" si="116"/>
        <v>3.2678036713969537E-2</v>
      </c>
      <c r="N211" s="90">
        <f t="shared" si="117"/>
        <v>36971</v>
      </c>
      <c r="O211" s="90">
        <f t="shared" ref="O211:O213" si="125">SUM(E205:E211)</f>
        <v>2387</v>
      </c>
      <c r="P211" s="152">
        <f t="shared" ref="P211:P212" si="126">SUM(K205:K211)</f>
        <v>108370</v>
      </c>
      <c r="Q211" s="152">
        <f t="shared" si="63"/>
        <v>2861</v>
      </c>
      <c r="R211" s="384">
        <f t="shared" si="64"/>
        <v>2.640029528467288E-2</v>
      </c>
      <c r="S211" s="91">
        <f t="shared" si="123"/>
        <v>19.835996558856369</v>
      </c>
      <c r="U211" s="8"/>
    </row>
    <row r="212" spans="1:21" x14ac:dyDescent="0.25">
      <c r="A212" s="62">
        <v>44099</v>
      </c>
      <c r="B212" s="44">
        <v>724011</v>
      </c>
      <c r="C212" s="44">
        <v>26518</v>
      </c>
      <c r="D212" s="105">
        <v>750529</v>
      </c>
      <c r="E212" s="105">
        <v>558</v>
      </c>
      <c r="F212" s="376">
        <f t="shared" si="99"/>
        <v>9.4962559564329474E-2</v>
      </c>
      <c r="G212" s="44">
        <v>5834</v>
      </c>
      <c r="H212" s="105">
        <v>654246</v>
      </c>
      <c r="I212" s="74">
        <v>10890</v>
      </c>
      <c r="J212" s="198">
        <v>920154</v>
      </c>
      <c r="K212" s="390">
        <f t="shared" si="124"/>
        <v>16724</v>
      </c>
      <c r="L212" s="390">
        <v>578</v>
      </c>
      <c r="M212" s="382">
        <f t="shared" si="116"/>
        <v>3.456110978234872E-2</v>
      </c>
      <c r="N212" s="90">
        <f t="shared" si="117"/>
        <v>38208</v>
      </c>
      <c r="O212" s="90">
        <f t="shared" si="125"/>
        <v>2742</v>
      </c>
      <c r="P212" s="152">
        <f t="shared" si="126"/>
        <v>107805</v>
      </c>
      <c r="Q212" s="152">
        <f t="shared" ref="Q212:Q236" si="127">SUM(L206:L212)</f>
        <v>3213</v>
      </c>
      <c r="R212" s="384">
        <f t="shared" si="64"/>
        <v>2.98038124391262E-2</v>
      </c>
      <c r="S212" s="91">
        <f t="shared" si="123"/>
        <v>19.732579210367359</v>
      </c>
      <c r="U212" s="8"/>
    </row>
    <row r="213" spans="1:21" x14ac:dyDescent="0.25">
      <c r="A213" s="62">
        <v>44100</v>
      </c>
      <c r="B213" s="44">
        <v>729518</v>
      </c>
      <c r="C213" s="44">
        <v>27232</v>
      </c>
      <c r="D213" s="105">
        <v>756750</v>
      </c>
      <c r="E213" s="105">
        <v>714</v>
      </c>
      <c r="F213" s="376">
        <f t="shared" si="99"/>
        <v>0.11477254460697638</v>
      </c>
      <c r="G213" s="44">
        <v>5668</v>
      </c>
      <c r="H213" s="105">
        <v>659914</v>
      </c>
      <c r="I213" s="74">
        <v>11850</v>
      </c>
      <c r="J213" s="198">
        <v>932004</v>
      </c>
      <c r="K213" s="390">
        <f t="shared" ref="K213" si="128">G213+I213</f>
        <v>17518</v>
      </c>
      <c r="L213" s="390">
        <v>748</v>
      </c>
      <c r="M213" s="382">
        <f t="shared" si="116"/>
        <v>4.2698938234958329E-2</v>
      </c>
      <c r="N213" s="90">
        <f t="shared" ref="N213" si="129">D213-D206</f>
        <v>37796</v>
      </c>
      <c r="O213" s="90">
        <f t="shared" si="125"/>
        <v>3106</v>
      </c>
      <c r="P213" s="152">
        <f t="shared" ref="P213" si="130">SUM(K207:K213)</f>
        <v>101243</v>
      </c>
      <c r="Q213" s="152">
        <f t="shared" si="127"/>
        <v>3276</v>
      </c>
      <c r="R213" s="384">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6">
        <f t="shared" si="99"/>
        <v>9.1246684350132626E-2</v>
      </c>
      <c r="G214" s="44">
        <v>3992</v>
      </c>
      <c r="H214" s="105">
        <v>663906</v>
      </c>
      <c r="I214" s="74">
        <v>13767</v>
      </c>
      <c r="J214" s="198">
        <v>945771</v>
      </c>
      <c r="K214" s="390">
        <f t="shared" ref="K214" si="132">G214+I214</f>
        <v>17759</v>
      </c>
      <c r="L214" s="390">
        <v>368</v>
      </c>
      <c r="M214" s="382">
        <f t="shared" si="116"/>
        <v>2.0721887493665183E-2</v>
      </c>
      <c r="N214" s="90">
        <f t="shared" ref="N214" si="133">D214-D207</f>
        <v>37064</v>
      </c>
      <c r="O214" s="90">
        <f t="shared" ref="O214" si="134">SUM(E208:E214)</f>
        <v>3205</v>
      </c>
      <c r="P214" s="152">
        <f t="shared" ref="P214" si="135">SUM(K208:K214)</f>
        <v>104109</v>
      </c>
      <c r="Q214" s="152">
        <f t="shared" si="127"/>
        <v>3407</v>
      </c>
      <c r="R214" s="384">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6">
        <f t="shared" si="99"/>
        <v>6.9051321928460335E-2</v>
      </c>
      <c r="G215" s="44">
        <v>3753</v>
      </c>
      <c r="H215" s="105">
        <v>667659</v>
      </c>
      <c r="I215" s="74">
        <v>9212</v>
      </c>
      <c r="J215" s="198">
        <v>954983</v>
      </c>
      <c r="K215" s="390">
        <f t="shared" ref="K215" si="137">G215+I215</f>
        <v>12965</v>
      </c>
      <c r="L215" s="390">
        <v>253</v>
      </c>
      <c r="M215" s="382">
        <f t="shared" si="116"/>
        <v>1.9514076359429231E-2</v>
      </c>
      <c r="N215" s="90">
        <f t="shared" ref="N215" si="138">D215-D208</f>
        <v>36259</v>
      </c>
      <c r="O215" s="90">
        <f t="shared" ref="O215" si="139">SUM(E209:E215)</f>
        <v>3172</v>
      </c>
      <c r="P215" s="152">
        <f t="shared" ref="P215" si="140">SUM(K209:K215)</f>
        <v>104781</v>
      </c>
      <c r="Q215" s="152">
        <f t="shared" si="127"/>
        <v>3372</v>
      </c>
      <c r="R215" s="384">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6">
        <f t="shared" si="99"/>
        <v>0.11524163568773234</v>
      </c>
      <c r="G216" s="44">
        <v>3607</v>
      </c>
      <c r="H216" s="105">
        <v>671266</v>
      </c>
      <c r="I216" s="74">
        <v>9504</v>
      </c>
      <c r="J216" s="198">
        <v>964487</v>
      </c>
      <c r="K216" s="390">
        <f t="shared" ref="K216" si="142">G216+I216</f>
        <v>13111</v>
      </c>
      <c r="L216" s="390">
        <v>848</v>
      </c>
      <c r="M216" s="382">
        <f t="shared" si="116"/>
        <v>6.4678514224696823E-2</v>
      </c>
      <c r="N216" s="90">
        <f t="shared" ref="N216" si="143">D216-D209</f>
        <v>38229</v>
      </c>
      <c r="O216" s="90">
        <f t="shared" ref="O216" si="144">SUM(E210:E216)</f>
        <v>3595</v>
      </c>
      <c r="P216" s="152">
        <f t="shared" ref="P216" si="145">SUM(K210:K216)</f>
        <v>105395</v>
      </c>
      <c r="Q216" s="152">
        <f t="shared" si="127"/>
        <v>3815</v>
      </c>
      <c r="R216" s="384">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6">
        <f t="shared" si="99"/>
        <v>0.10272873194221509</v>
      </c>
      <c r="G217" s="44">
        <v>5349</v>
      </c>
      <c r="H217" s="105">
        <v>676615</v>
      </c>
      <c r="I217" s="74">
        <v>10280</v>
      </c>
      <c r="J217" s="198">
        <v>974767</v>
      </c>
      <c r="K217" s="390">
        <f t="shared" ref="K217" si="147">G217+I217</f>
        <v>15629</v>
      </c>
      <c r="L217" s="390">
        <v>709</v>
      </c>
      <c r="M217" s="382">
        <f t="shared" si="116"/>
        <v>4.5364386717000445E-2</v>
      </c>
      <c r="N217" s="90">
        <f t="shared" ref="N217" si="148">D217-D210</f>
        <v>38226</v>
      </c>
      <c r="O217" s="90">
        <f t="shared" ref="O217" si="149">SUM(E211:E217)</f>
        <v>3749</v>
      </c>
      <c r="P217" s="152">
        <f t="shared" ref="P217" si="150">SUM(K211:K217)</f>
        <v>109068</v>
      </c>
      <c r="Q217" s="152">
        <f t="shared" si="127"/>
        <v>4006</v>
      </c>
      <c r="R217" s="384">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6">
        <f t="shared" si="99"/>
        <v>0.1078811369509044</v>
      </c>
      <c r="G218" s="44">
        <v>7321</v>
      </c>
      <c r="H218" s="105">
        <v>683936</v>
      </c>
      <c r="I218" s="74">
        <v>6995</v>
      </c>
      <c r="J218" s="198">
        <v>981762</v>
      </c>
      <c r="K218" s="390">
        <f t="shared" ref="K218:K219" si="152">G218+I218</f>
        <v>14316</v>
      </c>
      <c r="L218" s="390">
        <v>706</v>
      </c>
      <c r="M218" s="382">
        <f t="shared" si="116"/>
        <v>4.9315451243364068E-2</v>
      </c>
      <c r="N218" s="90">
        <f t="shared" ref="N218:N219" si="153">D218-D211</f>
        <v>38498</v>
      </c>
      <c r="O218" s="90">
        <f t="shared" ref="O218:O219" si="154">SUM(E212:E218)</f>
        <v>3952</v>
      </c>
      <c r="P218" s="152">
        <f t="shared" ref="P218:P219" si="155">SUM(K212:K218)</f>
        <v>108022</v>
      </c>
      <c r="Q218" s="152">
        <f t="shared" si="127"/>
        <v>4210</v>
      </c>
      <c r="R218" s="384">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6">
        <f t="shared" si="99"/>
        <v>0.12601626016260162</v>
      </c>
      <c r="G219" s="44">
        <v>5867</v>
      </c>
      <c r="H219" s="105">
        <v>689803</v>
      </c>
      <c r="I219" s="74">
        <v>11918</v>
      </c>
      <c r="J219" s="198">
        <v>993680</v>
      </c>
      <c r="K219" s="390">
        <f t="shared" si="152"/>
        <v>17785</v>
      </c>
      <c r="L219" s="390">
        <v>842</v>
      </c>
      <c r="M219" s="382">
        <f t="shared" si="116"/>
        <v>4.7343266797863368E-2</v>
      </c>
      <c r="N219" s="90">
        <f t="shared" si="153"/>
        <v>38772</v>
      </c>
      <c r="O219" s="90">
        <f t="shared" si="154"/>
        <v>4169</v>
      </c>
      <c r="P219" s="152">
        <f t="shared" si="155"/>
        <v>109083</v>
      </c>
      <c r="Q219" s="152">
        <f t="shared" si="127"/>
        <v>4474</v>
      </c>
      <c r="R219" s="384">
        <f t="shared" si="64"/>
        <v>4.1014640228083203E-2</v>
      </c>
      <c r="S219" s="91">
        <f t="shared" si="156"/>
        <v>19.966503761462853</v>
      </c>
      <c r="U219" s="8"/>
    </row>
    <row r="220" spans="1:21" x14ac:dyDescent="0.25">
      <c r="A220" s="62">
        <v>44107</v>
      </c>
      <c r="B220" s="44">
        <v>764178</v>
      </c>
      <c r="C220" s="44">
        <v>31451</v>
      </c>
      <c r="D220" s="105">
        <v>795629</v>
      </c>
      <c r="E220" s="207">
        <v>764</v>
      </c>
      <c r="F220" s="376">
        <f t="shared" si="99"/>
        <v>0.12073324905183312</v>
      </c>
      <c r="G220" s="44">
        <v>6112</v>
      </c>
      <c r="H220" s="112">
        <v>695915</v>
      </c>
      <c r="I220" s="74">
        <v>16032</v>
      </c>
      <c r="J220" s="198">
        <v>1009712</v>
      </c>
      <c r="K220" s="390">
        <f t="shared" ref="K220:K223" si="157">G220+I220</f>
        <v>22144</v>
      </c>
      <c r="L220" s="390">
        <v>835</v>
      </c>
      <c r="M220" s="382">
        <f t="shared" si="116"/>
        <v>3.770773121387283E-2</v>
      </c>
      <c r="N220" s="90">
        <f t="shared" ref="N220:N223" si="158">D220-D213</f>
        <v>38879</v>
      </c>
      <c r="O220" s="90">
        <f t="shared" ref="O220:O223" si="159">SUM(E214:E220)</f>
        <v>4219</v>
      </c>
      <c r="P220" s="152">
        <f t="shared" ref="P220:P223" si="160">SUM(K214:K220)</f>
        <v>113709</v>
      </c>
      <c r="Q220" s="152">
        <f t="shared" si="127"/>
        <v>4561</v>
      </c>
      <c r="R220" s="384">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6">
        <f t="shared" si="99"/>
        <v>0.13321616871704745</v>
      </c>
      <c r="G221" s="44">
        <v>5094</v>
      </c>
      <c r="H221" s="112">
        <v>701009</v>
      </c>
      <c r="I221" s="74">
        <v>9000</v>
      </c>
      <c r="J221" s="198">
        <v>1018712</v>
      </c>
      <c r="K221" s="390">
        <f t="shared" si="157"/>
        <v>14094</v>
      </c>
      <c r="L221" s="390">
        <v>805</v>
      </c>
      <c r="M221" s="382">
        <f t="shared" si="116"/>
        <v>5.7116503476656734E-2</v>
      </c>
      <c r="N221" s="90">
        <f t="shared" si="158"/>
        <v>40799</v>
      </c>
      <c r="O221" s="90">
        <f t="shared" si="159"/>
        <v>4633</v>
      </c>
      <c r="P221" s="152">
        <f t="shared" si="160"/>
        <v>110044</v>
      </c>
      <c r="Q221" s="152">
        <f t="shared" si="127"/>
        <v>4998</v>
      </c>
      <c r="R221" s="384">
        <f t="shared" si="64"/>
        <v>4.541819635782051E-2</v>
      </c>
      <c r="S221" s="91">
        <f t="shared" si="161"/>
        <v>20.14240477367159</v>
      </c>
      <c r="U221" s="8"/>
    </row>
    <row r="222" spans="1:21" x14ac:dyDescent="0.25">
      <c r="A222" s="62">
        <v>44109</v>
      </c>
      <c r="B222" s="44">
        <v>773873</v>
      </c>
      <c r="C222" s="44">
        <v>32906</v>
      </c>
      <c r="D222" s="105">
        <v>806779</v>
      </c>
      <c r="E222" s="207">
        <v>697</v>
      </c>
      <c r="F222" s="376">
        <f t="shared" si="99"/>
        <v>0.12765567765567765</v>
      </c>
      <c r="G222" s="44">
        <v>3429</v>
      </c>
      <c r="H222" s="112">
        <v>704438</v>
      </c>
      <c r="I222" s="74">
        <v>11711</v>
      </c>
      <c r="J222" s="198">
        <v>1030423</v>
      </c>
      <c r="K222" s="390">
        <f t="shared" si="157"/>
        <v>15140</v>
      </c>
      <c r="L222" s="390">
        <v>750</v>
      </c>
      <c r="M222" s="382">
        <f t="shared" si="116"/>
        <v>4.9537648612945837E-2</v>
      </c>
      <c r="N222" s="90">
        <f t="shared" si="158"/>
        <v>43044</v>
      </c>
      <c r="O222" s="90">
        <f t="shared" si="159"/>
        <v>5108</v>
      </c>
      <c r="P222" s="152">
        <f t="shared" si="160"/>
        <v>112219</v>
      </c>
      <c r="Q222" s="152">
        <f t="shared" si="127"/>
        <v>5495</v>
      </c>
      <c r="R222" s="384">
        <f t="shared" si="64"/>
        <v>4.8966752510715653E-2</v>
      </c>
      <c r="S222" s="91">
        <f t="shared" si="161"/>
        <v>20.54051580546556</v>
      </c>
      <c r="U222" s="8"/>
    </row>
    <row r="223" spans="1:21" x14ac:dyDescent="0.25">
      <c r="A223" s="62">
        <v>44110</v>
      </c>
      <c r="B223" s="44">
        <v>779156</v>
      </c>
      <c r="C223" s="44">
        <v>33706</v>
      </c>
      <c r="D223" s="105">
        <v>812862</v>
      </c>
      <c r="E223" s="207">
        <v>800</v>
      </c>
      <c r="F223" s="376">
        <f t="shared" si="99"/>
        <v>0.13151405556468848</v>
      </c>
      <c r="G223" s="44">
        <v>4436</v>
      </c>
      <c r="H223" s="112">
        <v>708874</v>
      </c>
      <c r="I223" s="74">
        <v>9556</v>
      </c>
      <c r="J223" s="198">
        <v>1039979</v>
      </c>
      <c r="K223" s="390">
        <f t="shared" si="157"/>
        <v>13992</v>
      </c>
      <c r="L223" s="390">
        <v>866</v>
      </c>
      <c r="M223" s="382">
        <f t="shared" si="116"/>
        <v>6.1892510005717556E-2</v>
      </c>
      <c r="N223" s="90">
        <f t="shared" si="158"/>
        <v>42133</v>
      </c>
      <c r="O223" s="90">
        <f t="shared" si="159"/>
        <v>5102</v>
      </c>
      <c r="P223" s="152">
        <f t="shared" si="160"/>
        <v>113100</v>
      </c>
      <c r="Q223" s="152">
        <f t="shared" si="127"/>
        <v>5513</v>
      </c>
      <c r="R223" s="384">
        <f t="shared" si="64"/>
        <v>4.8744473916887708E-2</v>
      </c>
      <c r="S223" s="91">
        <f t="shared" si="161"/>
        <v>20.701773653286473</v>
      </c>
      <c r="U223" s="8"/>
    </row>
    <row r="224" spans="1:21" x14ac:dyDescent="0.25">
      <c r="A224" s="62">
        <v>44111</v>
      </c>
      <c r="B224" s="44">
        <v>786226</v>
      </c>
      <c r="C224" s="44">
        <v>34760</v>
      </c>
      <c r="D224" s="105">
        <v>820986</v>
      </c>
      <c r="E224" s="103">
        <v>1054</v>
      </c>
      <c r="F224" s="376">
        <f t="shared" si="99"/>
        <v>0.12973904480551451</v>
      </c>
      <c r="G224" s="44">
        <v>6828</v>
      </c>
      <c r="H224" s="112">
        <v>715702</v>
      </c>
      <c r="I224" s="74">
        <v>10516</v>
      </c>
      <c r="J224" s="198">
        <v>1050495</v>
      </c>
      <c r="K224" s="390">
        <f t="shared" ref="K224" si="162">G224+I224</f>
        <v>17344</v>
      </c>
      <c r="L224" s="390">
        <v>1136</v>
      </c>
      <c r="M224" s="382">
        <f t="shared" si="116"/>
        <v>6.5498154981549817E-2</v>
      </c>
      <c r="N224" s="90">
        <f t="shared" ref="N224" si="163">D224-D217</f>
        <v>44027</v>
      </c>
      <c r="O224" s="90">
        <f t="shared" ref="O224" si="164">SUM(E218:E224)</f>
        <v>5516</v>
      </c>
      <c r="P224" s="152">
        <f t="shared" ref="P224" si="165">SUM(K218:K224)</f>
        <v>114815</v>
      </c>
      <c r="Q224" s="152">
        <f t="shared" si="127"/>
        <v>5940</v>
      </c>
      <c r="R224" s="384">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6">
        <f t="shared" si="99"/>
        <v>0.13495400788436268</v>
      </c>
      <c r="G225" s="44">
        <v>8027</v>
      </c>
      <c r="H225" s="112">
        <v>723729</v>
      </c>
      <c r="I225" s="74">
        <v>10769</v>
      </c>
      <c r="J225" s="198">
        <v>1061264</v>
      </c>
      <c r="K225" s="390">
        <f t="shared" ref="K225:K228" si="167">G225+I225</f>
        <v>18796</v>
      </c>
      <c r="L225" s="390">
        <v>1104</v>
      </c>
      <c r="M225" s="382">
        <f t="shared" si="116"/>
        <v>5.8735901255586295E-2</v>
      </c>
      <c r="N225" s="90">
        <f t="shared" ref="N225:N226" si="168">D225-D218</f>
        <v>45445</v>
      </c>
      <c r="O225" s="90">
        <f t="shared" ref="O225:O226" si="169">SUM(E219:E225)</f>
        <v>5875</v>
      </c>
      <c r="P225" s="152">
        <f t="shared" ref="P225:P226" si="170">SUM(K219:K225)</f>
        <v>119295</v>
      </c>
      <c r="Q225" s="152">
        <f t="shared" si="127"/>
        <v>6338</v>
      </c>
      <c r="R225" s="384">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6">
        <f t="shared" si="99"/>
        <v>0.16152450090744103</v>
      </c>
      <c r="G226" s="44">
        <v>7080</v>
      </c>
      <c r="H226" s="112">
        <v>730809</v>
      </c>
      <c r="I226" s="74">
        <v>11810</v>
      </c>
      <c r="J226" s="198">
        <v>1073074</v>
      </c>
      <c r="K226" s="390">
        <f t="shared" si="167"/>
        <v>18890</v>
      </c>
      <c r="L226" s="390">
        <v>1328</v>
      </c>
      <c r="M226" s="382">
        <f t="shared" si="116"/>
        <v>7.0301746956061409E-2</v>
      </c>
      <c r="N226" s="90">
        <f t="shared" si="168"/>
        <v>47009</v>
      </c>
      <c r="O226" s="90">
        <f t="shared" si="169"/>
        <v>6346</v>
      </c>
      <c r="P226" s="152">
        <f t="shared" si="170"/>
        <v>120400</v>
      </c>
      <c r="Q226" s="152">
        <f t="shared" si="127"/>
        <v>6824</v>
      </c>
      <c r="R226" s="384">
        <f t="shared" si="64"/>
        <v>5.6677740863787372E-2</v>
      </c>
      <c r="S226" s="91">
        <f t="shared" si="171"/>
        <v>22.037962403675433</v>
      </c>
      <c r="U226" s="8"/>
    </row>
    <row r="227" spans="1:21" x14ac:dyDescent="0.25">
      <c r="A227" s="62">
        <v>44114</v>
      </c>
      <c r="B227" s="44">
        <v>805407</v>
      </c>
      <c r="C227" s="44">
        <v>38042</v>
      </c>
      <c r="D227" s="44">
        <v>843449</v>
      </c>
      <c r="E227" s="103">
        <v>1009</v>
      </c>
      <c r="F227" s="376">
        <f t="shared" si="99"/>
        <v>0.14133632161367138</v>
      </c>
      <c r="G227" s="44">
        <v>6384</v>
      </c>
      <c r="H227" s="112">
        <v>737193</v>
      </c>
      <c r="I227" s="74">
        <v>13280</v>
      </c>
      <c r="J227" s="198">
        <v>1086354</v>
      </c>
      <c r="K227" s="390">
        <f t="shared" si="167"/>
        <v>19664</v>
      </c>
      <c r="L227" s="390">
        <v>1098</v>
      </c>
      <c r="M227" s="382">
        <f t="shared" si="116"/>
        <v>5.5838079739625714E-2</v>
      </c>
      <c r="N227" s="90">
        <f t="shared" ref="N227:N228" si="172">D227-D220</f>
        <v>47820</v>
      </c>
      <c r="O227" s="90">
        <f t="shared" ref="O227:O228" si="173">SUM(E221:E227)</f>
        <v>6591</v>
      </c>
      <c r="P227" s="152">
        <f t="shared" ref="P227:P228" si="174">SUM(K221:K227)</f>
        <v>117920</v>
      </c>
      <c r="Q227" s="152">
        <f t="shared" si="127"/>
        <v>7087</v>
      </c>
      <c r="R227" s="384">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6">
        <f t="shared" si="99"/>
        <v>0.14935166380253084</v>
      </c>
      <c r="G228" s="44">
        <v>4644</v>
      </c>
      <c r="H228" s="112">
        <v>741837</v>
      </c>
      <c r="I228" s="74">
        <v>13378</v>
      </c>
      <c r="J228" s="198">
        <v>1099732</v>
      </c>
      <c r="K228" s="390">
        <f t="shared" si="167"/>
        <v>18022</v>
      </c>
      <c r="L228" s="390">
        <v>1032</v>
      </c>
      <c r="M228" s="382">
        <f t="shared" si="116"/>
        <v>5.7263344800799025E-2</v>
      </c>
      <c r="N228" s="90">
        <f t="shared" si="172"/>
        <v>48531</v>
      </c>
      <c r="O228" s="90">
        <f t="shared" si="173"/>
        <v>6789</v>
      </c>
      <c r="P228" s="152">
        <f t="shared" si="174"/>
        <v>121848</v>
      </c>
      <c r="Q228" s="152">
        <f t="shared" si="127"/>
        <v>7314</v>
      </c>
      <c r="R228" s="384">
        <f t="shared" si="64"/>
        <v>6.002560567264132E-2</v>
      </c>
      <c r="S228" s="91">
        <f t="shared" si="175"/>
        <v>22.303003679095053</v>
      </c>
      <c r="U228" s="8"/>
    </row>
    <row r="229" spans="1:21" x14ac:dyDescent="0.25">
      <c r="A229" s="62">
        <v>44116</v>
      </c>
      <c r="B229" s="44">
        <v>815499</v>
      </c>
      <c r="C229" s="44">
        <v>39959</v>
      </c>
      <c r="D229" s="44">
        <v>855458</v>
      </c>
      <c r="E229" s="103">
        <v>961</v>
      </c>
      <c r="F229" s="376">
        <f t="shared" si="99"/>
        <v>0.17136233951497859</v>
      </c>
      <c r="G229" s="44">
        <v>3845</v>
      </c>
      <c r="H229" s="112">
        <v>745682</v>
      </c>
      <c r="I229" s="74">
        <v>9149</v>
      </c>
      <c r="J229" s="198">
        <v>1108881</v>
      </c>
      <c r="K229" s="390">
        <f t="shared" ref="K229" si="176">G229+I229</f>
        <v>12994</v>
      </c>
      <c r="L229" s="390">
        <v>1055</v>
      </c>
      <c r="M229" s="382">
        <f t="shared" si="116"/>
        <v>8.1191319070340162E-2</v>
      </c>
      <c r="N229" s="90">
        <f t="shared" ref="N229" si="177">D229-D222</f>
        <v>48679</v>
      </c>
      <c r="O229" s="90">
        <f t="shared" ref="O229" si="178">SUM(E223:E229)</f>
        <v>7053</v>
      </c>
      <c r="P229" s="152">
        <f t="shared" ref="P229" si="179">SUM(K223:K229)</f>
        <v>119702</v>
      </c>
      <c r="Q229" s="152">
        <f t="shared" si="127"/>
        <v>7619</v>
      </c>
      <c r="R229" s="384">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6">
        <f t="shared" si="99"/>
        <v>0.1721300597213006</v>
      </c>
      <c r="G230" s="44">
        <v>4407</v>
      </c>
      <c r="H230" s="112">
        <v>750089</v>
      </c>
      <c r="I230" s="74">
        <v>15166</v>
      </c>
      <c r="J230" s="198">
        <v>1124047</v>
      </c>
      <c r="K230" s="390">
        <f t="shared" ref="K230" si="181">G230+I230</f>
        <v>19573</v>
      </c>
      <c r="L230" s="390">
        <v>1424</v>
      </c>
      <c r="M230" s="382">
        <f t="shared" si="116"/>
        <v>7.2753282583150253E-2</v>
      </c>
      <c r="N230" s="90">
        <f t="shared" ref="N230" si="182">D230-D223</f>
        <v>50131</v>
      </c>
      <c r="O230" s="90">
        <f t="shared" ref="O230" si="183">SUM(E224:E230)</f>
        <v>7550</v>
      </c>
      <c r="P230" s="152">
        <f t="shared" ref="P230" si="184">SUM(K224:K230)</f>
        <v>125283</v>
      </c>
      <c r="Q230" s="152">
        <f t="shared" si="127"/>
        <v>8177</v>
      </c>
      <c r="R230" s="384">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6">
        <f t="shared" si="99"/>
        <v>0.16440404970087436</v>
      </c>
      <c r="G231" s="44">
        <v>5134</v>
      </c>
      <c r="H231" s="112">
        <v>755223</v>
      </c>
      <c r="I231" s="74">
        <v>17018</v>
      </c>
      <c r="J231" s="198">
        <v>1141065</v>
      </c>
      <c r="K231" s="390">
        <f t="shared" ref="K231" si="186">G231+I231</f>
        <v>22152</v>
      </c>
      <c r="L231" s="390">
        <v>1534</v>
      </c>
      <c r="M231" s="382">
        <f t="shared" si="116"/>
        <v>6.9248826291079812E-2</v>
      </c>
      <c r="N231" s="90">
        <f t="shared" ref="N231" si="187">D231-D224</f>
        <v>50699</v>
      </c>
      <c r="O231" s="90">
        <f t="shared" ref="O231" si="188">SUM(E225:E231)</f>
        <v>7925</v>
      </c>
      <c r="P231" s="152">
        <f t="shared" ref="P231" si="189">SUM(K225:K231)</f>
        <v>130091</v>
      </c>
      <c r="Q231" s="152">
        <f t="shared" si="127"/>
        <v>8575</v>
      </c>
      <c r="R231" s="384">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6">
        <f t="shared" si="99"/>
        <v>0.17630170951324547</v>
      </c>
      <c r="G232" s="44">
        <v>8113</v>
      </c>
      <c r="H232" s="112">
        <v>763336</v>
      </c>
      <c r="I232" s="74">
        <v>9972</v>
      </c>
      <c r="J232" s="198">
        <v>1151037</v>
      </c>
      <c r="K232" s="390">
        <f t="shared" ref="K232" si="191">G232+I232</f>
        <v>18085</v>
      </c>
      <c r="L232" s="390">
        <v>1520</v>
      </c>
      <c r="M232" s="382">
        <f t="shared" si="116"/>
        <v>8.4047553220901294E-2</v>
      </c>
      <c r="N232" s="90">
        <f t="shared" ref="N232:N233" si="192">D232-D225</f>
        <v>50752</v>
      </c>
      <c r="O232" s="90">
        <f t="shared" ref="O232" si="193">SUM(E226:E232)</f>
        <v>8249</v>
      </c>
      <c r="P232" s="152">
        <f t="shared" ref="P232:P233" si="194">SUM(K226:K232)</f>
        <v>129380</v>
      </c>
      <c r="Q232" s="152">
        <f t="shared" si="127"/>
        <v>8991</v>
      </c>
      <c r="R232" s="384">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6">
        <f t="shared" si="99"/>
        <v>0.1694290976058932</v>
      </c>
      <c r="G233" s="44">
        <v>6472</v>
      </c>
      <c r="H233" s="112">
        <v>769808</v>
      </c>
      <c r="I233" s="74">
        <v>14585</v>
      </c>
      <c r="J233" s="198">
        <v>1165622</v>
      </c>
      <c r="K233" s="390">
        <f t="shared" ref="K233:K240" si="196">G233+I233</f>
        <v>21057</v>
      </c>
      <c r="L233" s="390">
        <v>1333</v>
      </c>
      <c r="M233" s="382">
        <f t="shared" si="116"/>
        <v>6.3304364344398539E-2</v>
      </c>
      <c r="N233" s="90">
        <f t="shared" si="192"/>
        <v>50097</v>
      </c>
      <c r="O233" s="90">
        <f t="shared" ref="O233:O238" si="197">SUM(E227:E233)</f>
        <v>8199</v>
      </c>
      <c r="P233" s="152">
        <f t="shared" si="194"/>
        <v>131547</v>
      </c>
      <c r="Q233" s="152">
        <f t="shared" si="127"/>
        <v>8996</v>
      </c>
      <c r="R233" s="384">
        <f t="shared" si="64"/>
        <v>6.8386204170372569E-2</v>
      </c>
      <c r="S233" s="91">
        <f t="shared" si="195"/>
        <v>24.078304321563888</v>
      </c>
      <c r="U233" s="8"/>
    </row>
    <row r="234" spans="1:21" x14ac:dyDescent="0.25">
      <c r="A234" s="62">
        <v>44121</v>
      </c>
      <c r="B234" s="44">
        <v>846642</v>
      </c>
      <c r="C234" s="44">
        <v>46399</v>
      </c>
      <c r="D234" s="44">
        <v>893041</v>
      </c>
      <c r="E234" s="103">
        <v>1167</v>
      </c>
      <c r="F234" s="376">
        <f t="shared" si="99"/>
        <v>0.17591196864636721</v>
      </c>
      <c r="G234" s="44">
        <v>6159</v>
      </c>
      <c r="H234" s="112">
        <v>775967</v>
      </c>
      <c r="I234" s="74">
        <v>8930</v>
      </c>
      <c r="J234" s="198">
        <v>1174552</v>
      </c>
      <c r="K234" s="390">
        <f t="shared" si="196"/>
        <v>15089</v>
      </c>
      <c r="L234" s="390">
        <v>1307</v>
      </c>
      <c r="M234" s="382">
        <f t="shared" si="116"/>
        <v>8.6619391609781965E-2</v>
      </c>
      <c r="N234" s="90">
        <f t="shared" ref="N234:N240" si="198">D234-D227</f>
        <v>49592</v>
      </c>
      <c r="O234" s="90">
        <f t="shared" si="197"/>
        <v>8357</v>
      </c>
      <c r="P234" s="152">
        <f t="shared" ref="P234:P240" si="199">SUM(K228:K234)</f>
        <v>126972</v>
      </c>
      <c r="Q234" s="152">
        <f t="shared" si="127"/>
        <v>9205</v>
      </c>
      <c r="R234" s="384">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6">
        <f t="shared" si="99"/>
        <v>0.112375533428165</v>
      </c>
      <c r="G235" s="44">
        <v>4746</v>
      </c>
      <c r="H235" s="112">
        <v>780713</v>
      </c>
      <c r="I235" s="74">
        <v>11045</v>
      </c>
      <c r="J235" s="198">
        <v>1185597</v>
      </c>
      <c r="K235" s="390">
        <f t="shared" si="196"/>
        <v>15791</v>
      </c>
      <c r="L235" s="390">
        <v>374</v>
      </c>
      <c r="M235" s="382">
        <f t="shared" si="116"/>
        <v>2.3684377176872901E-2</v>
      </c>
      <c r="N235" s="90">
        <f t="shared" si="198"/>
        <v>46003</v>
      </c>
      <c r="O235" s="90">
        <f t="shared" si="197"/>
        <v>7717</v>
      </c>
      <c r="P235" s="152">
        <f t="shared" si="199"/>
        <v>124741</v>
      </c>
      <c r="Q235" s="152">
        <f t="shared" si="127"/>
        <v>8547</v>
      </c>
      <c r="R235" s="384">
        <f t="shared" si="64"/>
        <v>6.8517969232249218E-2</v>
      </c>
      <c r="S235" s="91">
        <f t="shared" si="200"/>
        <v>22.832537111269744</v>
      </c>
      <c r="U235" s="8"/>
    </row>
    <row r="236" spans="1:21" x14ac:dyDescent="0.25">
      <c r="A236" s="62">
        <v>44123</v>
      </c>
      <c r="B236" s="44">
        <v>853959</v>
      </c>
      <c r="C236" s="44">
        <v>47708</v>
      </c>
      <c r="D236" s="44">
        <v>901667</v>
      </c>
      <c r="E236" s="103">
        <v>993</v>
      </c>
      <c r="F236" s="376">
        <f t="shared" si="99"/>
        <v>0.17079463364293085</v>
      </c>
      <c r="G236" s="44">
        <v>3634</v>
      </c>
      <c r="H236" s="112">
        <v>784347</v>
      </c>
      <c r="I236" s="74">
        <v>13286</v>
      </c>
      <c r="J236" s="198">
        <v>1198883</v>
      </c>
      <c r="K236" s="390">
        <f t="shared" si="196"/>
        <v>16920</v>
      </c>
      <c r="L236" s="390">
        <v>1089</v>
      </c>
      <c r="M236" s="382">
        <f t="shared" si="116"/>
        <v>6.436170212765957E-2</v>
      </c>
      <c r="N236" s="90">
        <f t="shared" si="198"/>
        <v>46209</v>
      </c>
      <c r="O236" s="90">
        <f t="shared" si="197"/>
        <v>7749</v>
      </c>
      <c r="P236" s="152">
        <f t="shared" si="199"/>
        <v>128667</v>
      </c>
      <c r="Q236" s="152">
        <f t="shared" si="127"/>
        <v>8581</v>
      </c>
      <c r="R236" s="384">
        <f t="shared" si="64"/>
        <v>6.6691537068556822E-2</v>
      </c>
      <c r="S236" s="91">
        <f t="shared" si="200"/>
        <v>23.551150403602218</v>
      </c>
      <c r="U236" s="8"/>
    </row>
    <row r="237" spans="1:21" x14ac:dyDescent="0.25">
      <c r="A237" s="62">
        <v>44124</v>
      </c>
      <c r="B237" s="44">
        <v>859804</v>
      </c>
      <c r="C237" s="44">
        <v>49164</v>
      </c>
      <c r="D237" s="44">
        <v>908968</v>
      </c>
      <c r="E237" s="103">
        <v>1456</v>
      </c>
      <c r="F237" s="376">
        <f t="shared" si="99"/>
        <v>0.19942473633748803</v>
      </c>
      <c r="G237" s="44">
        <v>4426</v>
      </c>
      <c r="H237" s="112">
        <v>788773</v>
      </c>
      <c r="I237" s="74">
        <v>9681</v>
      </c>
      <c r="J237" s="198">
        <v>1208564</v>
      </c>
      <c r="K237" s="390">
        <f t="shared" si="196"/>
        <v>14107</v>
      </c>
      <c r="L237" s="390">
        <v>1602</v>
      </c>
      <c r="M237" s="382">
        <f t="shared" ref="M237" si="201">L237/K237</f>
        <v>0.11356064365208762</v>
      </c>
      <c r="N237" s="90">
        <f t="shared" si="198"/>
        <v>45975</v>
      </c>
      <c r="O237" s="90">
        <f t="shared" si="197"/>
        <v>7908</v>
      </c>
      <c r="P237" s="152">
        <f t="shared" si="199"/>
        <v>123201</v>
      </c>
      <c r="Q237" s="152">
        <f t="shared" ref="Q237" si="202">SUM(L231:L237)</f>
        <v>8759</v>
      </c>
      <c r="R237" s="384">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6">
        <f t="shared" ref="F238:F240" si="204">E238/(D238-D237)</f>
        <v>0.19801867456160327</v>
      </c>
      <c r="G238" s="44">
        <v>6176</v>
      </c>
      <c r="H238" s="112">
        <v>794949</v>
      </c>
      <c r="I238" s="74">
        <v>13825</v>
      </c>
      <c r="J238" s="198">
        <v>1222389</v>
      </c>
      <c r="K238" s="390">
        <f t="shared" si="196"/>
        <v>20001</v>
      </c>
      <c r="L238" s="390">
        <v>1947</v>
      </c>
      <c r="M238" s="382">
        <f t="shared" ref="M238" si="205">L238/K238</f>
        <v>9.7345132743362831E-2</v>
      </c>
      <c r="N238" s="90">
        <f t="shared" si="198"/>
        <v>46065</v>
      </c>
      <c r="O238" s="90">
        <f t="shared" si="197"/>
        <v>8218</v>
      </c>
      <c r="P238" s="152">
        <f t="shared" si="199"/>
        <v>121050</v>
      </c>
      <c r="Q238" s="152">
        <f t="shared" ref="Q238" si="206">SUM(L232:L238)</f>
        <v>9172</v>
      </c>
      <c r="R238" s="384">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6">
        <f t="shared" si="204"/>
        <v>0.19801064075873237</v>
      </c>
      <c r="G239" s="44">
        <v>6999</v>
      </c>
      <c r="H239" s="112">
        <v>801948</v>
      </c>
      <c r="I239" s="74">
        <v>13690</v>
      </c>
      <c r="J239" s="198">
        <v>1236079</v>
      </c>
      <c r="K239" s="390">
        <f t="shared" si="196"/>
        <v>20689</v>
      </c>
      <c r="L239" s="390">
        <v>1898</v>
      </c>
      <c r="M239" s="382">
        <f t="shared" ref="M239:M240" si="208">L239/K239</f>
        <v>9.1739571753105514E-2</v>
      </c>
      <c r="N239" s="90">
        <f t="shared" si="198"/>
        <v>47048</v>
      </c>
      <c r="O239" s="90">
        <f t="shared" ref="O239:O240" si="209">SUM(E233:E239)</f>
        <v>8579</v>
      </c>
      <c r="P239" s="152">
        <f t="shared" si="199"/>
        <v>123654</v>
      </c>
      <c r="Q239" s="152">
        <f t="shared" ref="Q239:Q240" si="210">SUM(L233:L239)</f>
        <v>9550</v>
      </c>
      <c r="R239" s="384">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6">
        <f t="shared" si="204"/>
        <v>0.20605971466392117</v>
      </c>
      <c r="G240" s="44">
        <v>6382</v>
      </c>
      <c r="H240" s="112">
        <v>808330</v>
      </c>
      <c r="I240" s="74">
        <v>12632</v>
      </c>
      <c r="J240" s="198">
        <v>1248711</v>
      </c>
      <c r="K240" s="390">
        <f t="shared" si="196"/>
        <v>19014</v>
      </c>
      <c r="L240" s="390">
        <f>1277+249</f>
        <v>1526</v>
      </c>
      <c r="M240" s="382">
        <f t="shared" si="208"/>
        <v>8.0256652992531818E-2</v>
      </c>
      <c r="N240" s="90">
        <f t="shared" si="198"/>
        <v>46788</v>
      </c>
      <c r="O240" s="90">
        <f t="shared" si="209"/>
        <v>8784</v>
      </c>
      <c r="P240" s="152">
        <f t="shared" si="199"/>
        <v>121611</v>
      </c>
      <c r="Q240" s="152">
        <f t="shared" si="210"/>
        <v>9743</v>
      </c>
      <c r="R240" s="384">
        <f t="shared" si="211"/>
        <v>8.0116107917869273E-2</v>
      </c>
      <c r="S240" s="91">
        <f t="shared" si="200"/>
        <v>22.259623304596122</v>
      </c>
      <c r="U240" s="8"/>
    </row>
    <row r="241" spans="1:21" x14ac:dyDescent="0.25">
      <c r="A241" s="62">
        <v>44128</v>
      </c>
      <c r="B241" s="44">
        <v>885248</v>
      </c>
      <c r="C241" s="44">
        <v>55449</v>
      </c>
      <c r="D241" s="105">
        <v>940697</v>
      </c>
      <c r="E241" s="44">
        <v>1433</v>
      </c>
      <c r="F241" s="376">
        <f t="shared" ref="F241" si="212">E241/(D241-D240)</f>
        <v>0.19101572913889631</v>
      </c>
      <c r="G241" s="44">
        <v>7548</v>
      </c>
      <c r="H241" s="112">
        <v>815878</v>
      </c>
      <c r="I241" s="74">
        <v>10745</v>
      </c>
      <c r="J241" s="198">
        <v>1259456</v>
      </c>
      <c r="K241" s="390">
        <f t="shared" ref="K241:K245" si="213">G241+I241</f>
        <v>18293</v>
      </c>
      <c r="L241" s="390">
        <v>1597</v>
      </c>
      <c r="M241" s="382">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4">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6">
        <f t="shared" ref="F242" si="221">E242/(D242-D241)</f>
        <v>0.19030232218489851</v>
      </c>
      <c r="G242" s="44">
        <v>5021</v>
      </c>
      <c r="H242" s="112">
        <v>820899</v>
      </c>
      <c r="I242" s="74">
        <v>13005</v>
      </c>
      <c r="J242" s="198">
        <v>1272461</v>
      </c>
      <c r="K242" s="390">
        <f t="shared" si="213"/>
        <v>18026</v>
      </c>
      <c r="L242" s="390">
        <v>1433</v>
      </c>
      <c r="M242" s="382">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4">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6">
        <f t="shared" ref="F243:F245" si="229">E243/(D243-D242)</f>
        <v>0.18333333333333332</v>
      </c>
      <c r="G243" s="44">
        <v>3582</v>
      </c>
      <c r="H243" s="112">
        <v>824481</v>
      </c>
      <c r="I243" s="74">
        <v>14099</v>
      </c>
      <c r="J243" s="198">
        <v>1286560</v>
      </c>
      <c r="K243" s="390">
        <f t="shared" si="213"/>
        <v>17681</v>
      </c>
      <c r="L243" s="390">
        <v>1253</v>
      </c>
      <c r="M243" s="382">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4">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6">
        <f t="shared" si="229"/>
        <v>0.19016910289481226</v>
      </c>
      <c r="G244" s="44">
        <v>5137</v>
      </c>
      <c r="H244" s="112">
        <v>829618</v>
      </c>
      <c r="I244" s="74">
        <v>12006</v>
      </c>
      <c r="J244" s="198">
        <v>1298566</v>
      </c>
      <c r="K244" s="390">
        <f t="shared" si="213"/>
        <v>17143</v>
      </c>
      <c r="L244" s="390">
        <v>1496</v>
      </c>
      <c r="M244" s="382">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4">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6">
        <f t="shared" si="229"/>
        <v>0.15969177627208717</v>
      </c>
      <c r="G245" s="44">
        <v>6447</v>
      </c>
      <c r="H245" s="112">
        <v>836065</v>
      </c>
      <c r="I245" s="74">
        <v>13682</v>
      </c>
      <c r="J245" s="198">
        <v>1312248</v>
      </c>
      <c r="K245" s="390">
        <f t="shared" si="213"/>
        <v>20129</v>
      </c>
      <c r="L245" s="390">
        <v>1376</v>
      </c>
      <c r="M245" s="382">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4">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6">
        <f t="shared" ref="F246:F248" si="249">E246/(D246-D245)</f>
        <v>0.17415470125057897</v>
      </c>
      <c r="G246" s="44">
        <v>6582</v>
      </c>
      <c r="H246" s="112">
        <v>842647</v>
      </c>
      <c r="I246" s="74">
        <v>11515</v>
      </c>
      <c r="J246" s="198">
        <v>1323763</v>
      </c>
      <c r="K246" s="390">
        <f t="shared" ref="K246:K251" si="250">G246+I246</f>
        <v>18097</v>
      </c>
      <c r="L246" s="390">
        <v>1280</v>
      </c>
      <c r="M246" s="382">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4">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6">
        <f t="shared" si="249"/>
        <v>0.19309617123907144</v>
      </c>
      <c r="G247" s="44">
        <v>7325</v>
      </c>
      <c r="H247" s="112">
        <v>849972</v>
      </c>
      <c r="I247" s="74">
        <v>17729</v>
      </c>
      <c r="J247" s="198">
        <v>1341492</v>
      </c>
      <c r="K247" s="390">
        <f t="shared" si="250"/>
        <v>25054</v>
      </c>
      <c r="L247" s="390">
        <v>1492</v>
      </c>
      <c r="M247" s="382">
        <f t="shared" si="251"/>
        <v>5.9551369042867404E-2</v>
      </c>
      <c r="N247" s="90">
        <f t="shared" si="231"/>
        <v>48085</v>
      </c>
      <c r="O247" s="90">
        <f t="shared" si="252"/>
        <v>8796</v>
      </c>
      <c r="P247" s="152">
        <f t="shared" si="253"/>
        <v>134423</v>
      </c>
      <c r="Q247" s="152">
        <f t="shared" si="254"/>
        <v>9927</v>
      </c>
      <c r="R247" s="384">
        <f t="shared" si="255"/>
        <v>7.3848969298408756E-2</v>
      </c>
      <c r="S247" s="91">
        <f t="shared" si="256"/>
        <v>24.604726081306168</v>
      </c>
      <c r="U247" s="8"/>
    </row>
    <row r="248" spans="1:21" x14ac:dyDescent="0.25">
      <c r="A248" s="62">
        <v>44135</v>
      </c>
      <c r="B248" s="44">
        <v>923576</v>
      </c>
      <c r="C248" s="44">
        <v>63913</v>
      </c>
      <c r="D248" s="105">
        <v>987489</v>
      </c>
      <c r="E248" s="44">
        <v>1101</v>
      </c>
      <c r="F248" s="376">
        <f t="shared" si="249"/>
        <v>0.17732324045740055</v>
      </c>
      <c r="G248" s="44">
        <v>7168</v>
      </c>
      <c r="H248" s="105">
        <v>857140</v>
      </c>
      <c r="I248" s="74">
        <v>13402</v>
      </c>
      <c r="J248" s="198">
        <v>1354894</v>
      </c>
      <c r="K248" s="390">
        <f t="shared" si="250"/>
        <v>20570</v>
      </c>
      <c r="L248" s="390">
        <v>1278</v>
      </c>
      <c r="M248" s="382">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4">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6">
        <f t="shared" ref="F249" si="263">E249/(D249-D248)</f>
        <v>0.1891891891891892</v>
      </c>
      <c r="G249" s="44">
        <v>6220</v>
      </c>
      <c r="H249" s="105">
        <v>863360</v>
      </c>
      <c r="I249" s="74">
        <v>12345</v>
      </c>
      <c r="J249" s="198">
        <v>1367239</v>
      </c>
      <c r="K249" s="390">
        <f t="shared" si="250"/>
        <v>18565</v>
      </c>
      <c r="L249" s="390">
        <v>1304</v>
      </c>
      <c r="M249" s="382">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4">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6">
        <f t="shared" ref="F250:F251" si="271">E250/(D250-D249)</f>
        <v>0.19685365348789072</v>
      </c>
      <c r="G250" s="44">
        <v>4921</v>
      </c>
      <c r="H250" s="105">
        <v>868281</v>
      </c>
      <c r="I250" s="74">
        <v>6169</v>
      </c>
      <c r="J250" s="198">
        <v>1373408</v>
      </c>
      <c r="K250" s="390">
        <f t="shared" si="250"/>
        <v>11090</v>
      </c>
      <c r="L250" s="390">
        <v>1066</v>
      </c>
      <c r="M250" s="382">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4">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6">
        <f t="shared" si="271"/>
        <v>0.19572884012539185</v>
      </c>
      <c r="G251" s="44">
        <v>5597</v>
      </c>
      <c r="H251" s="105">
        <v>873878</v>
      </c>
      <c r="I251" s="74">
        <v>5527</v>
      </c>
      <c r="J251" s="198">
        <v>1378935</v>
      </c>
      <c r="K251" s="390">
        <f t="shared" si="250"/>
        <v>11124</v>
      </c>
      <c r="L251" s="390">
        <v>1147</v>
      </c>
      <c r="M251" s="382">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4">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6">
        <f t="shared" ref="F252:F256" si="286">E252/(D252-D251)</f>
        <v>0.17878976918278228</v>
      </c>
      <c r="G252" s="44">
        <v>7051</v>
      </c>
      <c r="H252" s="105">
        <v>880929</v>
      </c>
      <c r="I252" s="74">
        <v>13369</v>
      </c>
      <c r="J252" s="198">
        <v>1392304</v>
      </c>
      <c r="K252" s="390">
        <f t="shared" ref="K252:K254" si="287">G252+I252</f>
        <v>20420</v>
      </c>
      <c r="L252" s="390">
        <v>1619</v>
      </c>
      <c r="M252" s="382">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4">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6">
        <f t="shared" si="286"/>
        <v>0.17187279151943463</v>
      </c>
      <c r="G253" s="44">
        <v>7413</v>
      </c>
      <c r="H253" s="105">
        <v>888342</v>
      </c>
      <c r="I253" s="74">
        <v>11364</v>
      </c>
      <c r="J253" s="198">
        <v>1403668</v>
      </c>
      <c r="K253" s="390">
        <f t="shared" si="287"/>
        <v>18777</v>
      </c>
      <c r="L253" s="390">
        <v>1421</v>
      </c>
      <c r="M253" s="382">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4">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6">
        <f t="shared" si="286"/>
        <v>0.17171231779593144</v>
      </c>
      <c r="G254" s="44">
        <v>6675</v>
      </c>
      <c r="H254" s="105">
        <v>895017</v>
      </c>
      <c r="I254" s="74">
        <v>16109</v>
      </c>
      <c r="J254" s="198">
        <v>1419777</v>
      </c>
      <c r="K254" s="390">
        <f t="shared" si="287"/>
        <v>22784</v>
      </c>
      <c r="L254" s="390">
        <v>1242</v>
      </c>
      <c r="M254" s="382">
        <f t="shared" si="295"/>
        <v>5.4511938202247194E-2</v>
      </c>
      <c r="N254" s="90">
        <f t="shared" si="296"/>
        <v>43545</v>
      </c>
      <c r="O254" s="90">
        <f t="shared" si="297"/>
        <v>7920</v>
      </c>
      <c r="P254" s="152">
        <f t="shared" si="298"/>
        <v>123330</v>
      </c>
      <c r="Q254" s="152">
        <f t="shared" si="299"/>
        <v>9077</v>
      </c>
      <c r="R254" s="384">
        <f t="shared" si="300"/>
        <v>7.3599286467201819E-2</v>
      </c>
      <c r="S254" s="91">
        <f t="shared" si="301"/>
        <v>22.574268299379494</v>
      </c>
      <c r="U254" s="8"/>
    </row>
    <row r="255" spans="1:21" x14ac:dyDescent="0.25">
      <c r="A255" s="62">
        <v>44142</v>
      </c>
      <c r="B255" s="44">
        <v>961653</v>
      </c>
      <c r="C255" s="44">
        <v>72328</v>
      </c>
      <c r="D255" s="105">
        <v>1033981</v>
      </c>
      <c r="E255" s="44">
        <v>1596</v>
      </c>
      <c r="F255" s="376">
        <f t="shared" si="286"/>
        <v>0.1743119266055046</v>
      </c>
      <c r="G255" s="44">
        <v>7356</v>
      </c>
      <c r="H255" s="105">
        <v>902373</v>
      </c>
      <c r="I255" s="74">
        <v>22288</v>
      </c>
      <c r="J255" s="198">
        <v>1442065</v>
      </c>
      <c r="K255" s="390">
        <f t="shared" ref="K255:K256" si="302">G255+I255</f>
        <v>29644</v>
      </c>
      <c r="L255" s="390">
        <v>1878</v>
      </c>
      <c r="M255" s="382">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4">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6">
        <f t="shared" si="286"/>
        <v>0.16968497945518185</v>
      </c>
      <c r="G256" s="44">
        <v>5894</v>
      </c>
      <c r="H256" s="105">
        <v>908267</v>
      </c>
      <c r="I256" s="74">
        <v>11335</v>
      </c>
      <c r="J256" s="198">
        <v>1453400</v>
      </c>
      <c r="K256" s="390">
        <f t="shared" si="302"/>
        <v>17229</v>
      </c>
      <c r="L256" s="390">
        <v>1262</v>
      </c>
      <c r="M256" s="382">
        <f t="shared" si="303"/>
        <v>7.3248592489407391E-2</v>
      </c>
      <c r="N256" s="90">
        <f t="shared" si="304"/>
        <v>46995</v>
      </c>
      <c r="O256" s="90">
        <f t="shared" si="305"/>
        <v>8382</v>
      </c>
      <c r="P256" s="152">
        <f t="shared" si="306"/>
        <v>131068</v>
      </c>
      <c r="Q256" s="152">
        <f t="shared" si="307"/>
        <v>9635</v>
      </c>
      <c r="R256" s="384">
        <f t="shared" si="308"/>
        <v>7.3511459700308243E-2</v>
      </c>
      <c r="S256" s="91">
        <f t="shared" si="309"/>
        <v>23.990628374791793</v>
      </c>
      <c r="U256" s="8"/>
    </row>
    <row r="257" spans="1:21" x14ac:dyDescent="0.25">
      <c r="A257" s="62">
        <v>44144</v>
      </c>
      <c r="B257" s="44">
        <v>971144</v>
      </c>
      <c r="C257" s="44">
        <v>74355</v>
      </c>
      <c r="D257" s="105">
        <v>1045499</v>
      </c>
      <c r="E257" s="44">
        <v>912</v>
      </c>
      <c r="F257" s="376">
        <f t="shared" ref="F257" si="310">E257/(D257-D256)</f>
        <v>0.18435415403274713</v>
      </c>
      <c r="G257" s="44">
        <v>5315</v>
      </c>
      <c r="H257" s="105">
        <v>913582</v>
      </c>
      <c r="I257" s="74">
        <v>6164</v>
      </c>
      <c r="J257" s="198">
        <v>1459564</v>
      </c>
      <c r="K257" s="390">
        <f t="shared" ref="K257" si="311">G257+I257</f>
        <v>11479</v>
      </c>
      <c r="L257" s="390">
        <v>1044</v>
      </c>
      <c r="M257" s="382">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4">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6">
        <f t="shared" ref="F258" si="319">E258/(D258-D257)</f>
        <v>0.19344338525924204</v>
      </c>
      <c r="G258" s="44">
        <v>5907</v>
      </c>
      <c r="H258" s="105">
        <v>919489</v>
      </c>
      <c r="I258" s="74">
        <v>4592</v>
      </c>
      <c r="J258" s="198">
        <v>1464156</v>
      </c>
      <c r="K258" s="390">
        <f t="shared" ref="K258" si="320">G258+I258</f>
        <v>10499</v>
      </c>
      <c r="L258" s="390">
        <v>993</v>
      </c>
      <c r="M258" s="382">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4">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6">
        <f t="shared" ref="F259" si="328">E259/(D259-D258)</f>
        <v>0.15512363144298191</v>
      </c>
      <c r="G259" s="44">
        <v>8268</v>
      </c>
      <c r="H259" s="105">
        <v>927757</v>
      </c>
      <c r="I259" s="74">
        <v>13828</v>
      </c>
      <c r="J259" s="198">
        <v>1477984</v>
      </c>
      <c r="K259" s="390">
        <f t="shared" ref="K259" si="329">G259+I259</f>
        <v>22096</v>
      </c>
      <c r="L259" s="390">
        <v>1443</v>
      </c>
      <c r="M259" s="382">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4">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6">
        <f t="shared" ref="F260:F261" si="336">E260/(D260-D259)</f>
        <v>0.17164707548505878</v>
      </c>
      <c r="G260" s="44">
        <v>8575</v>
      </c>
      <c r="H260" s="105">
        <v>936332</v>
      </c>
      <c r="I260" s="74">
        <v>14308</v>
      </c>
      <c r="J260" s="198">
        <v>1492292</v>
      </c>
      <c r="K260" s="390">
        <f t="shared" ref="K260:K261" si="337">G260+I260</f>
        <v>22883</v>
      </c>
      <c r="L260" s="390">
        <v>1389</v>
      </c>
      <c r="M260" s="382">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4">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6">
        <f t="shared" si="336"/>
        <v>0.17731608519534822</v>
      </c>
      <c r="G261" s="44">
        <v>8967</v>
      </c>
      <c r="H261" s="105">
        <v>945299</v>
      </c>
      <c r="I261" s="74">
        <v>18028</v>
      </c>
      <c r="J261" s="198">
        <v>1510320</v>
      </c>
      <c r="K261" s="390">
        <f t="shared" si="337"/>
        <v>26995</v>
      </c>
      <c r="L261" s="390">
        <v>1530</v>
      </c>
      <c r="M261" s="382">
        <f t="shared" si="338"/>
        <v>5.6677162437488424E-2</v>
      </c>
      <c r="N261" s="90">
        <f t="shared" si="339"/>
        <v>47818</v>
      </c>
      <c r="O261" s="90">
        <f t="shared" si="340"/>
        <v>8285</v>
      </c>
      <c r="P261" s="152">
        <f t="shared" si="341"/>
        <v>140825</v>
      </c>
      <c r="Q261" s="152">
        <f t="shared" si="342"/>
        <v>9539</v>
      </c>
      <c r="R261" s="384">
        <f t="shared" si="326"/>
        <v>6.7736552458725369E-2</v>
      </c>
      <c r="S261" s="91">
        <f t="shared" si="343"/>
        <v>25.776545311441801</v>
      </c>
      <c r="U261" s="8"/>
    </row>
    <row r="262" spans="1:21" x14ac:dyDescent="0.25">
      <c r="A262" s="62">
        <v>44149</v>
      </c>
      <c r="B262" s="44">
        <v>999237</v>
      </c>
      <c r="C262" s="44">
        <v>80135</v>
      </c>
      <c r="D262" s="105">
        <v>1079372</v>
      </c>
      <c r="E262" s="44">
        <v>1118</v>
      </c>
      <c r="F262" s="376">
        <f t="shared" ref="F262:F269" si="344">E262/(D262-D261)</f>
        <v>0.16614652994501411</v>
      </c>
      <c r="G262" s="44">
        <v>7576</v>
      </c>
      <c r="H262" s="105">
        <v>952875</v>
      </c>
      <c r="I262" s="74">
        <v>14590</v>
      </c>
      <c r="J262" s="198">
        <v>1524910</v>
      </c>
      <c r="K262" s="390">
        <f t="shared" ref="K262" si="345">G262+I262</f>
        <v>22166</v>
      </c>
      <c r="L262" s="390">
        <v>1282</v>
      </c>
      <c r="M262" s="382">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4">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6">
        <f t="shared" si="344"/>
        <v>0.16602205987680849</v>
      </c>
      <c r="G263" s="44">
        <v>6484</v>
      </c>
      <c r="H263" s="105">
        <v>959359</v>
      </c>
      <c r="I263" s="74">
        <v>12248</v>
      </c>
      <c r="J263" s="198">
        <v>1537158</v>
      </c>
      <c r="K263" s="390">
        <f t="shared" ref="K263" si="352">G263+I263</f>
        <v>18732</v>
      </c>
      <c r="L263" s="390">
        <v>1350</v>
      </c>
      <c r="M263" s="382">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4">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6">
        <f t="shared" si="344"/>
        <v>0.14838576158940397</v>
      </c>
      <c r="G264" s="44">
        <v>3951</v>
      </c>
      <c r="H264" s="105">
        <v>963310</v>
      </c>
      <c r="I264" s="74">
        <v>6142</v>
      </c>
      <c r="J264" s="198">
        <v>1543300</v>
      </c>
      <c r="K264" s="390">
        <f t="shared" ref="K264:K265" si="359">G264+I264</f>
        <v>10093</v>
      </c>
      <c r="L264" s="390">
        <v>838</v>
      </c>
      <c r="M264" s="382">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4">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6">
        <f t="shared" si="344"/>
        <v>0.17704638955880267</v>
      </c>
      <c r="G265" s="44">
        <v>5793</v>
      </c>
      <c r="H265" s="105">
        <v>969103</v>
      </c>
      <c r="I265" s="74">
        <v>9148</v>
      </c>
      <c r="J265" s="198">
        <v>1552448</v>
      </c>
      <c r="K265" s="390">
        <f t="shared" si="359"/>
        <v>14941</v>
      </c>
      <c r="L265" s="390">
        <v>1456</v>
      </c>
      <c r="M265" s="382">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4">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6">
        <f t="shared" si="344"/>
        <v>0.14738805970149255</v>
      </c>
      <c r="G266" s="44">
        <v>7679</v>
      </c>
      <c r="H266" s="105">
        <v>976782</v>
      </c>
      <c r="I266" s="74">
        <v>14076</v>
      </c>
      <c r="J266" s="198">
        <v>1566524</v>
      </c>
      <c r="K266" s="390">
        <f t="shared" ref="K266:K269" si="374">G266+I266</f>
        <v>21755</v>
      </c>
      <c r="L266" s="390">
        <v>1460</v>
      </c>
      <c r="M266" s="382">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4">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6">
        <f t="shared" si="344"/>
        <v>0.14053426248548201</v>
      </c>
      <c r="G267" s="44">
        <v>9525</v>
      </c>
      <c r="H267" s="105">
        <v>986307</v>
      </c>
      <c r="I267" s="74">
        <v>17859</v>
      </c>
      <c r="J267" s="198">
        <v>1584383</v>
      </c>
      <c r="K267" s="390">
        <f t="shared" si="374"/>
        <v>27384</v>
      </c>
      <c r="L267" s="390">
        <v>1269</v>
      </c>
      <c r="M267" s="382">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4">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6">
        <f t="shared" si="344"/>
        <v>0.15485244904167933</v>
      </c>
      <c r="G268" s="44">
        <v>9139</v>
      </c>
      <c r="H268" s="105">
        <v>995446</v>
      </c>
      <c r="I268" s="74">
        <v>15329</v>
      </c>
      <c r="J268" s="198">
        <v>1599712</v>
      </c>
      <c r="K268" s="390">
        <f t="shared" si="374"/>
        <v>24468</v>
      </c>
      <c r="L268" s="390">
        <v>1181</v>
      </c>
      <c r="M268" s="382">
        <f t="shared" si="382"/>
        <v>4.8267124407389242E-2</v>
      </c>
      <c r="N268" s="90">
        <f t="shared" si="383"/>
        <v>48490</v>
      </c>
      <c r="O268" s="90">
        <f t="shared" si="384"/>
        <v>7613</v>
      </c>
      <c r="P268" s="152">
        <f t="shared" si="385"/>
        <v>139539</v>
      </c>
      <c r="Q268" s="152">
        <f t="shared" si="386"/>
        <v>8836</v>
      </c>
      <c r="R268" s="384">
        <f t="shared" si="387"/>
        <v>6.332279864410667E-2</v>
      </c>
      <c r="S268" s="91">
        <f t="shared" si="388"/>
        <v>25.541156443907528</v>
      </c>
      <c r="U268" s="8"/>
    </row>
    <row r="269" spans="1:21" x14ac:dyDescent="0.25">
      <c r="A269" s="62">
        <v>44156</v>
      </c>
      <c r="B269" s="44">
        <v>1039413</v>
      </c>
      <c r="C269" s="44">
        <v>87517</v>
      </c>
      <c r="D269" s="105">
        <v>1126930</v>
      </c>
      <c r="E269" s="44">
        <v>887</v>
      </c>
      <c r="F269" s="376">
        <f t="shared" si="344"/>
        <v>0.15301017767810937</v>
      </c>
      <c r="G269" s="44">
        <v>5236</v>
      </c>
      <c r="H269" s="105">
        <v>1000682</v>
      </c>
      <c r="I269" s="74">
        <v>12009</v>
      </c>
      <c r="J269" s="198">
        <v>1611721</v>
      </c>
      <c r="K269" s="390">
        <f t="shared" si="374"/>
        <v>17245</v>
      </c>
      <c r="L269" s="390">
        <v>1009</v>
      </c>
      <c r="M269" s="382">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4">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6">
        <f t="shared" ref="F270" si="395">E270/(D270-D269)</f>
        <v>0.13820206320615686</v>
      </c>
      <c r="G270" s="44">
        <v>8840</v>
      </c>
      <c r="H270" s="105">
        <v>1009522</v>
      </c>
      <c r="I270" s="74">
        <v>10824</v>
      </c>
      <c r="J270" s="198">
        <v>1622545</v>
      </c>
      <c r="K270" s="390">
        <f t="shared" ref="K270" si="396">G270+I270</f>
        <v>19664</v>
      </c>
      <c r="L270" s="390">
        <v>1061</v>
      </c>
      <c r="M270" s="382">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4">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6">
        <f t="shared" ref="F271:F272" si="404">E271/(D271-D270)</f>
        <v>0.1794290035923615</v>
      </c>
      <c r="G271" s="44">
        <v>4487</v>
      </c>
      <c r="H271" s="105">
        <v>1014009</v>
      </c>
      <c r="I271" s="74">
        <v>8526</v>
      </c>
      <c r="J271" s="198">
        <v>1631071</v>
      </c>
      <c r="K271" s="390">
        <f t="shared" ref="K271:K272" si="405">G271+I271</f>
        <v>13013</v>
      </c>
      <c r="L271" s="390">
        <v>1120</v>
      </c>
      <c r="M271" s="382">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4">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6">
        <f t="shared" si="404"/>
        <v>0.16153362664990573</v>
      </c>
      <c r="G272" s="44">
        <v>5485</v>
      </c>
      <c r="H272" s="105">
        <v>1019494</v>
      </c>
      <c r="I272" s="74">
        <v>5831</v>
      </c>
      <c r="J272" s="198">
        <v>1636902</v>
      </c>
      <c r="K272" s="390">
        <f t="shared" si="405"/>
        <v>11316</v>
      </c>
      <c r="L272" s="390">
        <v>969</v>
      </c>
      <c r="M272" s="382">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4">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6">
        <f t="shared" ref="F273:F277" si="420">E273/(D273-D272)</f>
        <v>0.14567124648237048</v>
      </c>
      <c r="G273" s="44">
        <v>8032</v>
      </c>
      <c r="H273" s="105">
        <v>1027526</v>
      </c>
      <c r="I273" s="74">
        <v>7573</v>
      </c>
      <c r="J273" s="198">
        <v>1644475</v>
      </c>
      <c r="K273" s="390">
        <f t="shared" ref="K273:K277" si="421">G273+I273</f>
        <v>15605</v>
      </c>
      <c r="L273" s="390">
        <v>1059</v>
      </c>
      <c r="M273" s="382">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4">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6">
        <f t="shared" si="420"/>
        <v>0.14425341497880359</v>
      </c>
      <c r="G274" s="44">
        <v>8548</v>
      </c>
      <c r="H274" s="105">
        <v>1036074</v>
      </c>
      <c r="I274" s="74">
        <v>21396</v>
      </c>
      <c r="J274" s="198">
        <v>1665871</v>
      </c>
      <c r="K274" s="390">
        <f t="shared" si="421"/>
        <v>29944</v>
      </c>
      <c r="L274" s="390">
        <v>1411</v>
      </c>
      <c r="M274" s="382">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4">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6">
        <f t="shared" si="420"/>
        <v>0.14755596162631338</v>
      </c>
      <c r="G275" s="44">
        <v>9488</v>
      </c>
      <c r="H275" s="105">
        <v>1043240</v>
      </c>
      <c r="I275" s="74">
        <v>17439</v>
      </c>
      <c r="J275" s="198">
        <v>1683310</v>
      </c>
      <c r="K275" s="390">
        <f t="shared" si="421"/>
        <v>26927</v>
      </c>
      <c r="L275" s="390">
        <v>1150</v>
      </c>
      <c r="M275" s="382">
        <f t="shared" si="429"/>
        <v>4.2708062539458538E-2</v>
      </c>
      <c r="N275" s="90">
        <f t="shared" si="430"/>
        <v>43066</v>
      </c>
      <c r="O275" s="90">
        <f t="shared" si="431"/>
        <v>6525</v>
      </c>
      <c r="P275" s="152">
        <f t="shared" si="432"/>
        <v>133714</v>
      </c>
      <c r="Q275" s="152">
        <f t="shared" si="433"/>
        <v>7779</v>
      </c>
      <c r="R275" s="384">
        <f t="shared" si="434"/>
        <v>5.8176406359842649E-2</v>
      </c>
      <c r="S275" s="91">
        <f t="shared" si="435"/>
        <v>24.474951036919077</v>
      </c>
      <c r="U275" s="8"/>
    </row>
    <row r="276" spans="1:21" x14ac:dyDescent="0.25">
      <c r="A276" s="62">
        <v>44163</v>
      </c>
      <c r="B276" s="44">
        <v>1076945</v>
      </c>
      <c r="C276" s="44">
        <v>93943</v>
      </c>
      <c r="D276" s="105">
        <v>1170888</v>
      </c>
      <c r="E276" s="44">
        <v>788</v>
      </c>
      <c r="F276" s="376">
        <f t="shared" si="420"/>
        <v>0.11780535207056361</v>
      </c>
      <c r="G276" s="44">
        <v>7896</v>
      </c>
      <c r="H276" s="105">
        <v>1051136</v>
      </c>
      <c r="I276" s="74">
        <v>13598</v>
      </c>
      <c r="J276" s="198">
        <v>1696908</v>
      </c>
      <c r="K276" s="390">
        <f t="shared" si="421"/>
        <v>21494</v>
      </c>
      <c r="L276" s="390">
        <v>953</v>
      </c>
      <c r="M276" s="382">
        <f t="shared" si="429"/>
        <v>4.4337954778077601E-2</v>
      </c>
      <c r="N276" s="90">
        <f t="shared" ref="N276:N283" si="436">D276-D269</f>
        <v>43958</v>
      </c>
      <c r="O276" s="90">
        <f t="shared" si="431"/>
        <v>6426</v>
      </c>
      <c r="P276" s="152">
        <f t="shared" si="432"/>
        <v>137963</v>
      </c>
      <c r="Q276" s="152">
        <f t="shared" si="433"/>
        <v>7723</v>
      </c>
      <c r="R276" s="384">
        <f t="shared" si="434"/>
        <v>5.5978776918449151E-2</v>
      </c>
      <c r="S276" s="91">
        <f t="shared" si="435"/>
        <v>25.25268610546739</v>
      </c>
      <c r="U276" s="8"/>
    </row>
    <row r="277" spans="1:21" x14ac:dyDescent="0.25">
      <c r="A277" s="62">
        <v>44164</v>
      </c>
      <c r="B277" s="44">
        <v>1082284</v>
      </c>
      <c r="C277" s="44">
        <v>94689</v>
      </c>
      <c r="D277" s="105">
        <v>1176973</v>
      </c>
      <c r="E277" s="44">
        <v>746</v>
      </c>
      <c r="F277" s="376">
        <f t="shared" si="420"/>
        <v>0.12259654889071488</v>
      </c>
      <c r="G277" s="44">
        <v>6356</v>
      </c>
      <c r="H277" s="105">
        <v>1057492</v>
      </c>
      <c r="I277" s="74">
        <v>10690</v>
      </c>
      <c r="J277" s="198">
        <v>1707598</v>
      </c>
      <c r="K277" s="390">
        <f t="shared" si="421"/>
        <v>17046</v>
      </c>
      <c r="L277" s="390">
        <v>885</v>
      </c>
      <c r="M277" s="382">
        <f t="shared" si="429"/>
        <v>5.1918338613164382E-2</v>
      </c>
      <c r="N277" s="90">
        <f t="shared" si="436"/>
        <v>43936</v>
      </c>
      <c r="O277" s="90">
        <f t="shared" ref="O277:O283" si="437">SUM(E271:E277)</f>
        <v>6328</v>
      </c>
      <c r="P277" s="152">
        <f t="shared" ref="P277:Q279" si="438">SUM(K271:K277)</f>
        <v>135345</v>
      </c>
      <c r="Q277" s="152">
        <f t="shared" si="438"/>
        <v>7547</v>
      </c>
      <c r="R277" s="384">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6">
        <f t="shared" ref="F278:F279" si="441">E278/(D278-D277)</f>
        <v>0.16168717047451669</v>
      </c>
      <c r="G278" s="44">
        <v>4091</v>
      </c>
      <c r="H278" s="105">
        <v>1061583</v>
      </c>
      <c r="I278" s="74">
        <v>2602</v>
      </c>
      <c r="J278" s="198">
        <v>1710200</v>
      </c>
      <c r="K278" s="390">
        <v>6693</v>
      </c>
      <c r="L278" s="390">
        <v>446</v>
      </c>
      <c r="M278" s="382">
        <f t="shared" ref="M278:M283" si="442">L278/K278</f>
        <v>6.6636784700433285E-2</v>
      </c>
      <c r="N278" s="90">
        <f t="shared" si="436"/>
        <v>40923</v>
      </c>
      <c r="O278" s="90">
        <f t="shared" si="437"/>
        <v>5747</v>
      </c>
      <c r="P278" s="152">
        <f t="shared" si="438"/>
        <v>129025</v>
      </c>
      <c r="Q278" s="152">
        <f t="shared" si="438"/>
        <v>6873</v>
      </c>
      <c r="R278" s="384">
        <f t="shared" si="439"/>
        <v>5.3268746366983144E-2</v>
      </c>
      <c r="S278" s="91">
        <f t="shared" si="440"/>
        <v>23.616678564237731</v>
      </c>
      <c r="U278" s="394" t="s">
        <v>227</v>
      </c>
    </row>
    <row r="279" spans="1:21" x14ac:dyDescent="0.25">
      <c r="A279" s="62">
        <v>44166</v>
      </c>
      <c r="B279" s="44">
        <v>1089047</v>
      </c>
      <c r="C279" s="44">
        <v>95811</v>
      </c>
      <c r="D279" s="105">
        <v>1184858</v>
      </c>
      <c r="E279" s="44">
        <v>754</v>
      </c>
      <c r="F279" s="376">
        <f t="shared" si="441"/>
        <v>0.13442681404885007</v>
      </c>
      <c r="G279" s="44">
        <v>5949</v>
      </c>
      <c r="H279" s="105">
        <v>1067532</v>
      </c>
      <c r="I279" s="74">
        <v>7090</v>
      </c>
      <c r="J279" s="198">
        <v>1717290</v>
      </c>
      <c r="K279" s="390">
        <f t="shared" ref="K279" si="443">G279+I279</f>
        <v>13039</v>
      </c>
      <c r="L279" s="390">
        <v>956</v>
      </c>
      <c r="M279" s="382">
        <f t="shared" si="442"/>
        <v>7.331850602040034E-2</v>
      </c>
      <c r="N279" s="90">
        <f t="shared" si="436"/>
        <v>41759</v>
      </c>
      <c r="O279" s="90">
        <f t="shared" si="437"/>
        <v>5730</v>
      </c>
      <c r="P279" s="152">
        <f t="shared" si="438"/>
        <v>130748</v>
      </c>
      <c r="Q279" s="152">
        <f t="shared" si="438"/>
        <v>6860</v>
      </c>
      <c r="R279" s="384">
        <f t="shared" si="439"/>
        <v>5.2467341756661671E-2</v>
      </c>
      <c r="S279" s="91">
        <f t="shared" si="440"/>
        <v>23.932055717240495</v>
      </c>
    </row>
    <row r="280" spans="1:21" x14ac:dyDescent="0.25">
      <c r="A280" s="62">
        <v>44167</v>
      </c>
      <c r="B280" s="44">
        <v>1097507</v>
      </c>
      <c r="C280" s="44">
        <v>96762</v>
      </c>
      <c r="D280" s="105">
        <v>1194269</v>
      </c>
      <c r="E280" s="44">
        <v>951</v>
      </c>
      <c r="F280" s="376">
        <f t="shared" ref="F280:F283" si="444">E280/(D280-D279)</f>
        <v>0.10105196047178833</v>
      </c>
      <c r="G280" s="44">
        <v>8195</v>
      </c>
      <c r="H280" s="105">
        <v>1075727</v>
      </c>
      <c r="I280" s="74">
        <v>15978</v>
      </c>
      <c r="J280" s="198">
        <v>1733268</v>
      </c>
      <c r="K280" s="390">
        <f t="shared" ref="K280:K291" si="445">G280+I280</f>
        <v>24173</v>
      </c>
      <c r="L280" s="390">
        <v>1098</v>
      </c>
      <c r="M280" s="382">
        <f t="shared" si="442"/>
        <v>4.5422578910354526E-2</v>
      </c>
      <c r="N280" s="90">
        <f t="shared" si="436"/>
        <v>45129</v>
      </c>
      <c r="O280" s="90">
        <f t="shared" si="437"/>
        <v>5801</v>
      </c>
      <c r="P280" s="152">
        <f t="shared" ref="P280" si="446">SUM(K274:K280)</f>
        <v>139316</v>
      </c>
      <c r="Q280" s="152">
        <f t="shared" ref="Q280" si="447">SUM(L274:L280)</f>
        <v>6899</v>
      </c>
      <c r="R280" s="384">
        <f t="shared" si="439"/>
        <v>4.9520514513767259E-2</v>
      </c>
      <c r="S280" s="91">
        <f t="shared" si="440"/>
        <v>25.500338623176468</v>
      </c>
    </row>
    <row r="281" spans="1:21" x14ac:dyDescent="0.25">
      <c r="A281" s="62">
        <v>44168</v>
      </c>
      <c r="B281" s="44">
        <v>1103860</v>
      </c>
      <c r="C281" s="44">
        <v>97720</v>
      </c>
      <c r="D281" s="105">
        <v>1201580</v>
      </c>
      <c r="E281" s="44">
        <v>958</v>
      </c>
      <c r="F281" s="376">
        <f t="shared" si="444"/>
        <v>0.13103542607030502</v>
      </c>
      <c r="G281" s="44">
        <v>9277</v>
      </c>
      <c r="H281" s="105">
        <v>1085004</v>
      </c>
      <c r="I281" s="74">
        <v>16956</v>
      </c>
      <c r="J281" s="198">
        <v>1750224</v>
      </c>
      <c r="K281" s="390">
        <f t="shared" si="445"/>
        <v>26233</v>
      </c>
      <c r="L281" s="390">
        <v>1120</v>
      </c>
      <c r="M281" s="382">
        <f t="shared" si="442"/>
        <v>4.2694316319140016E-2</v>
      </c>
      <c r="N281" s="90">
        <f t="shared" si="436"/>
        <v>43948</v>
      </c>
      <c r="O281" s="90">
        <f t="shared" si="437"/>
        <v>5534</v>
      </c>
      <c r="P281" s="152">
        <f t="shared" ref="P281:P283" si="448">SUM(K275:K281)</f>
        <v>135605</v>
      </c>
      <c r="Q281" s="152">
        <f t="shared" ref="Q281:Q283" si="449">SUM(L275:L281)</f>
        <v>6608</v>
      </c>
      <c r="R281" s="384">
        <f t="shared" si="439"/>
        <v>4.8729766601526489E-2</v>
      </c>
      <c r="S281" s="91">
        <f t="shared" si="440"/>
        <v>24.821078835136273</v>
      </c>
    </row>
    <row r="282" spans="1:21" x14ac:dyDescent="0.25">
      <c r="A282" s="62">
        <v>44169</v>
      </c>
      <c r="B282" s="44">
        <v>1110733</v>
      </c>
      <c r="C282" s="44">
        <v>98686</v>
      </c>
      <c r="D282" s="105">
        <v>1209419</v>
      </c>
      <c r="E282" s="44">
        <v>966</v>
      </c>
      <c r="F282" s="376">
        <f t="shared" si="444"/>
        <v>0.12323000382701875</v>
      </c>
      <c r="G282" s="44">
        <v>8918</v>
      </c>
      <c r="H282" s="105">
        <v>1093922</v>
      </c>
      <c r="I282" s="74">
        <v>17949</v>
      </c>
      <c r="J282" s="198">
        <v>1768173</v>
      </c>
      <c r="K282" s="390">
        <f t="shared" si="445"/>
        <v>26867</v>
      </c>
      <c r="L282" s="390">
        <v>1134</v>
      </c>
      <c r="M282" s="382">
        <f t="shared" si="442"/>
        <v>4.2207913053187926E-2</v>
      </c>
      <c r="N282" s="90">
        <f t="shared" si="436"/>
        <v>45220</v>
      </c>
      <c r="O282" s="90">
        <f t="shared" si="437"/>
        <v>5531</v>
      </c>
      <c r="P282" s="152">
        <f t="shared" si="448"/>
        <v>135545</v>
      </c>
      <c r="Q282" s="152">
        <f t="shared" si="449"/>
        <v>6592</v>
      </c>
      <c r="R282" s="384">
        <f t="shared" si="439"/>
        <v>4.863329521561105E-2</v>
      </c>
      <c r="S282" s="91">
        <f t="shared" si="440"/>
        <v>24.810096461845404</v>
      </c>
    </row>
    <row r="283" spans="1:21" x14ac:dyDescent="0.25">
      <c r="A283" s="62">
        <v>44170</v>
      </c>
      <c r="B283" s="44">
        <v>1116611</v>
      </c>
      <c r="C283" s="44">
        <v>99463</v>
      </c>
      <c r="D283" s="105">
        <v>1216074</v>
      </c>
      <c r="E283" s="44">
        <v>777</v>
      </c>
      <c r="F283" s="376">
        <f t="shared" si="444"/>
        <v>0.11675432006010518</v>
      </c>
      <c r="G283" s="44">
        <v>7406</v>
      </c>
      <c r="H283" s="105">
        <v>1101328</v>
      </c>
      <c r="I283" s="74">
        <v>13317</v>
      </c>
      <c r="J283" s="198">
        <v>1781490</v>
      </c>
      <c r="K283" s="390">
        <f t="shared" si="445"/>
        <v>20723</v>
      </c>
      <c r="L283" s="390">
        <v>939</v>
      </c>
      <c r="M283" s="382">
        <f t="shared" si="442"/>
        <v>4.5311972204796602E-2</v>
      </c>
      <c r="N283" s="90">
        <f t="shared" si="436"/>
        <v>45186</v>
      </c>
      <c r="O283" s="90">
        <f t="shared" si="437"/>
        <v>5520</v>
      </c>
      <c r="P283" s="152">
        <f t="shared" si="448"/>
        <v>134774</v>
      </c>
      <c r="Q283" s="152">
        <f t="shared" si="449"/>
        <v>6578</v>
      </c>
      <c r="R283" s="384">
        <f t="shared" si="439"/>
        <v>4.8807633519818365E-2</v>
      </c>
      <c r="S283" s="91">
        <f t="shared" si="440"/>
        <v>24.668972965057748</v>
      </c>
    </row>
    <row r="284" spans="1:21" x14ac:dyDescent="0.25">
      <c r="A284" s="62">
        <v>44171</v>
      </c>
      <c r="B284" s="44">
        <v>1121124</v>
      </c>
      <c r="C284" s="44">
        <v>100106</v>
      </c>
      <c r="D284" s="105">
        <v>1221230</v>
      </c>
      <c r="E284" s="44">
        <v>643</v>
      </c>
      <c r="F284" s="376">
        <f t="shared" ref="F284:F286" si="450">E284/(D284-D283)</f>
        <v>0.12470907680372381</v>
      </c>
      <c r="G284" s="44">
        <v>5583</v>
      </c>
      <c r="H284" s="105">
        <v>1106911</v>
      </c>
      <c r="I284" s="74">
        <v>9207</v>
      </c>
      <c r="J284" s="198">
        <v>1790697</v>
      </c>
      <c r="K284" s="390">
        <f t="shared" si="445"/>
        <v>14790</v>
      </c>
      <c r="L284" s="390">
        <v>768</v>
      </c>
      <c r="M284" s="382">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4">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6">
        <f t="shared" si="450"/>
        <v>0.15165770609318996</v>
      </c>
      <c r="G285" s="44">
        <v>5352</v>
      </c>
      <c r="H285" s="105">
        <v>1112263</v>
      </c>
      <c r="I285" s="74">
        <v>6169</v>
      </c>
      <c r="J285" s="198">
        <v>1796866</v>
      </c>
      <c r="K285" s="390">
        <f t="shared" si="445"/>
        <v>11521</v>
      </c>
      <c r="L285" s="390">
        <v>774</v>
      </c>
      <c r="M285" s="382">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4">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6">
        <f t="shared" si="450"/>
        <v>9.3576741041244083E-2</v>
      </c>
      <c r="G286" s="44">
        <v>5934</v>
      </c>
      <c r="H286" s="105">
        <v>1118197</v>
      </c>
      <c r="I286" s="74">
        <v>9267</v>
      </c>
      <c r="J286" s="198">
        <v>1806133</v>
      </c>
      <c r="K286" s="390">
        <f t="shared" si="445"/>
        <v>15201</v>
      </c>
      <c r="L286" s="390">
        <v>843</v>
      </c>
      <c r="M286" s="382">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4">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6">
        <f t="shared" ref="F287:F297" si="472">E287/(D287-D286)</f>
        <v>0.13821263482280433</v>
      </c>
      <c r="G287" s="44">
        <v>8021</v>
      </c>
      <c r="H287" s="105">
        <v>1126218</v>
      </c>
      <c r="I287" s="74">
        <v>14248</v>
      </c>
      <c r="J287" s="198">
        <v>1818825</v>
      </c>
      <c r="K287" s="390">
        <f t="shared" si="445"/>
        <v>22269</v>
      </c>
      <c r="L287" s="390">
        <v>1033</v>
      </c>
      <c r="M287" s="382">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4">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6">
        <f t="shared" si="472"/>
        <v>0.17025547445255473</v>
      </c>
      <c r="G288" s="44">
        <v>9020</v>
      </c>
      <c r="H288" s="105">
        <v>1135238</v>
      </c>
      <c r="I288" s="74">
        <v>14478</v>
      </c>
      <c r="J288" s="198">
        <v>1833303</v>
      </c>
      <c r="K288" s="390">
        <f t="shared" si="445"/>
        <v>23498</v>
      </c>
      <c r="L288" s="390">
        <v>1097</v>
      </c>
      <c r="M288" s="382">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4">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6">
        <f t="shared" si="472"/>
        <v>0.14980544747081712</v>
      </c>
      <c r="G289" s="44">
        <v>8841</v>
      </c>
      <c r="H289" s="105">
        <v>1144079</v>
      </c>
      <c r="I289" s="74">
        <v>16083</v>
      </c>
      <c r="J289" s="198">
        <v>1849386</v>
      </c>
      <c r="K289" s="390">
        <f t="shared" si="445"/>
        <v>24924</v>
      </c>
      <c r="L289" s="390">
        <v>1157</v>
      </c>
      <c r="M289" s="382">
        <f t="shared" si="480"/>
        <v>4.6421120205424493E-2</v>
      </c>
      <c r="N289" s="90">
        <f t="shared" si="481"/>
        <v>42322</v>
      </c>
      <c r="O289" s="90">
        <f t="shared" si="482"/>
        <v>5620</v>
      </c>
      <c r="P289" s="152">
        <f t="shared" si="483"/>
        <v>132926</v>
      </c>
      <c r="Q289" s="152">
        <f t="shared" si="484"/>
        <v>6611</v>
      </c>
      <c r="R289" s="384">
        <f t="shared" si="485"/>
        <v>4.9734438710259843E-2</v>
      </c>
      <c r="S289" s="91">
        <f t="shared" si="486"/>
        <v>24.330715867699009</v>
      </c>
    </row>
    <row r="290" spans="1:21" x14ac:dyDescent="0.25">
      <c r="A290" s="62">
        <v>44177</v>
      </c>
      <c r="B290" s="44">
        <v>1152835</v>
      </c>
      <c r="C290" s="44">
        <v>105370</v>
      </c>
      <c r="D290" s="105">
        <v>1258205</v>
      </c>
      <c r="E290" s="44">
        <v>1064</v>
      </c>
      <c r="F290" s="376">
        <f t="shared" si="472"/>
        <v>0.16460396039603961</v>
      </c>
      <c r="G290" s="44">
        <v>8564</v>
      </c>
      <c r="H290" s="105">
        <v>1152643</v>
      </c>
      <c r="I290" s="74">
        <v>14731</v>
      </c>
      <c r="J290" s="198">
        <v>1864117</v>
      </c>
      <c r="K290" s="390">
        <f t="shared" si="445"/>
        <v>23295</v>
      </c>
      <c r="L290" s="390">
        <v>1217</v>
      </c>
      <c r="M290" s="382">
        <f t="shared" si="480"/>
        <v>5.2242970594548188E-2</v>
      </c>
      <c r="N290" s="90">
        <f t="shared" si="481"/>
        <v>42131</v>
      </c>
      <c r="O290" s="90">
        <f t="shared" si="482"/>
        <v>5907</v>
      </c>
      <c r="P290" s="152">
        <f t="shared" si="483"/>
        <v>135498</v>
      </c>
      <c r="Q290" s="152">
        <f t="shared" si="484"/>
        <v>6889</v>
      </c>
      <c r="R290" s="384">
        <f t="shared" si="485"/>
        <v>5.0842078849872324E-2</v>
      </c>
      <c r="S290" s="91">
        <f t="shared" si="486"/>
        <v>24.801493602767557</v>
      </c>
    </row>
    <row r="291" spans="1:21" x14ac:dyDescent="0.25">
      <c r="A291" s="62">
        <v>44178</v>
      </c>
      <c r="B291" s="44">
        <v>1157486</v>
      </c>
      <c r="C291" s="44">
        <v>106170</v>
      </c>
      <c r="D291" s="105">
        <v>1263656</v>
      </c>
      <c r="E291" s="44">
        <v>800</v>
      </c>
      <c r="F291" s="376">
        <f t="shared" si="472"/>
        <v>0.1467620620069712</v>
      </c>
      <c r="G291" s="44">
        <v>7239</v>
      </c>
      <c r="H291" s="105">
        <v>1159882</v>
      </c>
      <c r="I291" s="74">
        <v>9997</v>
      </c>
      <c r="J291" s="198">
        <v>1874114</v>
      </c>
      <c r="K291" s="390">
        <f t="shared" si="445"/>
        <v>17236</v>
      </c>
      <c r="L291" s="390">
        <v>892</v>
      </c>
      <c r="M291" s="382">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4">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6">
        <f t="shared" si="472"/>
        <v>0.1667045196456961</v>
      </c>
      <c r="G292" s="44">
        <v>4643</v>
      </c>
      <c r="H292" s="105">
        <v>1164525</v>
      </c>
      <c r="I292" s="74">
        <v>6271</v>
      </c>
      <c r="J292" s="198">
        <v>1880385</v>
      </c>
      <c r="K292" s="390">
        <f t="shared" ref="K292:K298" si="493">G292+I292</f>
        <v>10914</v>
      </c>
      <c r="L292" s="390">
        <v>833</v>
      </c>
      <c r="M292" s="382">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4">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6">
        <f t="shared" si="472"/>
        <v>0.15422522358094543</v>
      </c>
      <c r="G293" s="44">
        <v>6095</v>
      </c>
      <c r="H293" s="105">
        <v>1170620</v>
      </c>
      <c r="I293" s="74">
        <v>7047</v>
      </c>
      <c r="J293" s="198">
        <v>1887432</v>
      </c>
      <c r="K293" s="390">
        <f t="shared" si="493"/>
        <v>13142</v>
      </c>
      <c r="L293" s="390">
        <v>979</v>
      </c>
      <c r="M293" s="382">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4">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6">
        <f t="shared" si="472"/>
        <v>0.13603158933859821</v>
      </c>
      <c r="G294" s="44">
        <v>8034</v>
      </c>
      <c r="H294" s="105">
        <v>1178654</v>
      </c>
      <c r="I294" s="74">
        <v>5791</v>
      </c>
      <c r="J294" s="198">
        <v>1893223</v>
      </c>
      <c r="K294" s="390">
        <f t="shared" si="493"/>
        <v>13825</v>
      </c>
      <c r="L294" s="390">
        <v>810</v>
      </c>
      <c r="M294" s="382">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4">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6">
        <f t="shared" si="472"/>
        <v>0.14916550764951322</v>
      </c>
      <c r="G295" s="44">
        <v>9341</v>
      </c>
      <c r="H295" s="105">
        <v>1187995</v>
      </c>
      <c r="I295" s="74">
        <v>13111</v>
      </c>
      <c r="J295" s="198">
        <v>1906334</v>
      </c>
      <c r="K295" s="390">
        <f t="shared" si="493"/>
        <v>22452</v>
      </c>
      <c r="L295" s="390">
        <v>984</v>
      </c>
      <c r="M295" s="382">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4">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6">
        <f t="shared" si="472"/>
        <v>0.15346534653465346</v>
      </c>
      <c r="G296" s="44">
        <v>8993</v>
      </c>
      <c r="H296" s="105">
        <v>1197028</v>
      </c>
      <c r="I296" s="74">
        <v>11709</v>
      </c>
      <c r="J296" s="198">
        <v>1918003</v>
      </c>
      <c r="K296" s="390">
        <f t="shared" si="493"/>
        <v>20702</v>
      </c>
      <c r="L296" s="390">
        <v>873</v>
      </c>
      <c r="M296" s="382">
        <f t="shared" si="494"/>
        <v>4.2169838662931121E-2</v>
      </c>
      <c r="N296" s="90">
        <f t="shared" si="513"/>
        <v>37462</v>
      </c>
      <c r="O296" s="90">
        <f t="shared" si="514"/>
        <v>5734</v>
      </c>
      <c r="P296" s="152">
        <f t="shared" si="515"/>
        <v>121566</v>
      </c>
      <c r="Q296" s="152">
        <f t="shared" si="516"/>
        <v>6588</v>
      </c>
      <c r="R296" s="384">
        <f t="shared" si="517"/>
        <v>5.4192784166625534E-2</v>
      </c>
      <c r="S296" s="91">
        <f t="shared" si="518"/>
        <v>22.251386524627971</v>
      </c>
    </row>
    <row r="297" spans="1:21" s="2" customFormat="1" ht="12.75" x14ac:dyDescent="0.2">
      <c r="A297" s="62">
        <v>44184</v>
      </c>
      <c r="B297" s="391">
        <v>1182336</v>
      </c>
      <c r="C297" s="391">
        <v>110612</v>
      </c>
      <c r="D297" s="392">
        <v>1292948</v>
      </c>
      <c r="E297" s="44">
        <v>572</v>
      </c>
      <c r="F297" s="376">
        <f t="shared" si="472"/>
        <v>0.1527369826435247</v>
      </c>
      <c r="G297" s="44">
        <v>6000</v>
      </c>
      <c r="H297" s="392">
        <v>1203028</v>
      </c>
      <c r="I297" s="74">
        <v>9917</v>
      </c>
      <c r="J297" s="50">
        <v>1927920</v>
      </c>
      <c r="K297" s="390">
        <f t="shared" si="493"/>
        <v>15917</v>
      </c>
      <c r="L297" s="393">
        <v>637</v>
      </c>
      <c r="M297" s="382">
        <f t="shared" si="494"/>
        <v>4.0020104291009613E-2</v>
      </c>
      <c r="N297" s="90">
        <f t="shared" si="513"/>
        <v>34743</v>
      </c>
      <c r="O297" s="90">
        <f t="shared" si="514"/>
        <v>5242</v>
      </c>
      <c r="P297" s="152">
        <f t="shared" si="515"/>
        <v>114188</v>
      </c>
      <c r="Q297" s="152">
        <f t="shared" si="516"/>
        <v>6008</v>
      </c>
      <c r="R297" s="384">
        <f t="shared" si="517"/>
        <v>5.2614985812870003E-2</v>
      </c>
      <c r="S297" s="91">
        <f t="shared" si="518"/>
        <v>20.900920688960884</v>
      </c>
    </row>
    <row r="298" spans="1:21" x14ac:dyDescent="0.25">
      <c r="A298" s="62">
        <v>44185</v>
      </c>
      <c r="B298" s="391">
        <v>1187618</v>
      </c>
      <c r="C298" s="391">
        <v>111546</v>
      </c>
      <c r="D298" s="392">
        <v>1299164</v>
      </c>
      <c r="E298" s="44">
        <v>934</v>
      </c>
      <c r="F298" s="376">
        <f t="shared" ref="F298" si="519">E298/(D298-D297)</f>
        <v>0.15025740025740025</v>
      </c>
      <c r="G298" s="44">
        <v>8890</v>
      </c>
      <c r="H298" s="392">
        <v>1211918</v>
      </c>
      <c r="I298" s="74">
        <v>12033</v>
      </c>
      <c r="J298" s="50">
        <v>1939953</v>
      </c>
      <c r="K298" s="390">
        <f t="shared" si="493"/>
        <v>20923</v>
      </c>
      <c r="L298" s="393">
        <v>1069</v>
      </c>
      <c r="M298" s="382">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4">
        <f t="shared" ref="R298" si="525">Q298/P298</f>
        <v>5.2470837751855778E-2</v>
      </c>
      <c r="S298" s="91">
        <f t="shared" ref="S298" si="526">P298/5463.3</f>
        <v>21.575787527684732</v>
      </c>
      <c r="U298" s="395" t="s">
        <v>236</v>
      </c>
    </row>
    <row r="299" spans="1:21" x14ac:dyDescent="0.25">
      <c r="A299" s="62">
        <v>44186</v>
      </c>
      <c r="B299" s="391">
        <v>1196386</v>
      </c>
      <c r="C299" s="391">
        <v>113050</v>
      </c>
      <c r="D299" s="392">
        <v>1309436</v>
      </c>
      <c r="E299" s="44">
        <v>1504</v>
      </c>
      <c r="F299" s="376">
        <f t="shared" ref="F299" si="527">E299/(D299-D298)</f>
        <v>0.14641744548286603</v>
      </c>
      <c r="G299" s="44">
        <v>4720</v>
      </c>
      <c r="H299" s="392">
        <v>1216638</v>
      </c>
      <c r="I299" s="74">
        <v>23331</v>
      </c>
      <c r="J299" s="50">
        <v>1963284</v>
      </c>
      <c r="K299" s="390">
        <f t="shared" ref="K299" si="528">G299+I299</f>
        <v>28051</v>
      </c>
      <c r="L299" s="393">
        <v>1696</v>
      </c>
      <c r="M299" s="382">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4">
        <f t="shared" ref="R299" si="534">Q299/P299</f>
        <v>5.2202767161437499E-2</v>
      </c>
      <c r="S299" s="91">
        <f t="shared" ref="S299" si="535">P299/5463.3</f>
        <v>24.712536379111526</v>
      </c>
      <c r="U299" s="395" t="s">
        <v>237</v>
      </c>
    </row>
    <row r="300" spans="1:21" x14ac:dyDescent="0.25">
      <c r="A300" s="62">
        <v>44187</v>
      </c>
      <c r="B300" s="391">
        <v>1203896</v>
      </c>
      <c r="C300" s="391">
        <v>114366</v>
      </c>
      <c r="D300" s="392">
        <v>1318262</v>
      </c>
      <c r="E300" s="44">
        <v>1316</v>
      </c>
      <c r="F300" s="376">
        <f t="shared" ref="F300" si="536">E300/(D300-D299)</f>
        <v>0.14910491728982553</v>
      </c>
      <c r="G300" s="44">
        <v>5796</v>
      </c>
      <c r="H300" s="392">
        <v>1222434</v>
      </c>
      <c r="I300" s="74">
        <v>13751</v>
      </c>
      <c r="J300" s="50">
        <v>1977035</v>
      </c>
      <c r="K300" s="390">
        <f t="shared" ref="K300" si="537">G300+I300</f>
        <v>19547</v>
      </c>
      <c r="L300" s="393">
        <v>1464</v>
      </c>
      <c r="M300" s="382">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4">
        <f t="shared" ref="R300" si="543">Q300/P300</f>
        <v>5.3267994654108065E-2</v>
      </c>
      <c r="S300" s="91">
        <f t="shared" ref="S300" si="544">P300/5463.3</f>
        <v>25.884904727911699</v>
      </c>
    </row>
    <row r="301" spans="1:21" x14ac:dyDescent="0.25">
      <c r="A301" s="62">
        <v>44188</v>
      </c>
      <c r="B301" s="391">
        <v>1210787</v>
      </c>
      <c r="C301" s="391">
        <v>115556</v>
      </c>
      <c r="D301" s="392">
        <v>1326343</v>
      </c>
      <c r="E301" s="44">
        <v>1190</v>
      </c>
      <c r="F301" s="376">
        <f t="shared" ref="F301" si="545">E301/(D301-D300)</f>
        <v>0.14725900259868829</v>
      </c>
      <c r="G301" s="44">
        <v>8407</v>
      </c>
      <c r="H301" s="392">
        <v>1230841</v>
      </c>
      <c r="I301" s="74">
        <v>18123</v>
      </c>
      <c r="J301" s="50">
        <v>1995158</v>
      </c>
      <c r="K301" s="390">
        <f t="shared" ref="K301" si="546">G301+I301</f>
        <v>26530</v>
      </c>
      <c r="L301" s="393">
        <v>1320</v>
      </c>
      <c r="M301" s="382">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4">
        <f t="shared" ref="R301" si="552">Q301/P301</f>
        <v>5.2185930626386885E-2</v>
      </c>
      <c r="S301" s="91">
        <f t="shared" ref="S301" si="553">P301/5463.3</f>
        <v>28.210422272253034</v>
      </c>
    </row>
    <row r="302" spans="1:21" x14ac:dyDescent="0.25">
      <c r="A302" s="62">
        <v>44189</v>
      </c>
      <c r="B302" s="391">
        <v>1218069</v>
      </c>
      <c r="C302" s="391">
        <v>116870</v>
      </c>
      <c r="D302" s="392">
        <v>1334939</v>
      </c>
      <c r="E302" s="44">
        <v>1314</v>
      </c>
      <c r="F302" s="376">
        <f t="shared" ref="F302:F307" si="554">E302/(D302-D301)</f>
        <v>0.15286179618427176</v>
      </c>
      <c r="G302" s="44">
        <v>9705</v>
      </c>
      <c r="H302" s="392">
        <v>1240546</v>
      </c>
      <c r="I302" s="74">
        <v>18167</v>
      </c>
      <c r="J302" s="50">
        <v>2013325</v>
      </c>
      <c r="K302" s="390">
        <f t="shared" ref="K302:K307" si="555">G302+I302</f>
        <v>27872</v>
      </c>
      <c r="L302" s="393">
        <v>1490</v>
      </c>
      <c r="M302" s="382">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4">
        <f t="shared" ref="R302" si="561">Q302/P302</f>
        <v>5.3584636020608992E-2</v>
      </c>
      <c r="S302" s="91">
        <f t="shared" ref="S302" si="562">P302/5463.3</f>
        <v>29.202496659528123</v>
      </c>
    </row>
    <row r="303" spans="1:21" x14ac:dyDescent="0.25">
      <c r="A303" s="62">
        <v>44190</v>
      </c>
      <c r="B303" s="391">
        <v>1223532</v>
      </c>
      <c r="C303" s="391">
        <v>118035</v>
      </c>
      <c r="D303" s="392">
        <v>1341567</v>
      </c>
      <c r="E303" s="44">
        <v>1165</v>
      </c>
      <c r="F303" s="376">
        <f t="shared" si="554"/>
        <v>0.17576946288473144</v>
      </c>
      <c r="G303" s="44">
        <v>9243</v>
      </c>
      <c r="H303" s="392">
        <v>1249789</v>
      </c>
      <c r="I303" s="74">
        <v>21376</v>
      </c>
      <c r="J303" s="50">
        <v>2034701</v>
      </c>
      <c r="K303" s="390">
        <f t="shared" si="555"/>
        <v>30619</v>
      </c>
      <c r="L303" s="393">
        <v>1310</v>
      </c>
      <c r="M303" s="382">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4">
        <f t="shared" ref="R303:R307" si="568">Q303/P303</f>
        <v>5.3027575991832832E-2</v>
      </c>
      <c r="S303" s="91">
        <f t="shared" ref="S303:S307" si="569">P303/5463.3</f>
        <v>31.017699924953781</v>
      </c>
    </row>
    <row r="304" spans="1:21" x14ac:dyDescent="0.25">
      <c r="A304" s="62">
        <v>44191</v>
      </c>
      <c r="B304" s="391">
        <v>1226966</v>
      </c>
      <c r="C304" s="391">
        <v>119184</v>
      </c>
      <c r="D304" s="392">
        <v>1346150</v>
      </c>
      <c r="E304" s="44">
        <v>1149</v>
      </c>
      <c r="F304" s="376">
        <f t="shared" si="554"/>
        <v>0.25070914248308968</v>
      </c>
      <c r="G304" s="44">
        <v>4477</v>
      </c>
      <c r="H304" s="392">
        <v>1254266</v>
      </c>
      <c r="I304" s="74">
        <v>10934</v>
      </c>
      <c r="J304" s="50">
        <v>2045635</v>
      </c>
      <c r="K304" s="390">
        <f t="shared" si="555"/>
        <v>15411</v>
      </c>
      <c r="L304" s="393">
        <v>1262</v>
      </c>
      <c r="M304" s="382">
        <f t="shared" si="563"/>
        <v>8.1889559405619358E-2</v>
      </c>
      <c r="N304" s="90">
        <f t="shared" si="564"/>
        <v>53202</v>
      </c>
      <c r="O304" s="90">
        <f t="shared" si="565"/>
        <v>8572</v>
      </c>
      <c r="P304" s="152">
        <f t="shared" si="566"/>
        <v>168953</v>
      </c>
      <c r="Q304" s="152">
        <f t="shared" si="567"/>
        <v>9611</v>
      </c>
      <c r="R304" s="384">
        <f t="shared" si="568"/>
        <v>5.6885642752718214E-2</v>
      </c>
      <c r="S304" s="91">
        <f t="shared" si="569"/>
        <v>30.925081910200792</v>
      </c>
    </row>
    <row r="305" spans="1:19" x14ac:dyDescent="0.25">
      <c r="A305" s="62">
        <v>44192</v>
      </c>
      <c r="B305" s="391">
        <v>1228815</v>
      </c>
      <c r="C305" s="391">
        <v>119924</v>
      </c>
      <c r="D305" s="392">
        <v>1348739</v>
      </c>
      <c r="E305" s="44">
        <v>740</v>
      </c>
      <c r="F305" s="376">
        <f t="shared" si="554"/>
        <v>0.28582464271919661</v>
      </c>
      <c r="G305" s="44">
        <v>3311</v>
      </c>
      <c r="H305" s="392">
        <v>1257577</v>
      </c>
      <c r="I305" s="74">
        <v>3482</v>
      </c>
      <c r="J305" s="50">
        <v>2049117</v>
      </c>
      <c r="K305" s="390">
        <f t="shared" si="555"/>
        <v>6793</v>
      </c>
      <c r="L305" s="393">
        <v>834</v>
      </c>
      <c r="M305" s="382">
        <f t="shared" si="563"/>
        <v>0.12277344325040483</v>
      </c>
      <c r="N305" s="90">
        <f t="shared" si="564"/>
        <v>49575</v>
      </c>
      <c r="O305" s="90">
        <f t="shared" si="565"/>
        <v>8378</v>
      </c>
      <c r="P305" s="152">
        <f t="shared" si="566"/>
        <v>154823</v>
      </c>
      <c r="Q305" s="152">
        <f t="shared" si="567"/>
        <v>9376</v>
      </c>
      <c r="R305" s="384">
        <f t="shared" si="568"/>
        <v>6.0559477596997861E-2</v>
      </c>
      <c r="S305" s="91">
        <f t="shared" si="569"/>
        <v>28.338733000201344</v>
      </c>
    </row>
    <row r="306" spans="1:19" x14ac:dyDescent="0.25">
      <c r="A306" s="62">
        <v>44193</v>
      </c>
      <c r="B306" s="391">
        <v>1231418</v>
      </c>
      <c r="C306" s="391">
        <v>120891</v>
      </c>
      <c r="D306" s="392">
        <v>1352309</v>
      </c>
      <c r="E306" s="44">
        <v>967</v>
      </c>
      <c r="F306" s="376">
        <f t="shared" si="554"/>
        <v>0.27086834733893556</v>
      </c>
      <c r="G306" s="44">
        <v>4122</v>
      </c>
      <c r="H306" s="392">
        <v>1261699</v>
      </c>
      <c r="I306" s="74">
        <v>4697</v>
      </c>
      <c r="J306" s="50">
        <v>2053814</v>
      </c>
      <c r="K306" s="390">
        <f t="shared" si="555"/>
        <v>8819</v>
      </c>
      <c r="L306" s="393">
        <v>1072</v>
      </c>
      <c r="M306" s="382">
        <f t="shared" si="563"/>
        <v>0.12155573194239709</v>
      </c>
      <c r="N306" s="90">
        <f t="shared" si="564"/>
        <v>42873</v>
      </c>
      <c r="O306" s="90">
        <f t="shared" si="565"/>
        <v>7841</v>
      </c>
      <c r="P306" s="152">
        <f t="shared" si="566"/>
        <v>135591</v>
      </c>
      <c r="Q306" s="152">
        <f t="shared" si="567"/>
        <v>8752</v>
      </c>
      <c r="R306" s="384">
        <f t="shared" si="568"/>
        <v>6.4547056958057694E-2</v>
      </c>
      <c r="S306" s="91">
        <f t="shared" si="569"/>
        <v>24.818516281368403</v>
      </c>
    </row>
    <row r="307" spans="1:19" x14ac:dyDescent="0.25">
      <c r="A307" s="62">
        <v>44194</v>
      </c>
      <c r="B307" s="391">
        <v>1235580</v>
      </c>
      <c r="C307" s="391">
        <v>122786</v>
      </c>
      <c r="D307" s="392">
        <v>1358366</v>
      </c>
      <c r="E307" s="44">
        <v>1895</v>
      </c>
      <c r="F307" s="376">
        <f t="shared" si="554"/>
        <v>0.31286115238566947</v>
      </c>
      <c r="G307" s="44">
        <v>5121</v>
      </c>
      <c r="H307" s="392">
        <v>1266820</v>
      </c>
      <c r="I307" s="74">
        <v>9058</v>
      </c>
      <c r="J307" s="50">
        <v>2062872</v>
      </c>
      <c r="K307" s="390">
        <f t="shared" si="555"/>
        <v>14179</v>
      </c>
      <c r="L307" s="393">
        <v>2038</v>
      </c>
      <c r="M307" s="382">
        <f t="shared" si="563"/>
        <v>0.14373369066929967</v>
      </c>
      <c r="N307" s="90">
        <f t="shared" si="564"/>
        <v>40104</v>
      </c>
      <c r="O307" s="90">
        <f t="shared" si="565"/>
        <v>8420</v>
      </c>
      <c r="P307" s="152">
        <f t="shared" si="566"/>
        <v>130223</v>
      </c>
      <c r="Q307" s="152">
        <f t="shared" si="567"/>
        <v>9326</v>
      </c>
      <c r="R307" s="384">
        <f t="shared" si="568"/>
        <v>7.1615613217327206E-2</v>
      </c>
      <c r="S307" s="91">
        <f t="shared" si="569"/>
        <v>23.835959950945398</v>
      </c>
    </row>
    <row r="308" spans="1:19" x14ac:dyDescent="0.25">
      <c r="A308" s="62">
        <v>44195</v>
      </c>
      <c r="B308" s="391">
        <v>1239844</v>
      </c>
      <c r="C308" s="391">
        <v>124831</v>
      </c>
      <c r="D308" s="392">
        <v>1364675</v>
      </c>
      <c r="E308" s="44">
        <v>2045</v>
      </c>
      <c r="F308" s="376">
        <f t="shared" ref="F308" si="570">E308/(D308-D307)</f>
        <v>0.32414011729275638</v>
      </c>
      <c r="G308" s="44">
        <v>8004</v>
      </c>
      <c r="H308" s="392">
        <v>1274824</v>
      </c>
      <c r="I308" s="74">
        <v>11718</v>
      </c>
      <c r="J308" s="50">
        <v>2074590</v>
      </c>
      <c r="K308" s="390">
        <f t="shared" ref="K308" si="571">G308+I308</f>
        <v>19722</v>
      </c>
      <c r="L308" s="393">
        <v>2232</v>
      </c>
      <c r="M308" s="382">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4">
        <f t="shared" ref="R308" si="577">Q308/P308</f>
        <v>8.2955880565571447E-2</v>
      </c>
      <c r="S308" s="91">
        <f t="shared" ref="S308" si="578">P308/5463.3</f>
        <v>22.589826661541558</v>
      </c>
    </row>
    <row r="309" spans="1:19" x14ac:dyDescent="0.25">
      <c r="A309" s="62">
        <v>44196</v>
      </c>
      <c r="B309" s="391">
        <v>1245016</v>
      </c>
      <c r="C309" s="391">
        <v>127453</v>
      </c>
      <c r="D309" s="392">
        <v>1372469</v>
      </c>
      <c r="E309" s="44">
        <v>2622</v>
      </c>
      <c r="F309" s="376">
        <f t="shared" ref="F309:F314" si="579">E309/(D309-D308)</f>
        <v>0.33641262509622788</v>
      </c>
      <c r="G309" s="44">
        <v>10038</v>
      </c>
      <c r="H309" s="392">
        <v>1284862</v>
      </c>
      <c r="I309" s="74">
        <v>18257</v>
      </c>
      <c r="J309" s="50">
        <v>2092847</v>
      </c>
      <c r="K309" s="390">
        <f t="shared" ref="K309:K314" si="580">G309+I309</f>
        <v>28295</v>
      </c>
      <c r="L309" s="393">
        <v>2851</v>
      </c>
      <c r="M309" s="382">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4">
        <f t="shared" ref="R309" si="586">Q309/P309</f>
        <v>9.3662688350910059E-2</v>
      </c>
      <c r="S309" s="91">
        <f t="shared" ref="S309" si="587">P309/5463.3</f>
        <v>22.66725239324218</v>
      </c>
    </row>
    <row r="310" spans="1:19" x14ac:dyDescent="0.25">
      <c r="A310" s="62">
        <v>44197</v>
      </c>
      <c r="B310" s="391">
        <v>1250143</v>
      </c>
      <c r="C310" s="391">
        <v>129992</v>
      </c>
      <c r="D310" s="392">
        <v>1380135</v>
      </c>
      <c r="E310" s="44">
        <v>2539</v>
      </c>
      <c r="F310" s="376">
        <f t="shared" si="579"/>
        <v>0.33120271327941558</v>
      </c>
      <c r="G310" s="44">
        <v>10471</v>
      </c>
      <c r="H310" s="392">
        <v>1295333</v>
      </c>
      <c r="I310" s="74">
        <v>17842</v>
      </c>
      <c r="J310" s="50">
        <v>2110689</v>
      </c>
      <c r="K310" s="390">
        <f t="shared" si="580"/>
        <v>28313</v>
      </c>
      <c r="L310" s="393">
        <v>2747</v>
      </c>
      <c r="M310" s="382">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4">
        <f t="shared" ref="R310:R314" si="593">Q310/P310</f>
        <v>0.10726393048744363</v>
      </c>
      <c r="S310" s="91">
        <f t="shared" ref="S310:S314" si="594">P310/5463.3</f>
        <v>22.245163179763146</v>
      </c>
    </row>
    <row r="311" spans="1:19" x14ac:dyDescent="0.25">
      <c r="A311" s="62">
        <v>44198</v>
      </c>
      <c r="B311" s="391">
        <v>1254763</v>
      </c>
      <c r="C311" s="391">
        <v>132129</v>
      </c>
      <c r="D311" s="392">
        <v>1386892</v>
      </c>
      <c r="E311" s="44">
        <v>2137</v>
      </c>
      <c r="F311" s="376">
        <f t="shared" si="579"/>
        <v>0.31626461447387894</v>
      </c>
      <c r="G311" s="44">
        <v>5667</v>
      </c>
      <c r="H311" s="392">
        <v>1301000</v>
      </c>
      <c r="I311" s="74">
        <v>15784</v>
      </c>
      <c r="J311" s="50">
        <v>2126473</v>
      </c>
      <c r="K311" s="390">
        <f t="shared" si="580"/>
        <v>21451</v>
      </c>
      <c r="L311" s="393">
        <v>2316</v>
      </c>
      <c r="M311" s="382">
        <f t="shared" si="588"/>
        <v>0.10796699454570882</v>
      </c>
      <c r="N311" s="90">
        <f t="shared" si="589"/>
        <v>40742</v>
      </c>
      <c r="O311" s="90">
        <f t="shared" si="590"/>
        <v>12945</v>
      </c>
      <c r="P311" s="152">
        <f t="shared" si="591"/>
        <v>127572</v>
      </c>
      <c r="Q311" s="152">
        <f t="shared" si="592"/>
        <v>14090</v>
      </c>
      <c r="R311" s="384">
        <f t="shared" si="593"/>
        <v>0.11044743360612047</v>
      </c>
      <c r="S311" s="91">
        <f t="shared" si="594"/>
        <v>23.350722091043874</v>
      </c>
    </row>
    <row r="312" spans="1:19" x14ac:dyDescent="0.25">
      <c r="A312" s="62">
        <v>44199</v>
      </c>
      <c r="B312" s="391">
        <v>1259214</v>
      </c>
      <c r="C312" s="391">
        <v>134593</v>
      </c>
      <c r="D312" s="392">
        <v>1393807</v>
      </c>
      <c r="E312" s="44">
        <v>2464</v>
      </c>
      <c r="F312" s="376">
        <f t="shared" si="579"/>
        <v>0.35632682574114244</v>
      </c>
      <c r="G312" s="44">
        <v>4482</v>
      </c>
      <c r="H312" s="392">
        <v>1305482</v>
      </c>
      <c r="I312" s="74">
        <v>12846</v>
      </c>
      <c r="J312" s="50">
        <v>2139319</v>
      </c>
      <c r="K312" s="390">
        <f t="shared" si="580"/>
        <v>17328</v>
      </c>
      <c r="L312" s="393">
        <v>2629</v>
      </c>
      <c r="M312" s="382">
        <f t="shared" si="588"/>
        <v>0.15171975992613113</v>
      </c>
      <c r="N312" s="90">
        <f t="shared" si="589"/>
        <v>45068</v>
      </c>
      <c r="O312" s="90">
        <f t="shared" si="590"/>
        <v>14669</v>
      </c>
      <c r="P312" s="152">
        <f t="shared" si="591"/>
        <v>138107</v>
      </c>
      <c r="Q312" s="152">
        <f t="shared" si="592"/>
        <v>15885</v>
      </c>
      <c r="R312" s="384">
        <f t="shared" si="593"/>
        <v>0.11501951385519923</v>
      </c>
      <c r="S312" s="91">
        <f t="shared" si="594"/>
        <v>25.279043801365475</v>
      </c>
    </row>
    <row r="313" spans="1:19" x14ac:dyDescent="0.25">
      <c r="A313" s="62">
        <v>44200</v>
      </c>
      <c r="B313" s="391">
        <v>1263297</v>
      </c>
      <c r="C313" s="391">
        <v>136498</v>
      </c>
      <c r="D313" s="392">
        <v>1399795</v>
      </c>
      <c r="E313" s="44">
        <v>1905</v>
      </c>
      <c r="F313" s="376">
        <f t="shared" si="579"/>
        <v>0.31813627254509019</v>
      </c>
      <c r="G313" s="44">
        <v>4410</v>
      </c>
      <c r="H313" s="392">
        <v>1309892</v>
      </c>
      <c r="I313" s="74">
        <v>9400</v>
      </c>
      <c r="J313" s="50">
        <v>2148719</v>
      </c>
      <c r="K313" s="390">
        <f t="shared" si="580"/>
        <v>13810</v>
      </c>
      <c r="L313" s="393">
        <v>2077</v>
      </c>
      <c r="M313" s="382">
        <f t="shared" si="588"/>
        <v>0.1503982621288921</v>
      </c>
      <c r="N313" s="90">
        <f t="shared" si="589"/>
        <v>47486</v>
      </c>
      <c r="O313" s="90">
        <f t="shared" si="590"/>
        <v>15607</v>
      </c>
      <c r="P313" s="152">
        <f t="shared" si="591"/>
        <v>143098</v>
      </c>
      <c r="Q313" s="152">
        <f t="shared" si="592"/>
        <v>16890</v>
      </c>
      <c r="R313" s="384">
        <f t="shared" si="593"/>
        <v>0.11803099973444772</v>
      </c>
      <c r="S313" s="91">
        <f t="shared" si="594"/>
        <v>26.192594219610857</v>
      </c>
    </row>
    <row r="314" spans="1:19" x14ac:dyDescent="0.25">
      <c r="A314" s="62">
        <v>44201</v>
      </c>
      <c r="B314" s="391">
        <v>1268789</v>
      </c>
      <c r="C314" s="391">
        <v>139027</v>
      </c>
      <c r="D314" s="392">
        <v>1407816</v>
      </c>
      <c r="E314" s="44">
        <v>2529</v>
      </c>
      <c r="F314" s="376">
        <f t="shared" si="579"/>
        <v>0.31529734447076424</v>
      </c>
      <c r="G314" s="44">
        <v>6360</v>
      </c>
      <c r="H314" s="392">
        <v>1316252</v>
      </c>
      <c r="I314" s="74">
        <v>11976</v>
      </c>
      <c r="J314" s="50">
        <v>2160695</v>
      </c>
      <c r="K314" s="390">
        <f t="shared" si="580"/>
        <v>18336</v>
      </c>
      <c r="L314" s="393">
        <v>2722</v>
      </c>
      <c r="M314" s="382">
        <f t="shared" si="588"/>
        <v>0.14845113438045376</v>
      </c>
      <c r="N314" s="90">
        <f t="shared" si="589"/>
        <v>49450</v>
      </c>
      <c r="O314" s="90">
        <f t="shared" si="590"/>
        <v>16241</v>
      </c>
      <c r="P314" s="152">
        <f t="shared" si="591"/>
        <v>147255</v>
      </c>
      <c r="Q314" s="152">
        <f t="shared" si="592"/>
        <v>17574</v>
      </c>
      <c r="R314" s="384">
        <f t="shared" si="593"/>
        <v>0.11934399511052256</v>
      </c>
      <c r="S314" s="91">
        <f t="shared" si="594"/>
        <v>26.953489649113173</v>
      </c>
    </row>
    <row r="315" spans="1:19" x14ac:dyDescent="0.25">
      <c r="A315" s="62">
        <v>44202</v>
      </c>
      <c r="B315" s="391">
        <v>1273698</v>
      </c>
      <c r="C315" s="391">
        <v>141066</v>
      </c>
      <c r="D315" s="392">
        <v>1414764</v>
      </c>
      <c r="E315" s="44">
        <v>2039</v>
      </c>
      <c r="F315" s="376">
        <f t="shared" ref="F315:F317" si="595">E315/(D315-D314)</f>
        <v>0.29346574553828442</v>
      </c>
      <c r="G315" s="44">
        <v>7861</v>
      </c>
      <c r="H315" s="392">
        <v>1324113</v>
      </c>
      <c r="I315" s="74">
        <v>13240</v>
      </c>
      <c r="J315" s="50">
        <v>2173935</v>
      </c>
      <c r="K315" s="390">
        <f t="shared" ref="K315:K317" si="596">G315+I315</f>
        <v>21101</v>
      </c>
      <c r="L315" s="393">
        <v>2220</v>
      </c>
      <c r="M315" s="382">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4">
        <f t="shared" ref="R315" si="602">Q315/P315</f>
        <v>0.11815600737381757</v>
      </c>
      <c r="S315" s="91">
        <f t="shared" ref="S315" si="603">P315/5463.3</f>
        <v>27.205901195248291</v>
      </c>
    </row>
    <row r="316" spans="1:19" x14ac:dyDescent="0.25">
      <c r="A316" s="62">
        <v>44203</v>
      </c>
      <c r="B316" s="391">
        <v>1280173</v>
      </c>
      <c r="C316" s="391">
        <v>143715</v>
      </c>
      <c r="D316" s="392">
        <v>1423888</v>
      </c>
      <c r="E316" s="44">
        <v>2649</v>
      </c>
      <c r="F316" s="376">
        <f t="shared" si="595"/>
        <v>0.29033318719859713</v>
      </c>
      <c r="G316" s="44">
        <v>11365</v>
      </c>
      <c r="H316" s="392">
        <v>1335478</v>
      </c>
      <c r="I316" s="74">
        <v>15601</v>
      </c>
      <c r="J316" s="50">
        <v>2189536</v>
      </c>
      <c r="K316" s="390">
        <f t="shared" si="596"/>
        <v>26966</v>
      </c>
      <c r="L316" s="393">
        <v>3051</v>
      </c>
      <c r="M316" s="382">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4">
        <f t="shared" ref="R316:R317" si="609">Q316/P316</f>
        <v>0.12057974949933811</v>
      </c>
      <c r="S316" s="91">
        <f t="shared" ref="S316:S317" si="610">P316/5463.3</f>
        <v>26.962641626855561</v>
      </c>
    </row>
    <row r="317" spans="1:19" x14ac:dyDescent="0.25">
      <c r="A317" s="62">
        <v>44204</v>
      </c>
      <c r="B317" s="391">
        <v>1286020</v>
      </c>
      <c r="C317" s="391">
        <v>146024</v>
      </c>
      <c r="D317" s="392">
        <v>1432044</v>
      </c>
      <c r="E317" s="44">
        <v>2309</v>
      </c>
      <c r="F317" s="376">
        <f t="shared" si="595"/>
        <v>0.28310446297204511</v>
      </c>
      <c r="G317" s="44">
        <v>11694</v>
      </c>
      <c r="H317" s="392">
        <v>1347172</v>
      </c>
      <c r="I317" s="74">
        <v>19750</v>
      </c>
      <c r="J317" s="50">
        <v>2209286</v>
      </c>
      <c r="K317" s="390">
        <f t="shared" si="596"/>
        <v>31444</v>
      </c>
      <c r="L317" s="393">
        <v>2557</v>
      </c>
      <c r="M317" s="382">
        <f t="shared" si="604"/>
        <v>8.1319170588983594E-2</v>
      </c>
      <c r="N317" s="90">
        <f t="shared" si="605"/>
        <v>51909</v>
      </c>
      <c r="O317" s="90">
        <f t="shared" si="606"/>
        <v>16032</v>
      </c>
      <c r="P317" s="152">
        <f t="shared" si="607"/>
        <v>150436</v>
      </c>
      <c r="Q317" s="152">
        <f t="shared" si="608"/>
        <v>17572</v>
      </c>
      <c r="R317" s="384">
        <f t="shared" si="609"/>
        <v>0.11680714722539817</v>
      </c>
      <c r="S317" s="91">
        <f t="shared" si="610"/>
        <v>27.535738473084031</v>
      </c>
    </row>
    <row r="318" spans="1:19" x14ac:dyDescent="0.25">
      <c r="A318" s="62">
        <v>44205</v>
      </c>
      <c r="B318" s="391">
        <v>1291523</v>
      </c>
      <c r="C318" s="391">
        <v>147889</v>
      </c>
      <c r="D318" s="392">
        <v>1439412</v>
      </c>
      <c r="E318" s="44">
        <v>1865</v>
      </c>
      <c r="F318" s="376">
        <f t="shared" ref="F318:F319" si="611">E318/(D318-D317)</f>
        <v>0.25312160694896851</v>
      </c>
      <c r="G318" s="44">
        <v>9392</v>
      </c>
      <c r="H318" s="392">
        <v>1356564</v>
      </c>
      <c r="I318" s="74">
        <v>16960</v>
      </c>
      <c r="J318" s="50">
        <v>2226246</v>
      </c>
      <c r="K318" s="390">
        <f t="shared" ref="K318:K319" si="612">G318+I318</f>
        <v>26352</v>
      </c>
      <c r="L318" s="393">
        <v>2299</v>
      </c>
      <c r="M318" s="382">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4">
        <f t="shared" ref="R318:R319" si="618">Q318/P318</f>
        <v>0.11301235378564026</v>
      </c>
      <c r="S318" s="91">
        <f t="shared" ref="S318:S319" si="619">P318/5463.3</f>
        <v>28.432815331393112</v>
      </c>
    </row>
    <row r="319" spans="1:19" x14ac:dyDescent="0.25">
      <c r="A319" s="62">
        <v>44206</v>
      </c>
      <c r="B319" s="44">
        <v>1296879</v>
      </c>
      <c r="C319" s="44">
        <v>149766</v>
      </c>
      <c r="D319" s="392">
        <v>1446645</v>
      </c>
      <c r="E319" s="392">
        <v>1877</v>
      </c>
      <c r="F319" s="376">
        <f t="shared" si="611"/>
        <v>0.25950504631549842</v>
      </c>
      <c r="G319" s="44">
        <v>7187</v>
      </c>
      <c r="H319" s="392">
        <v>1363751</v>
      </c>
      <c r="I319" s="74">
        <v>13781</v>
      </c>
      <c r="J319" s="50">
        <v>2240027</v>
      </c>
      <c r="K319" s="390">
        <f t="shared" si="612"/>
        <v>20968</v>
      </c>
      <c r="L319" s="393">
        <v>2099</v>
      </c>
      <c r="M319" s="382">
        <f t="shared" si="613"/>
        <v>0.10010492178557802</v>
      </c>
      <c r="N319" s="90">
        <f t="shared" si="614"/>
        <v>52838</v>
      </c>
      <c r="O319" s="90">
        <f t="shared" si="615"/>
        <v>15173</v>
      </c>
      <c r="P319" s="152">
        <f t="shared" si="616"/>
        <v>158977</v>
      </c>
      <c r="Q319" s="152">
        <f t="shared" si="617"/>
        <v>17025</v>
      </c>
      <c r="R319" s="384">
        <f t="shared" si="618"/>
        <v>0.10709096284368179</v>
      </c>
      <c r="S319" s="91">
        <f t="shared" si="619"/>
        <v>29.099079311039116</v>
      </c>
    </row>
    <row r="320" spans="1:19" x14ac:dyDescent="0.25">
      <c r="A320" s="62">
        <v>44207</v>
      </c>
      <c r="B320" s="44">
        <v>1301985</v>
      </c>
      <c r="C320" s="44">
        <v>151548</v>
      </c>
      <c r="D320" s="392">
        <v>1453533</v>
      </c>
      <c r="E320" s="392">
        <v>1782</v>
      </c>
      <c r="F320" s="376">
        <f t="shared" ref="F320:F321" si="620">E320/(D320-D319)</f>
        <v>0.25871080139372821</v>
      </c>
      <c r="G320" s="44">
        <v>5636</v>
      </c>
      <c r="H320" s="392">
        <v>1369387</v>
      </c>
      <c r="I320" s="74">
        <v>12094</v>
      </c>
      <c r="J320" s="50">
        <v>2252121</v>
      </c>
      <c r="K320" s="390">
        <f t="shared" ref="K320:K321" si="621">G320+I320</f>
        <v>17730</v>
      </c>
      <c r="L320" s="393">
        <v>2041</v>
      </c>
      <c r="M320" s="382">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4">
        <f t="shared" ref="R320" si="627">Q320/P320</f>
        <v>0.1042928967384298</v>
      </c>
      <c r="S320" s="91">
        <f t="shared" ref="S320" si="628">P320/5463.3</f>
        <v>29.816594366042501</v>
      </c>
    </row>
    <row r="321" spans="1:19" x14ac:dyDescent="0.25">
      <c r="A321" s="62">
        <v>44208</v>
      </c>
      <c r="B321" s="44">
        <v>1306708</v>
      </c>
      <c r="C321" s="44">
        <v>153423</v>
      </c>
      <c r="D321" s="392">
        <v>1460131</v>
      </c>
      <c r="E321" s="392">
        <v>1875</v>
      </c>
      <c r="F321" s="376">
        <f t="shared" si="620"/>
        <v>0.28417702334040618</v>
      </c>
      <c r="G321" s="44">
        <v>7296</v>
      </c>
      <c r="H321" s="392">
        <v>1376683</v>
      </c>
      <c r="I321" s="74">
        <v>10221</v>
      </c>
      <c r="J321" s="50">
        <v>2262342</v>
      </c>
      <c r="K321" s="390">
        <f t="shared" si="621"/>
        <v>17517</v>
      </c>
      <c r="L321" s="393">
        <v>2098</v>
      </c>
      <c r="M321" s="382">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4">
        <f t="shared" ref="R321" si="634">Q321/P321</f>
        <v>0.10096990337985415</v>
      </c>
      <c r="S321" s="91">
        <f t="shared" ref="S321" si="635">P321/5463.3</f>
        <v>29.66668497062215</v>
      </c>
    </row>
    <row r="322" spans="1:19" x14ac:dyDescent="0.25">
      <c r="A322" s="62">
        <v>44209</v>
      </c>
      <c r="B322" s="44">
        <v>1312242</v>
      </c>
      <c r="C322" s="44">
        <v>155372</v>
      </c>
      <c r="D322" s="392">
        <v>1467614</v>
      </c>
      <c r="E322" s="392">
        <v>1949</v>
      </c>
      <c r="F322" s="376">
        <f t="shared" ref="F322:F326" si="636">E322/(D322-D321)</f>
        <v>0.26045703594814912</v>
      </c>
      <c r="G322" s="44">
        <v>10691</v>
      </c>
      <c r="H322" s="392">
        <v>1387374</v>
      </c>
      <c r="I322" s="74">
        <v>12741</v>
      </c>
      <c r="J322" s="50">
        <v>2275083</v>
      </c>
      <c r="K322" s="390">
        <f t="shared" ref="K322:K328" si="637">G322+I322</f>
        <v>23432</v>
      </c>
      <c r="L322" s="393">
        <v>2382</v>
      </c>
      <c r="M322" s="382">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4">
        <f t="shared" ref="R322" si="643">Q322/P322</f>
        <v>0.10052369395835994</v>
      </c>
      <c r="S322" s="91">
        <f t="shared" ref="S322" si="644">P322/5463.3</f>
        <v>30.093350172972379</v>
      </c>
    </row>
    <row r="323" spans="1:19" x14ac:dyDescent="0.25">
      <c r="A323" s="62">
        <v>44210</v>
      </c>
      <c r="B323" s="44">
        <v>1316406</v>
      </c>
      <c r="C323" s="44">
        <v>157079</v>
      </c>
      <c r="D323" s="392">
        <v>1473485</v>
      </c>
      <c r="E323" s="392">
        <v>1707</v>
      </c>
      <c r="F323" s="376">
        <f t="shared" si="636"/>
        <v>0.2907511497189576</v>
      </c>
      <c r="G323" s="44">
        <v>13777</v>
      </c>
      <c r="H323" s="392">
        <v>1401151</v>
      </c>
      <c r="I323" s="74">
        <v>11604</v>
      </c>
      <c r="J323" s="50">
        <v>2286687</v>
      </c>
      <c r="K323" s="390">
        <f t="shared" si="637"/>
        <v>25381</v>
      </c>
      <c r="L323" s="393">
        <v>2111</v>
      </c>
      <c r="M323" s="382">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4">
        <f t="shared" ref="R323:R324" si="650">Q323/P323</f>
        <v>9.5729130840662313E-2</v>
      </c>
      <c r="S323" s="91">
        <f t="shared" ref="S323:S324" si="651">P323/5463.3</f>
        <v>29.803232478538611</v>
      </c>
    </row>
    <row r="324" spans="1:19" x14ac:dyDescent="0.25">
      <c r="A324" s="62">
        <v>44211</v>
      </c>
      <c r="B324" s="44">
        <v>1321989</v>
      </c>
      <c r="C324" s="44">
        <v>159239</v>
      </c>
      <c r="D324" s="392">
        <v>1481228</v>
      </c>
      <c r="E324" s="392">
        <v>2160</v>
      </c>
      <c r="F324" s="376">
        <f t="shared" si="636"/>
        <v>0.27896164277411856</v>
      </c>
      <c r="G324" s="44">
        <v>11062</v>
      </c>
      <c r="H324" s="392">
        <v>1412213</v>
      </c>
      <c r="I324" s="74">
        <v>23870</v>
      </c>
      <c r="J324" s="50">
        <v>2310557</v>
      </c>
      <c r="K324" s="390">
        <f t="shared" si="637"/>
        <v>34932</v>
      </c>
      <c r="L324" s="393">
        <v>2617</v>
      </c>
      <c r="M324" s="382">
        <f t="shared" si="645"/>
        <v>7.4916981564181834E-2</v>
      </c>
      <c r="N324" s="90">
        <f t="shared" si="646"/>
        <v>49184</v>
      </c>
      <c r="O324" s="90">
        <f t="shared" si="647"/>
        <v>13215</v>
      </c>
      <c r="P324" s="152">
        <f t="shared" si="648"/>
        <v>166312</v>
      </c>
      <c r="Q324" s="152">
        <f t="shared" si="649"/>
        <v>15647</v>
      </c>
      <c r="R324" s="384">
        <f t="shared" si="650"/>
        <v>9.4082206936360574E-2</v>
      </c>
      <c r="S324" s="91">
        <f t="shared" si="651"/>
        <v>30.441674445847745</v>
      </c>
    </row>
    <row r="325" spans="1:19" x14ac:dyDescent="0.25">
      <c r="A325" s="62">
        <v>44212</v>
      </c>
      <c r="B325" s="44">
        <v>1326282</v>
      </c>
      <c r="C325" s="44">
        <v>160992</v>
      </c>
      <c r="D325" s="44">
        <v>1487274</v>
      </c>
      <c r="E325" s="103">
        <v>1753</v>
      </c>
      <c r="F325" s="376">
        <f t="shared" si="636"/>
        <v>0.28994376447237841</v>
      </c>
      <c r="G325" s="44">
        <v>10577</v>
      </c>
      <c r="H325" s="44">
        <v>1422790</v>
      </c>
      <c r="I325" s="48">
        <v>13737</v>
      </c>
      <c r="J325" s="74">
        <v>2324294</v>
      </c>
      <c r="K325" s="390">
        <f t="shared" si="637"/>
        <v>24314</v>
      </c>
      <c r="L325" s="50">
        <v>2046</v>
      </c>
      <c r="M325" s="382">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4">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6">
        <f t="shared" si="636"/>
        <v>0.24916387959866221</v>
      </c>
      <c r="G326" s="44">
        <v>5883</v>
      </c>
      <c r="H326" s="44">
        <v>1428673</v>
      </c>
      <c r="I326" s="48">
        <v>10373</v>
      </c>
      <c r="J326" s="74">
        <v>2334667</v>
      </c>
      <c r="K326" s="390">
        <f t="shared" si="637"/>
        <v>16256</v>
      </c>
      <c r="L326" s="50">
        <v>1551</v>
      </c>
      <c r="M326" s="382">
        <f t="shared" si="645"/>
        <v>9.5410925196850391E-2</v>
      </c>
      <c r="N326" s="90">
        <f t="shared" si="652"/>
        <v>46011</v>
      </c>
      <c r="O326" s="90">
        <f t="shared" ref="O326" si="658">SUM(E320:E326)</f>
        <v>12567</v>
      </c>
      <c r="P326" s="152">
        <f t="shared" ref="P326" si="659">SUM(K320:K326)</f>
        <v>159562</v>
      </c>
      <c r="Q326" s="152">
        <f t="shared" ref="Q326" si="660">SUM(L320:L326)</f>
        <v>14846</v>
      </c>
      <c r="R326" s="384">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6">
        <f t="shared" ref="F327:F328" si="663">E327/(D327-D326)</f>
        <v>0.28574285142971406</v>
      </c>
      <c r="G327" s="44">
        <v>5533</v>
      </c>
      <c r="H327" s="44">
        <v>1434206</v>
      </c>
      <c r="I327" s="48">
        <v>7761</v>
      </c>
      <c r="J327" s="74">
        <v>2342428</v>
      </c>
      <c r="K327" s="390">
        <f t="shared" si="637"/>
        <v>13294</v>
      </c>
      <c r="L327" s="50">
        <v>1629</v>
      </c>
      <c r="M327" s="382">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4">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6">
        <f t="shared" si="663"/>
        <v>0.27593557555660825</v>
      </c>
      <c r="G328" s="44">
        <v>7580</v>
      </c>
      <c r="H328" s="44">
        <v>1441786</v>
      </c>
      <c r="I328" s="48">
        <v>5613</v>
      </c>
      <c r="J328" s="74">
        <v>2348041</v>
      </c>
      <c r="K328" s="390">
        <f t="shared" si="637"/>
        <v>13193</v>
      </c>
      <c r="L328" s="50">
        <v>1461</v>
      </c>
      <c r="M328" s="382">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4">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6">
        <f t="shared" ref="F329" si="677">E329/(D329-D328)</f>
        <v>0.24203449283835135</v>
      </c>
      <c r="G329" s="44">
        <v>11712</v>
      </c>
      <c r="H329" s="44">
        <v>1453498</v>
      </c>
      <c r="I329" s="48">
        <v>13764</v>
      </c>
      <c r="J329" s="74">
        <v>2361805</v>
      </c>
      <c r="K329" s="390">
        <f t="shared" ref="K329" si="678">G329+I329</f>
        <v>25476</v>
      </c>
      <c r="L329" s="50">
        <v>1910</v>
      </c>
      <c r="M329" s="382">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4">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6">
        <f t="shared" ref="F330:F332" si="686">E330/(D330-D329)</f>
        <v>0.24571943526584561</v>
      </c>
      <c r="G330" s="44">
        <v>12238</v>
      </c>
      <c r="H330" s="44">
        <v>1465736</v>
      </c>
      <c r="I330" s="48">
        <v>15635</v>
      </c>
      <c r="J330" s="74">
        <v>2377440</v>
      </c>
      <c r="K330" s="390">
        <f t="shared" ref="K330:K332" si="687">G330+I330</f>
        <v>27873</v>
      </c>
      <c r="L330" s="50">
        <v>1940</v>
      </c>
      <c r="M330" s="382">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4">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6">
        <f t="shared" si="686"/>
        <v>0.25774991292232674</v>
      </c>
      <c r="G331" s="44">
        <v>13920</v>
      </c>
      <c r="H331" s="44">
        <v>1479656</v>
      </c>
      <c r="I331" s="48">
        <v>12134</v>
      </c>
      <c r="J331" s="74">
        <v>2389574</v>
      </c>
      <c r="K331" s="390">
        <f t="shared" si="687"/>
        <v>26054</v>
      </c>
      <c r="L331" s="50">
        <v>1794</v>
      </c>
      <c r="M331" s="382">
        <f t="shared" si="688"/>
        <v>6.8856989329853388E-2</v>
      </c>
      <c r="N331" s="90">
        <f t="shared" si="689"/>
        <v>39893</v>
      </c>
      <c r="O331" s="90">
        <f t="shared" si="690"/>
        <v>10460</v>
      </c>
      <c r="P331" s="152">
        <f t="shared" si="691"/>
        <v>146460</v>
      </c>
      <c r="Q331" s="152">
        <f t="shared" si="692"/>
        <v>12331</v>
      </c>
      <c r="R331" s="384">
        <f t="shared" si="693"/>
        <v>8.4193636487778237E-2</v>
      </c>
      <c r="S331" s="91">
        <f t="shared" si="694"/>
        <v>26.807973203009169</v>
      </c>
    </row>
    <row r="332" spans="1:19" x14ac:dyDescent="0.25">
      <c r="A332" s="62">
        <v>44219</v>
      </c>
      <c r="B332" s="44">
        <v>1355979</v>
      </c>
      <c r="C332" s="44">
        <v>171006</v>
      </c>
      <c r="D332" s="44">
        <v>1526985</v>
      </c>
      <c r="E332" s="103">
        <v>1307</v>
      </c>
      <c r="F332" s="376">
        <f t="shared" si="686"/>
        <v>0.22288540245566166</v>
      </c>
      <c r="G332" s="44">
        <v>8458</v>
      </c>
      <c r="H332" s="44">
        <v>1488114</v>
      </c>
      <c r="I332" s="48">
        <v>11935</v>
      </c>
      <c r="J332" s="74">
        <v>2401509</v>
      </c>
      <c r="K332" s="390">
        <f t="shared" si="687"/>
        <v>20393</v>
      </c>
      <c r="L332" s="50">
        <v>1887</v>
      </c>
      <c r="M332" s="382">
        <f t="shared" si="688"/>
        <v>9.2531751091060654E-2</v>
      </c>
      <c r="N332" s="90">
        <f t="shared" si="689"/>
        <v>39711</v>
      </c>
      <c r="O332" s="90">
        <f t="shared" si="690"/>
        <v>10014</v>
      </c>
      <c r="P332" s="152">
        <f t="shared" si="691"/>
        <v>142539</v>
      </c>
      <c r="Q332" s="152">
        <f t="shared" si="692"/>
        <v>12172</v>
      </c>
      <c r="R332" s="384">
        <f t="shared" si="693"/>
        <v>8.5394172822876549E-2</v>
      </c>
      <c r="S332" s="91">
        <f t="shared" si="694"/>
        <v>26.090275108450935</v>
      </c>
    </row>
    <row r="333" spans="1:19" x14ac:dyDescent="0.25">
      <c r="A333" s="62">
        <v>44220</v>
      </c>
      <c r="B333" s="44">
        <v>1360077</v>
      </c>
      <c r="C333" s="44">
        <v>172201</v>
      </c>
      <c r="D333" s="44">
        <v>1532278</v>
      </c>
      <c r="E333" s="103">
        <v>1195</v>
      </c>
      <c r="F333" s="376">
        <f t="shared" ref="F333" si="695">E333/(D333-D332)</f>
        <v>0.22576988475344795</v>
      </c>
      <c r="G333" s="44">
        <v>10495</v>
      </c>
      <c r="H333" s="44">
        <v>1498609</v>
      </c>
      <c r="I333" s="48">
        <v>8844</v>
      </c>
      <c r="J333" s="74">
        <v>2410353</v>
      </c>
      <c r="K333" s="390">
        <f t="shared" ref="K333" si="696">G333+I333</f>
        <v>19339</v>
      </c>
      <c r="L333" s="50">
        <v>1424</v>
      </c>
      <c r="M333" s="382">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4">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6">
        <f t="shared" ref="F334:F335" si="704">E334/(D334-D333)</f>
        <v>0.20280474649406688</v>
      </c>
      <c r="G334" s="44">
        <v>5150</v>
      </c>
      <c r="H334" s="44">
        <v>1503759</v>
      </c>
      <c r="I334" s="48">
        <v>5176</v>
      </c>
      <c r="J334" s="74">
        <v>2415529</v>
      </c>
      <c r="K334" s="390">
        <f t="shared" ref="K334:K335" si="705">G334+I334</f>
        <v>10326</v>
      </c>
      <c r="L334" s="50">
        <v>889</v>
      </c>
      <c r="M334" s="382">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4">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6">
        <f t="shared" si="704"/>
        <v>0.22918942538780862</v>
      </c>
      <c r="G335" s="44">
        <v>7367</v>
      </c>
      <c r="H335" s="44">
        <v>1511126</v>
      </c>
      <c r="I335" s="48">
        <v>6452</v>
      </c>
      <c r="J335" s="74">
        <v>2421981</v>
      </c>
      <c r="K335" s="390">
        <f t="shared" si="705"/>
        <v>13819</v>
      </c>
      <c r="L335" s="50">
        <v>1246</v>
      </c>
      <c r="M335" s="382">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4">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6">
        <f t="shared" ref="F336:F340" si="720">E336/(D336-D335)</f>
        <v>0.2142742065410021</v>
      </c>
      <c r="G336" s="44">
        <v>15375</v>
      </c>
      <c r="H336" s="44">
        <v>1526501</v>
      </c>
      <c r="I336" s="48">
        <v>11176</v>
      </c>
      <c r="J336" s="74">
        <v>2433157</v>
      </c>
      <c r="K336" s="390">
        <f t="shared" ref="K336:K340" si="721">G336+I336</f>
        <v>26551</v>
      </c>
      <c r="L336" s="50">
        <v>1645</v>
      </c>
      <c r="M336" s="382">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4">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6">
        <f t="shared" si="720"/>
        <v>0.21972191730698865</v>
      </c>
      <c r="G337" s="44">
        <v>14540</v>
      </c>
      <c r="H337" s="44">
        <v>1541041</v>
      </c>
      <c r="I337" s="48">
        <v>11415</v>
      </c>
      <c r="J337" s="74">
        <v>2444572</v>
      </c>
      <c r="K337" s="390">
        <f t="shared" si="721"/>
        <v>25955</v>
      </c>
      <c r="L337" s="50">
        <v>1441</v>
      </c>
      <c r="M337" s="382">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4">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6">
        <f t="shared" si="720"/>
        <v>0.20743534482758622</v>
      </c>
      <c r="G338" s="44">
        <v>12197</v>
      </c>
      <c r="H338" s="44">
        <v>1553238</v>
      </c>
      <c r="I338" s="48">
        <v>11133</v>
      </c>
      <c r="J338" s="74">
        <v>2455705</v>
      </c>
      <c r="K338" s="390">
        <f t="shared" si="721"/>
        <v>23330</v>
      </c>
      <c r="L338" s="50">
        <v>1363</v>
      </c>
      <c r="M338" s="382">
        <f t="shared" si="729"/>
        <v>5.8422631804543504E-2</v>
      </c>
      <c r="N338" s="90">
        <f t="shared" si="730"/>
        <v>36683</v>
      </c>
      <c r="O338" s="90">
        <f t="shared" si="731"/>
        <v>7989</v>
      </c>
      <c r="P338" s="152">
        <f t="shared" si="732"/>
        <v>139713</v>
      </c>
      <c r="Q338" s="152">
        <f t="shared" si="733"/>
        <v>9895</v>
      </c>
      <c r="R338" s="384">
        <f t="shared" si="734"/>
        <v>7.0823760136851974E-2</v>
      </c>
      <c r="S338" s="91">
        <f t="shared" si="735"/>
        <v>25.573005326451046</v>
      </c>
    </row>
    <row r="339" spans="1:21" x14ac:dyDescent="0.25">
      <c r="A339" s="62">
        <v>44226</v>
      </c>
      <c r="B339" s="417">
        <v>1384816</v>
      </c>
      <c r="C339" s="417">
        <v>178682</v>
      </c>
      <c r="D339" s="418">
        <v>1563498</v>
      </c>
      <c r="E339" s="103">
        <v>994</v>
      </c>
      <c r="F339" s="376">
        <f t="shared" si="720"/>
        <v>0.174569722514928</v>
      </c>
      <c r="G339" s="417">
        <v>11504</v>
      </c>
      <c r="H339" s="417">
        <v>1564742</v>
      </c>
      <c r="I339" s="48">
        <v>10552</v>
      </c>
      <c r="J339" s="74">
        <v>2466257</v>
      </c>
      <c r="K339" s="390">
        <f t="shared" si="721"/>
        <v>22056</v>
      </c>
      <c r="L339" s="393">
        <v>1211</v>
      </c>
      <c r="M339" s="382">
        <f t="shared" si="729"/>
        <v>5.49056945955749E-2</v>
      </c>
      <c r="N339" s="90">
        <f t="shared" si="730"/>
        <v>36513</v>
      </c>
      <c r="O339" s="90">
        <f t="shared" si="731"/>
        <v>7676</v>
      </c>
      <c r="P339" s="152">
        <f t="shared" si="732"/>
        <v>141376</v>
      </c>
      <c r="Q339" s="152">
        <f t="shared" si="733"/>
        <v>9219</v>
      </c>
      <c r="R339" s="384">
        <f t="shared" si="734"/>
        <v>6.5209087822544143E-2</v>
      </c>
      <c r="S339" s="91">
        <f t="shared" si="735"/>
        <v>25.877400106162941</v>
      </c>
    </row>
    <row r="340" spans="1:21" x14ac:dyDescent="0.25">
      <c r="A340" s="62">
        <v>44227</v>
      </c>
      <c r="B340" s="417">
        <v>1388302</v>
      </c>
      <c r="C340" s="417">
        <v>179685</v>
      </c>
      <c r="D340" s="418">
        <v>1567987</v>
      </c>
      <c r="E340" s="103">
        <v>1003</v>
      </c>
      <c r="F340" s="376">
        <f t="shared" si="720"/>
        <v>0.22343506348852751</v>
      </c>
      <c r="G340" s="417">
        <v>6479</v>
      </c>
      <c r="H340" s="44">
        <v>1571221</v>
      </c>
      <c r="I340" s="48">
        <v>7684</v>
      </c>
      <c r="J340" s="74">
        <v>2473941</v>
      </c>
      <c r="K340" s="390">
        <f t="shared" si="721"/>
        <v>14163</v>
      </c>
      <c r="L340" s="393">
        <v>1143</v>
      </c>
      <c r="M340" s="382">
        <f t="shared" si="729"/>
        <v>8.070324083880534E-2</v>
      </c>
      <c r="N340" s="90">
        <f t="shared" si="730"/>
        <v>35709</v>
      </c>
      <c r="O340" s="90">
        <f t="shared" si="731"/>
        <v>7484</v>
      </c>
      <c r="P340" s="152">
        <f t="shared" si="732"/>
        <v>136200</v>
      </c>
      <c r="Q340" s="152">
        <f t="shared" si="733"/>
        <v>8938</v>
      </c>
      <c r="R340" s="384">
        <f t="shared" si="734"/>
        <v>6.5624082232011743E-2</v>
      </c>
      <c r="S340" s="91">
        <f t="shared" si="735"/>
        <v>24.929987370270716</v>
      </c>
    </row>
    <row r="341" spans="1:21" x14ac:dyDescent="0.25">
      <c r="A341" s="62">
        <v>44228</v>
      </c>
      <c r="B341" s="417">
        <v>1391280</v>
      </c>
      <c r="C341" s="417">
        <v>180533</v>
      </c>
      <c r="D341" s="418">
        <v>1571813</v>
      </c>
      <c r="E341" s="103">
        <v>848</v>
      </c>
      <c r="F341" s="376">
        <f t="shared" ref="F341" si="736">E341/(D341-D340)</f>
        <v>0.22164140094093049</v>
      </c>
      <c r="G341" s="417">
        <v>4599</v>
      </c>
      <c r="H341" s="44">
        <v>1575820</v>
      </c>
      <c r="I341" s="48">
        <v>5912</v>
      </c>
      <c r="J341" s="74">
        <v>2479853</v>
      </c>
      <c r="K341" s="390">
        <f t="shared" ref="K341:K342" si="737">G341+I341</f>
        <v>10511</v>
      </c>
      <c r="L341" s="393">
        <v>996</v>
      </c>
      <c r="M341" s="382">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4">
        <f t="shared" ref="R341" si="743">Q341/P341</f>
        <v>6.6319609927777981E-2</v>
      </c>
      <c r="S341" s="91">
        <f t="shared" ref="S341" si="744">P341/5463.3</f>
        <v>24.963849687917559</v>
      </c>
    </row>
    <row r="342" spans="1:21" x14ac:dyDescent="0.25">
      <c r="A342" s="62">
        <v>44229</v>
      </c>
      <c r="B342" s="417">
        <v>1393929</v>
      </c>
      <c r="C342" s="417">
        <v>181291</v>
      </c>
      <c r="D342" s="418">
        <v>1575220</v>
      </c>
      <c r="E342" s="103">
        <v>758</v>
      </c>
      <c r="F342" s="376">
        <f t="shared" ref="F342:F347" si="745">E342/(D342-D341)</f>
        <v>0.22248312298209569</v>
      </c>
      <c r="G342" s="417">
        <v>8341</v>
      </c>
      <c r="H342" s="44">
        <v>1584161</v>
      </c>
      <c r="I342" s="48">
        <v>4390</v>
      </c>
      <c r="J342" s="74">
        <v>2484243</v>
      </c>
      <c r="K342" s="390">
        <f t="shared" si="737"/>
        <v>12731</v>
      </c>
      <c r="L342" s="393">
        <v>937</v>
      </c>
      <c r="M342" s="382">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4">
        <f t="shared" ref="R342" si="751">Q342/P342</f>
        <v>6.4569059180913102E-2</v>
      </c>
      <c r="S342" s="91">
        <f t="shared" ref="S342" si="752">P342/5463.3</f>
        <v>24.764702652243148</v>
      </c>
    </row>
    <row r="343" spans="1:21" x14ac:dyDescent="0.25">
      <c r="A343" s="62">
        <v>44230</v>
      </c>
      <c r="B343" s="417">
        <v>1397879</v>
      </c>
      <c r="C343" s="417">
        <v>182269</v>
      </c>
      <c r="D343" s="418">
        <v>1580148</v>
      </c>
      <c r="E343" s="103">
        <v>978</v>
      </c>
      <c r="F343" s="376">
        <f t="shared" si="745"/>
        <v>0.19845779220779219</v>
      </c>
      <c r="G343" s="417">
        <v>14770</v>
      </c>
      <c r="H343" s="44">
        <v>1598931</v>
      </c>
      <c r="I343" s="48">
        <v>8037</v>
      </c>
      <c r="J343" s="74">
        <v>2492280</v>
      </c>
      <c r="K343" s="390">
        <f t="shared" ref="K343:K345" si="753">G343+I343</f>
        <v>22807</v>
      </c>
      <c r="L343" s="393">
        <v>1172</v>
      </c>
      <c r="M343" s="382">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4">
        <f t="shared" ref="R343" si="759">Q343/P343</f>
        <v>6.2811186365951371E-2</v>
      </c>
      <c r="S343" s="91">
        <f t="shared" ref="S343" si="760">P343/5463.3</f>
        <v>24.079402558892976</v>
      </c>
    </row>
    <row r="344" spans="1:21" x14ac:dyDescent="0.25">
      <c r="A344" s="62">
        <v>44231</v>
      </c>
      <c r="B344" s="417">
        <v>1402141</v>
      </c>
      <c r="C344" s="417">
        <v>183418</v>
      </c>
      <c r="D344" s="418">
        <v>1585559</v>
      </c>
      <c r="E344" s="103">
        <v>1149</v>
      </c>
      <c r="F344" s="376">
        <f t="shared" si="745"/>
        <v>0.21234522269451117</v>
      </c>
      <c r="G344" s="417">
        <v>16666</v>
      </c>
      <c r="H344" s="44">
        <v>1615597</v>
      </c>
      <c r="I344" s="48">
        <v>11002</v>
      </c>
      <c r="J344" s="74">
        <v>2503282</v>
      </c>
      <c r="K344" s="390">
        <f t="shared" si="753"/>
        <v>27668</v>
      </c>
      <c r="L344" s="393">
        <v>1358</v>
      </c>
      <c r="M344" s="382">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4">
        <f t="shared" ref="R344:R345" si="766">Q344/P344</f>
        <v>6.138099740368886E-2</v>
      </c>
      <c r="S344" s="91">
        <f t="shared" ref="S344:S345" si="767">P344/5463.3</f>
        <v>24.392949316347263</v>
      </c>
    </row>
    <row r="345" spans="1:21" x14ac:dyDescent="0.25">
      <c r="A345" s="62">
        <v>44232</v>
      </c>
      <c r="B345" s="417">
        <v>1405763</v>
      </c>
      <c r="C345" s="417">
        <v>184313</v>
      </c>
      <c r="D345" s="418">
        <v>1590076</v>
      </c>
      <c r="E345" s="103">
        <v>895</v>
      </c>
      <c r="F345" s="376">
        <f t="shared" si="745"/>
        <v>0.19814035864511845</v>
      </c>
      <c r="G345" s="417">
        <v>13952</v>
      </c>
      <c r="H345" s="44">
        <v>1629549</v>
      </c>
      <c r="I345" s="48">
        <v>7991</v>
      </c>
      <c r="J345" s="74">
        <v>2511273</v>
      </c>
      <c r="K345" s="390">
        <f t="shared" si="753"/>
        <v>21943</v>
      </c>
      <c r="L345" s="393">
        <v>1080</v>
      </c>
      <c r="M345" s="382">
        <f t="shared" si="761"/>
        <v>4.9218429567515834E-2</v>
      </c>
      <c r="N345" s="90">
        <f t="shared" si="762"/>
        <v>32272</v>
      </c>
      <c r="O345" s="90">
        <f t="shared" si="763"/>
        <v>6625</v>
      </c>
      <c r="P345" s="152">
        <f t="shared" si="764"/>
        <v>131879</v>
      </c>
      <c r="Q345" s="152">
        <f t="shared" si="765"/>
        <v>7897</v>
      </c>
      <c r="R345" s="384">
        <f t="shared" si="766"/>
        <v>5.9880648169913328E-2</v>
      </c>
      <c r="S345" s="91">
        <f t="shared" si="767"/>
        <v>24.13907345377336</v>
      </c>
    </row>
    <row r="346" spans="1:21" x14ac:dyDescent="0.25">
      <c r="A346" s="62">
        <v>44233</v>
      </c>
      <c r="B346" s="417">
        <v>1409561</v>
      </c>
      <c r="C346" s="417">
        <v>185208</v>
      </c>
      <c r="D346" s="418">
        <v>1594769</v>
      </c>
      <c r="E346" s="103">
        <v>895</v>
      </c>
      <c r="F346" s="376">
        <f t="shared" si="745"/>
        <v>0.19070956744086939</v>
      </c>
      <c r="G346" s="417">
        <v>8569</v>
      </c>
      <c r="H346" s="44">
        <v>1638118</v>
      </c>
      <c r="I346" s="48">
        <v>9371</v>
      </c>
      <c r="J346" s="74">
        <v>2520644</v>
      </c>
      <c r="K346" s="390">
        <f t="shared" ref="K346" si="768">G346+I346</f>
        <v>17940</v>
      </c>
      <c r="L346" s="393">
        <v>1064</v>
      </c>
      <c r="M346" s="382">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4">
        <f t="shared" ref="R346" si="774">Q346/P346</f>
        <v>6.0659189280151529E-2</v>
      </c>
      <c r="S346" s="91">
        <f t="shared" ref="S346" si="775">P346/5463.3</f>
        <v>23.385682646019806</v>
      </c>
    </row>
    <row r="347" spans="1:21" x14ac:dyDescent="0.25">
      <c r="A347" s="62">
        <v>44234</v>
      </c>
      <c r="B347" s="417">
        <v>1411966</v>
      </c>
      <c r="C347" s="417">
        <v>185792</v>
      </c>
      <c r="D347" s="418">
        <v>1597758</v>
      </c>
      <c r="E347" s="103">
        <v>584</v>
      </c>
      <c r="F347" s="376">
        <f t="shared" si="745"/>
        <v>0.1953830712612914</v>
      </c>
      <c r="G347" s="417">
        <v>4176</v>
      </c>
      <c r="H347" s="44">
        <v>1642294</v>
      </c>
      <c r="I347" s="48">
        <v>5303</v>
      </c>
      <c r="J347" s="74">
        <v>2525947</v>
      </c>
      <c r="K347" s="390">
        <f t="shared" ref="K347" si="776">G347+I347</f>
        <v>9479</v>
      </c>
      <c r="L347" s="393">
        <v>658</v>
      </c>
      <c r="M347" s="382">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4">
        <f t="shared" ref="R347" si="782">Q347/P347</f>
        <v>5.9027128917199523E-2</v>
      </c>
      <c r="S347" s="91">
        <f t="shared" ref="S347" si="783">P347/5463.3</f>
        <v>22.528325371112697</v>
      </c>
      <c r="U347" s="395" t="s">
        <v>275</v>
      </c>
    </row>
    <row r="348" spans="1:21" x14ac:dyDescent="0.25">
      <c r="A348" s="62">
        <v>44235</v>
      </c>
      <c r="B348" s="417">
        <v>1415685</v>
      </c>
      <c r="C348" s="417">
        <v>186720</v>
      </c>
      <c r="D348" s="418">
        <v>1602405</v>
      </c>
      <c r="E348" s="103">
        <v>928</v>
      </c>
      <c r="F348" s="376">
        <f t="shared" ref="F348:F349" si="784">E348/(D348-D347)</f>
        <v>0.1996987303636755</v>
      </c>
      <c r="G348" s="417">
        <v>8841</v>
      </c>
      <c r="H348" s="44">
        <v>1651135</v>
      </c>
      <c r="I348" s="48">
        <v>7742</v>
      </c>
      <c r="J348" s="74">
        <v>2533689</v>
      </c>
      <c r="K348" s="390">
        <f t="shared" ref="K348:K349" si="785">G348+I348</f>
        <v>16583</v>
      </c>
      <c r="L348" s="393">
        <v>1091</v>
      </c>
      <c r="M348" s="382">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4">
        <f t="shared" ref="R348" si="791">Q348/P348</f>
        <v>5.6987557200486254E-2</v>
      </c>
      <c r="S348" s="91">
        <f t="shared" ref="S348" si="792">P348/5463.3</f>
        <v>23.639741548148553</v>
      </c>
      <c r="U348" s="395" t="s">
        <v>276</v>
      </c>
    </row>
    <row r="349" spans="1:21" x14ac:dyDescent="0.25">
      <c r="A349" s="62">
        <v>44236</v>
      </c>
      <c r="B349" s="417">
        <v>1418388</v>
      </c>
      <c r="C349" s="417">
        <v>187542</v>
      </c>
      <c r="D349" s="418">
        <v>1605930</v>
      </c>
      <c r="E349" s="103">
        <v>822</v>
      </c>
      <c r="F349" s="376">
        <f t="shared" si="784"/>
        <v>0.23319148936170211</v>
      </c>
      <c r="G349" s="417">
        <v>8166</v>
      </c>
      <c r="H349" s="44">
        <v>1659301</v>
      </c>
      <c r="I349" s="48">
        <v>5018</v>
      </c>
      <c r="J349" s="74">
        <v>2538707</v>
      </c>
      <c r="K349" s="390">
        <f t="shared" si="785"/>
        <v>13184</v>
      </c>
      <c r="L349" s="393">
        <v>948</v>
      </c>
      <c r="M349" s="382">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4">
        <f t="shared" ref="R349" si="798">Q349/P349</f>
        <v>5.6873244652942807E-2</v>
      </c>
      <c r="S349" s="91">
        <f t="shared" ref="S349" si="799">P349/5463.3</f>
        <v>23.722658466494607</v>
      </c>
    </row>
    <row r="350" spans="1:21" x14ac:dyDescent="0.25">
      <c r="A350" s="62">
        <v>44237</v>
      </c>
      <c r="B350" s="417">
        <v>1421568</v>
      </c>
      <c r="C350" s="417">
        <v>188345</v>
      </c>
      <c r="D350" s="418">
        <v>1609913</v>
      </c>
      <c r="E350" s="103">
        <v>803</v>
      </c>
      <c r="F350" s="376">
        <f t="shared" ref="F350:F353" si="800">E350/(D350-D349)</f>
        <v>0.20160682902334923</v>
      </c>
      <c r="G350" s="417">
        <v>13246</v>
      </c>
      <c r="H350" s="44">
        <v>1672547</v>
      </c>
      <c r="I350" s="48">
        <v>6223</v>
      </c>
      <c r="J350" s="74">
        <v>2544930</v>
      </c>
      <c r="K350" s="390">
        <f t="shared" ref="K350:K353" si="801">G350+I350</f>
        <v>19469</v>
      </c>
      <c r="L350" s="393">
        <v>944</v>
      </c>
      <c r="M350" s="382">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4">
        <f t="shared" ref="R350" si="807">Q350/P350</f>
        <v>5.6571048421586174E-2</v>
      </c>
      <c r="S350" s="91">
        <f t="shared" ref="S350" si="808">P350/5463.3</f>
        <v>23.111672432412643</v>
      </c>
    </row>
    <row r="351" spans="1:21" x14ac:dyDescent="0.25">
      <c r="A351" s="62">
        <v>44238</v>
      </c>
      <c r="B351" s="417">
        <v>1424400</v>
      </c>
      <c r="C351" s="417">
        <v>189175</v>
      </c>
      <c r="D351" s="418">
        <v>1613575</v>
      </c>
      <c r="E351" s="103">
        <v>830</v>
      </c>
      <c r="F351" s="376">
        <f t="shared" si="800"/>
        <v>0.22665210267613325</v>
      </c>
      <c r="G351" s="417">
        <v>16631</v>
      </c>
      <c r="H351" s="44">
        <v>1689178</v>
      </c>
      <c r="I351" s="48">
        <v>7490</v>
      </c>
      <c r="J351" s="74">
        <v>2552420</v>
      </c>
      <c r="K351" s="390">
        <f t="shared" si="801"/>
        <v>24121</v>
      </c>
      <c r="L351" s="393">
        <v>962</v>
      </c>
      <c r="M351" s="382">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4">
        <f t="shared" ref="R351:R352" si="814">Q351/P351</f>
        <v>5.497926156503883E-2</v>
      </c>
      <c r="S351" s="91">
        <f t="shared" ref="S351:S352" si="815">P351/5463.3</f>
        <v>22.462431131367488</v>
      </c>
    </row>
    <row r="352" spans="1:21" x14ac:dyDescent="0.25">
      <c r="A352" s="62">
        <v>44239</v>
      </c>
      <c r="B352" s="417">
        <v>1427099</v>
      </c>
      <c r="C352" s="417">
        <v>190005</v>
      </c>
      <c r="D352" s="418">
        <v>1617104</v>
      </c>
      <c r="E352" s="103">
        <v>830</v>
      </c>
      <c r="F352" s="376">
        <f t="shared" si="800"/>
        <v>0.2351941059790309</v>
      </c>
      <c r="G352" s="417">
        <v>12813</v>
      </c>
      <c r="H352" s="44">
        <v>1701991</v>
      </c>
      <c r="I352" s="48">
        <v>6371</v>
      </c>
      <c r="J352" s="74">
        <v>2558791</v>
      </c>
      <c r="K352" s="390">
        <f t="shared" si="801"/>
        <v>19184</v>
      </c>
      <c r="L352" s="393">
        <v>998</v>
      </c>
      <c r="M352" s="382">
        <f t="shared" si="809"/>
        <v>5.2022518765638029E-2</v>
      </c>
      <c r="N352" s="90">
        <f t="shared" si="810"/>
        <v>27028</v>
      </c>
      <c r="O352" s="90">
        <f t="shared" si="811"/>
        <v>5692</v>
      </c>
      <c r="P352" s="152">
        <f t="shared" si="812"/>
        <v>119960</v>
      </c>
      <c r="Q352" s="152">
        <f t="shared" si="813"/>
        <v>6665</v>
      </c>
      <c r="R352" s="384">
        <f t="shared" si="814"/>
        <v>5.5560186728909638E-2</v>
      </c>
      <c r="S352" s="91">
        <f t="shared" si="815"/>
        <v>21.9574249995424</v>
      </c>
    </row>
    <row r="353" spans="1:19" x14ac:dyDescent="0.25">
      <c r="A353" s="62">
        <v>44240</v>
      </c>
      <c r="B353" s="417">
        <v>1430721</v>
      </c>
      <c r="C353" s="417">
        <v>190913</v>
      </c>
      <c r="D353" s="417">
        <v>1621634</v>
      </c>
      <c r="E353" s="103">
        <v>908</v>
      </c>
      <c r="F353" s="376">
        <f t="shared" si="800"/>
        <v>0.20044150110375275</v>
      </c>
      <c r="G353" s="417">
        <v>13673</v>
      </c>
      <c r="H353" s="417">
        <v>1715664</v>
      </c>
      <c r="I353" s="48">
        <v>8586</v>
      </c>
      <c r="J353" s="49">
        <v>2567377</v>
      </c>
      <c r="K353" s="390">
        <f t="shared" si="801"/>
        <v>22259</v>
      </c>
      <c r="L353" s="390">
        <v>1091</v>
      </c>
      <c r="M353" s="382">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4">
        <f t="shared" ref="R353" si="820">Q353/P353</f>
        <v>5.3846587114476298E-2</v>
      </c>
      <c r="S353" s="91">
        <f t="shared" ref="S353" si="821">P353/5463.3</f>
        <v>22.74797283693006</v>
      </c>
    </row>
    <row r="354" spans="1:19" x14ac:dyDescent="0.25">
      <c r="A354" s="62">
        <v>44241</v>
      </c>
      <c r="B354" s="417">
        <v>1434382</v>
      </c>
      <c r="C354" s="417">
        <v>191816</v>
      </c>
      <c r="D354" s="417">
        <v>1626198</v>
      </c>
      <c r="E354" s="103">
        <v>903</v>
      </c>
      <c r="F354" s="376">
        <f t="shared" ref="F354" si="822">E354/(D354-D353)</f>
        <v>0.19785276073619631</v>
      </c>
      <c r="G354" s="417">
        <v>4708</v>
      </c>
      <c r="H354" s="417">
        <v>1720372</v>
      </c>
      <c r="I354" s="48">
        <v>9100</v>
      </c>
      <c r="J354" s="49">
        <v>2576477</v>
      </c>
      <c r="K354" s="390">
        <f t="shared" ref="K354" si="823">G354+I354</f>
        <v>13808</v>
      </c>
      <c r="L354" s="390">
        <v>1011</v>
      </c>
      <c r="M354" s="382">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4">
        <f t="shared" ref="R354" si="829">Q354/P354</f>
        <v>5.4778862901219208E-2</v>
      </c>
      <c r="S354" s="91">
        <f t="shared" ref="S354" si="830">P354/5463.3</f>
        <v>23.540351069866198</v>
      </c>
    </row>
    <row r="355" spans="1:19" x14ac:dyDescent="0.25">
      <c r="A355" s="62">
        <v>44242</v>
      </c>
      <c r="B355" s="417">
        <v>1436895</v>
      </c>
      <c r="C355" s="417">
        <v>192375</v>
      </c>
      <c r="D355" s="417">
        <v>1629270</v>
      </c>
      <c r="E355" s="103">
        <v>559</v>
      </c>
      <c r="F355" s="376">
        <f t="shared" ref="F355:F356" si="831">E355/(D355-D354)</f>
        <v>0.18196614583333334</v>
      </c>
      <c r="G355" s="417">
        <v>5576</v>
      </c>
      <c r="H355" s="417">
        <v>1725948</v>
      </c>
      <c r="I355" s="48">
        <v>4367</v>
      </c>
      <c r="J355" s="49">
        <v>2580844</v>
      </c>
      <c r="K355" s="390">
        <f t="shared" ref="K355:K356" si="832">G355+I355</f>
        <v>9943</v>
      </c>
      <c r="L355" s="390">
        <v>695</v>
      </c>
      <c r="M355" s="382">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4">
        <f t="shared" ref="R355" si="838">Q355/P355</f>
        <v>5.451429883248065E-2</v>
      </c>
      <c r="S355" s="91">
        <f t="shared" ref="S355" si="839">P355/5463.3</f>
        <v>22.324968425676786</v>
      </c>
    </row>
    <row r="356" spans="1:19" x14ac:dyDescent="0.25">
      <c r="A356" s="62">
        <v>44243</v>
      </c>
      <c r="B356" s="417">
        <v>1439792</v>
      </c>
      <c r="C356" s="417">
        <v>193148</v>
      </c>
      <c r="D356" s="417">
        <v>1632940</v>
      </c>
      <c r="E356" s="103">
        <v>773</v>
      </c>
      <c r="F356" s="376">
        <f t="shared" si="831"/>
        <v>0.21062670299727521</v>
      </c>
      <c r="G356" s="417">
        <v>9512</v>
      </c>
      <c r="H356" s="417">
        <v>1735460</v>
      </c>
      <c r="I356" s="48">
        <v>5056</v>
      </c>
      <c r="J356" s="49">
        <v>2585900</v>
      </c>
      <c r="K356" s="390">
        <f t="shared" si="832"/>
        <v>14568</v>
      </c>
      <c r="L356" s="390">
        <v>880</v>
      </c>
      <c r="M356" s="382">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4">
        <f t="shared" ref="R356" si="845">Q356/P356</f>
        <v>5.3351384655295417E-2</v>
      </c>
      <c r="S356" s="91">
        <f t="shared" ref="S356" si="846">P356/5463.3</f>
        <v>22.578295169586148</v>
      </c>
    </row>
    <row r="357" spans="1:19" x14ac:dyDescent="0.25">
      <c r="A357" s="62">
        <v>44244</v>
      </c>
      <c r="B357" s="417">
        <v>1444024</v>
      </c>
      <c r="C357" s="417">
        <v>194269</v>
      </c>
      <c r="D357" s="417">
        <v>1638293</v>
      </c>
      <c r="E357" s="103">
        <v>1121</v>
      </c>
      <c r="F357" s="376">
        <f t="shared" ref="F357:F359" si="847">E357/(D357-D356)</f>
        <v>0.20941528115075658</v>
      </c>
      <c r="G357" s="417">
        <v>15033</v>
      </c>
      <c r="H357" s="417">
        <v>1750493</v>
      </c>
      <c r="I357" s="48">
        <v>9310</v>
      </c>
      <c r="J357" s="49">
        <v>2595210</v>
      </c>
      <c r="K357" s="390">
        <f t="shared" ref="K357:K359" si="848">G357+I357</f>
        <v>24343</v>
      </c>
      <c r="L357" s="390">
        <v>1254</v>
      </c>
      <c r="M357" s="382">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4">
        <f t="shared" ref="R357" si="854">Q357/P357</f>
        <v>5.3741050956904214E-2</v>
      </c>
      <c r="S357" s="91">
        <f t="shared" ref="S357" si="855">P357/5463.3</f>
        <v>23.470429959914338</v>
      </c>
    </row>
    <row r="358" spans="1:19" x14ac:dyDescent="0.25">
      <c r="A358" s="62">
        <v>44245</v>
      </c>
      <c r="B358" s="417">
        <v>1446906</v>
      </c>
      <c r="C358" s="417">
        <v>194954</v>
      </c>
      <c r="D358" s="417">
        <v>1641860</v>
      </c>
      <c r="E358" s="103">
        <v>685</v>
      </c>
      <c r="F358" s="376">
        <f t="shared" si="847"/>
        <v>0.19203812727782449</v>
      </c>
      <c r="G358" s="417">
        <v>16063</v>
      </c>
      <c r="H358" s="417">
        <v>1766556</v>
      </c>
      <c r="I358" s="48">
        <v>5217</v>
      </c>
      <c r="J358" s="49">
        <v>2600427</v>
      </c>
      <c r="K358" s="390">
        <f t="shared" si="848"/>
        <v>21280</v>
      </c>
      <c r="L358" s="390">
        <v>816</v>
      </c>
      <c r="M358" s="382">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4">
        <f t="shared" ref="R358:R359" si="861">Q358/P358</f>
        <v>5.3794313514375726E-2</v>
      </c>
      <c r="S358" s="91">
        <f t="shared" ref="S358:S359" si="862">P358/5463.3</f>
        <v>22.95041458459173</v>
      </c>
    </row>
    <row r="359" spans="1:19" x14ac:dyDescent="0.25">
      <c r="A359" s="62">
        <v>44246</v>
      </c>
      <c r="B359" s="417">
        <v>1450588</v>
      </c>
      <c r="C359" s="417">
        <v>195839</v>
      </c>
      <c r="D359" s="417">
        <v>1646427</v>
      </c>
      <c r="E359" s="103">
        <v>885</v>
      </c>
      <c r="F359" s="376">
        <f t="shared" si="847"/>
        <v>0.1937814758046858</v>
      </c>
      <c r="G359" s="417">
        <v>15320</v>
      </c>
      <c r="H359" s="417">
        <v>1781876</v>
      </c>
      <c r="I359" s="48">
        <v>7911</v>
      </c>
      <c r="J359" s="49">
        <v>2608338</v>
      </c>
      <c r="K359" s="390">
        <f t="shared" si="848"/>
        <v>23231</v>
      </c>
      <c r="L359" s="390">
        <v>1017</v>
      </c>
      <c r="M359" s="382">
        <f t="shared" si="856"/>
        <v>4.3777710817442209E-2</v>
      </c>
      <c r="N359" s="90">
        <f t="shared" si="857"/>
        <v>29323</v>
      </c>
      <c r="O359" s="90">
        <f t="shared" si="858"/>
        <v>5834</v>
      </c>
      <c r="P359" s="152">
        <f t="shared" si="859"/>
        <v>129432</v>
      </c>
      <c r="Q359" s="152">
        <f t="shared" si="860"/>
        <v>6764</v>
      </c>
      <c r="R359" s="384">
        <f t="shared" si="861"/>
        <v>5.2259101304159714E-2</v>
      </c>
      <c r="S359" s="91">
        <f t="shared" si="862"/>
        <v>23.691175663060786</v>
      </c>
    </row>
    <row r="360" spans="1:19" x14ac:dyDescent="0.25">
      <c r="A360" s="62">
        <v>44247</v>
      </c>
      <c r="B360" s="417">
        <v>1454574</v>
      </c>
      <c r="C360" s="417">
        <v>196642</v>
      </c>
      <c r="D360" s="417">
        <v>1651216</v>
      </c>
      <c r="E360" s="103">
        <v>803</v>
      </c>
      <c r="F360" s="376">
        <f t="shared" ref="F360" si="863">E360/(D360-D359)</f>
        <v>0.16767592399248277</v>
      </c>
      <c r="G360" s="417">
        <v>9265</v>
      </c>
      <c r="H360" s="417">
        <v>1791141</v>
      </c>
      <c r="I360" s="48">
        <v>10617</v>
      </c>
      <c r="J360" s="49">
        <v>2618955</v>
      </c>
      <c r="K360" s="390">
        <f t="shared" ref="K360:K361" si="864">G360+I360</f>
        <v>19882</v>
      </c>
      <c r="L360" s="390">
        <v>915</v>
      </c>
      <c r="M360" s="382">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4">
        <f t="shared" ref="R360" si="870">Q360/P360</f>
        <v>5.185156034788084E-2</v>
      </c>
      <c r="S360" s="91">
        <f t="shared" ref="S360" si="871">P360/5463.3</f>
        <v>23.256090641187559</v>
      </c>
    </row>
    <row r="361" spans="1:19" x14ac:dyDescent="0.25">
      <c r="A361" s="62">
        <v>44248</v>
      </c>
      <c r="B361" s="417">
        <v>1458640</v>
      </c>
      <c r="C361" s="417">
        <v>197469</v>
      </c>
      <c r="D361" s="417">
        <v>1656109</v>
      </c>
      <c r="E361" s="103">
        <v>827</v>
      </c>
      <c r="F361" s="376">
        <f t="shared" ref="F361" si="872">E361/(D361-D360)</f>
        <v>0.16901696300837932</v>
      </c>
      <c r="G361" s="417">
        <v>8752</v>
      </c>
      <c r="H361" s="417">
        <v>1799893</v>
      </c>
      <c r="I361" s="48">
        <v>9203</v>
      </c>
      <c r="J361" s="49">
        <v>2628158</v>
      </c>
      <c r="K361" s="390">
        <f t="shared" si="864"/>
        <v>17955</v>
      </c>
      <c r="L361" s="393">
        <v>992</v>
      </c>
      <c r="M361" s="382">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4">
        <f t="shared" ref="R361" si="878">Q361/P361</f>
        <v>5.0067834331793723E-2</v>
      </c>
      <c r="S361" s="91">
        <f t="shared" ref="S361" si="879">P361/5463.3</f>
        <v>24.015155675141397</v>
      </c>
    </row>
    <row r="362" spans="1:19" x14ac:dyDescent="0.25">
      <c r="A362" s="62">
        <v>44249</v>
      </c>
      <c r="B362" s="417">
        <v>1462048</v>
      </c>
      <c r="C362" s="417">
        <v>198184</v>
      </c>
      <c r="D362" s="417">
        <v>1660232</v>
      </c>
      <c r="E362" s="103">
        <v>715</v>
      </c>
      <c r="F362" s="376">
        <f t="shared" ref="F362:F363" si="880">E362/(D362-D361)</f>
        <v>0.17341741450400194</v>
      </c>
      <c r="G362" s="417">
        <v>4725</v>
      </c>
      <c r="H362" s="417">
        <v>1804618</v>
      </c>
      <c r="I362" s="48">
        <v>7634</v>
      </c>
      <c r="J362" s="49">
        <v>2635792</v>
      </c>
      <c r="K362" s="390">
        <f t="shared" ref="K362:K363" si="881">G362+I362</f>
        <v>12359</v>
      </c>
      <c r="L362" s="393">
        <v>818</v>
      </c>
      <c r="M362" s="382">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4">
        <f t="shared" ref="R362" si="887">Q362/P362</f>
        <v>5.0083072639913781E-2</v>
      </c>
      <c r="S362" s="91">
        <f t="shared" ref="S362" si="888">P362/5463.3</f>
        <v>24.457379239653687</v>
      </c>
    </row>
    <row r="363" spans="1:19" x14ac:dyDescent="0.25">
      <c r="A363" s="62">
        <v>44250</v>
      </c>
      <c r="B363" s="417">
        <v>1465046</v>
      </c>
      <c r="C363" s="417">
        <v>198839</v>
      </c>
      <c r="D363" s="417">
        <v>1663885</v>
      </c>
      <c r="E363" s="103">
        <v>655</v>
      </c>
      <c r="F363" s="376">
        <f t="shared" si="880"/>
        <v>0.17930468108404052</v>
      </c>
      <c r="G363" s="417">
        <v>11153</v>
      </c>
      <c r="H363" s="417">
        <v>1815771</v>
      </c>
      <c r="I363" s="48">
        <v>4878</v>
      </c>
      <c r="J363" s="49">
        <v>2640670</v>
      </c>
      <c r="K363" s="390">
        <f t="shared" si="881"/>
        <v>16031</v>
      </c>
      <c r="L363" s="393">
        <v>777</v>
      </c>
      <c r="M363" s="382">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4">
        <f t="shared" ref="R363" si="894">Q363/P363</f>
        <v>4.8778140523093552E-2</v>
      </c>
      <c r="S363" s="91">
        <f t="shared" ref="S363" si="895">P363/5463.3</f>
        <v>24.725166108396024</v>
      </c>
    </row>
    <row r="364" spans="1:19" x14ac:dyDescent="0.25">
      <c r="A364" s="62">
        <v>44251</v>
      </c>
      <c r="B364" s="417">
        <v>1469618</v>
      </c>
      <c r="C364" s="417">
        <v>199637</v>
      </c>
      <c r="D364" s="417">
        <v>1669255</v>
      </c>
      <c r="E364" s="103">
        <v>798</v>
      </c>
      <c r="F364" s="376">
        <f t="shared" ref="F364:F368" si="896">E364/(D364-D363)</f>
        <v>0.14860335195530727</v>
      </c>
      <c r="G364" s="417">
        <v>14854</v>
      </c>
      <c r="H364" s="417">
        <v>1830625</v>
      </c>
      <c r="I364" s="48">
        <v>8665</v>
      </c>
      <c r="J364" s="49">
        <v>2649335</v>
      </c>
      <c r="K364" s="390">
        <f t="shared" ref="K364:K366" si="897">G364+I364</f>
        <v>23519</v>
      </c>
      <c r="L364" s="393">
        <v>929</v>
      </c>
      <c r="M364" s="382">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4">
        <f t="shared" ref="R364" si="903">Q364/P364</f>
        <v>4.6656785121073761E-2</v>
      </c>
      <c r="S364" s="91">
        <f t="shared" ref="S364" si="904">P364/5463.3</f>
        <v>24.574341515201436</v>
      </c>
    </row>
    <row r="365" spans="1:19" x14ac:dyDescent="0.25">
      <c r="A365" s="62">
        <v>44252</v>
      </c>
      <c r="B365" s="417">
        <v>1473438</v>
      </c>
      <c r="C365" s="417">
        <v>200406</v>
      </c>
      <c r="D365" s="417">
        <v>1673844</v>
      </c>
      <c r="E365" s="103">
        <v>769</v>
      </c>
      <c r="F365" s="376">
        <f t="shared" si="896"/>
        <v>0.16757463499673131</v>
      </c>
      <c r="G365" s="417">
        <v>16886</v>
      </c>
      <c r="H365" s="417">
        <v>1847511</v>
      </c>
      <c r="I365" s="48">
        <v>7703</v>
      </c>
      <c r="J365" s="49">
        <v>2657038</v>
      </c>
      <c r="K365" s="390">
        <f t="shared" si="897"/>
        <v>24589</v>
      </c>
      <c r="L365" s="393">
        <v>901</v>
      </c>
      <c r="M365" s="382">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4">
        <f t="shared" ref="R365:R366" si="910">Q365/P365</f>
        <v>4.6152392306238459E-2</v>
      </c>
      <c r="S365" s="91">
        <f t="shared" ref="S365:S366" si="911">P365/5463.3</f>
        <v>25.180019402192812</v>
      </c>
    </row>
    <row r="366" spans="1:19" x14ac:dyDescent="0.25">
      <c r="A366" s="62">
        <v>44253</v>
      </c>
      <c r="B366" s="417">
        <v>1476621</v>
      </c>
      <c r="C366" s="417">
        <v>200987</v>
      </c>
      <c r="D366" s="417">
        <v>1677608</v>
      </c>
      <c r="E366" s="103">
        <v>581</v>
      </c>
      <c r="F366" s="376">
        <f t="shared" si="896"/>
        <v>0.15435706695005313</v>
      </c>
      <c r="G366" s="417">
        <v>14150</v>
      </c>
      <c r="H366" s="417">
        <v>1861661</v>
      </c>
      <c r="I366" s="48">
        <v>6260</v>
      </c>
      <c r="J366" s="49">
        <v>2663298</v>
      </c>
      <c r="K366" s="390">
        <f t="shared" si="897"/>
        <v>20410</v>
      </c>
      <c r="L366" s="393">
        <v>674</v>
      </c>
      <c r="M366" s="382">
        <f t="shared" si="905"/>
        <v>3.3023027927486528E-2</v>
      </c>
      <c r="N366" s="90">
        <f t="shared" si="906"/>
        <v>31181</v>
      </c>
      <c r="O366" s="90">
        <f t="shared" si="907"/>
        <v>5148</v>
      </c>
      <c r="P366" s="152">
        <f t="shared" si="908"/>
        <v>134745</v>
      </c>
      <c r="Q366" s="152">
        <f t="shared" si="909"/>
        <v>6006</v>
      </c>
      <c r="R366" s="384">
        <f t="shared" si="910"/>
        <v>4.4573082489146168E-2</v>
      </c>
      <c r="S366" s="91">
        <f t="shared" si="911"/>
        <v>24.663664817967163</v>
      </c>
    </row>
    <row r="367" spans="1:19" x14ac:dyDescent="0.25">
      <c r="A367" s="62">
        <v>44254</v>
      </c>
      <c r="B367" s="417">
        <v>1480204</v>
      </c>
      <c r="C367" s="417">
        <v>201512</v>
      </c>
      <c r="D367" s="417">
        <v>1681716</v>
      </c>
      <c r="E367" s="103">
        <v>525</v>
      </c>
      <c r="F367" s="376">
        <f t="shared" si="896"/>
        <v>0.12779941577409931</v>
      </c>
      <c r="G367" s="417">
        <v>9723</v>
      </c>
      <c r="H367" s="417">
        <v>1871384</v>
      </c>
      <c r="I367" s="48">
        <v>9892</v>
      </c>
      <c r="J367" s="49">
        <v>2673190</v>
      </c>
      <c r="K367" s="390">
        <f t="shared" ref="K367:K368" si="912">G367+I367</f>
        <v>19615</v>
      </c>
      <c r="L367" s="393">
        <v>605</v>
      </c>
      <c r="M367" s="382">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4">
        <f t="shared" ref="R367:R368" si="918">Q367/P367</f>
        <v>4.2356370558753104E-2</v>
      </c>
      <c r="S367" s="91">
        <f t="shared" ref="S367:S368" si="919">P367/5463.3</f>
        <v>24.6147932568228</v>
      </c>
    </row>
    <row r="368" spans="1:19" x14ac:dyDescent="0.25">
      <c r="A368" s="62">
        <v>44255</v>
      </c>
      <c r="B368" s="417">
        <v>1483981</v>
      </c>
      <c r="C368" s="417">
        <v>202084</v>
      </c>
      <c r="D368" s="417">
        <v>1686065</v>
      </c>
      <c r="E368" s="103">
        <v>572</v>
      </c>
      <c r="F368" s="376">
        <f t="shared" si="896"/>
        <v>0.13152448838813521</v>
      </c>
      <c r="G368" s="417">
        <v>8127</v>
      </c>
      <c r="H368" s="417">
        <v>1879511</v>
      </c>
      <c r="I368" s="48">
        <v>9536</v>
      </c>
      <c r="J368" s="49">
        <v>2682726</v>
      </c>
      <c r="K368" s="390">
        <f t="shared" si="912"/>
        <v>17663</v>
      </c>
      <c r="L368" s="393">
        <v>671</v>
      </c>
      <c r="M368" s="382">
        <f t="shared" si="913"/>
        <v>3.7989016588348523E-2</v>
      </c>
      <c r="N368" s="90">
        <f t="shared" si="914"/>
        <v>29956</v>
      </c>
      <c r="O368" s="90">
        <f t="shared" si="915"/>
        <v>4615</v>
      </c>
      <c r="P368" s="152">
        <f t="shared" si="916"/>
        <v>134186</v>
      </c>
      <c r="Q368" s="152">
        <f t="shared" si="917"/>
        <v>5375</v>
      </c>
      <c r="R368" s="384">
        <f t="shared" si="918"/>
        <v>4.0056339707570089E-2</v>
      </c>
      <c r="S368" s="91">
        <f t="shared" si="919"/>
        <v>24.561345706807241</v>
      </c>
    </row>
    <row r="369" spans="1:19" x14ac:dyDescent="0.25">
      <c r="A369" s="62">
        <v>44256</v>
      </c>
      <c r="B369" s="417">
        <v>1486411</v>
      </c>
      <c r="C369" s="417">
        <v>202470</v>
      </c>
      <c r="D369" s="417">
        <v>1688881</v>
      </c>
      <c r="E369" s="103">
        <v>386</v>
      </c>
      <c r="F369" s="376">
        <f t="shared" ref="F369" si="920">E369/(D369-D368)</f>
        <v>0.13707386363636365</v>
      </c>
      <c r="G369" s="417">
        <v>4677</v>
      </c>
      <c r="H369" s="417">
        <v>1884188</v>
      </c>
      <c r="I369" s="48">
        <v>5305</v>
      </c>
      <c r="J369" s="49">
        <v>2688031</v>
      </c>
      <c r="K369" s="390">
        <f t="shared" ref="K369" si="921">G369+I369</f>
        <v>9982</v>
      </c>
      <c r="L369" s="393">
        <v>453</v>
      </c>
      <c r="M369" s="382">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4">
        <f t="shared" ref="R369" si="927">Q369/P369</f>
        <v>3.8009544113072703E-2</v>
      </c>
      <c r="S369" s="91">
        <f t="shared" ref="S369" si="928">P369/5463.3</f>
        <v>24.126260684934014</v>
      </c>
    </row>
    <row r="370" spans="1:19" x14ac:dyDescent="0.25">
      <c r="A370" s="62">
        <v>44257</v>
      </c>
      <c r="B370" s="417">
        <v>1489291</v>
      </c>
      <c r="C370" s="417">
        <v>203012</v>
      </c>
      <c r="D370" s="417">
        <v>1692303</v>
      </c>
      <c r="E370" s="103">
        <v>542</v>
      </c>
      <c r="F370" s="376">
        <f t="shared" ref="F370" si="929">E370/(D370-D369)</f>
        <v>0.15838690824079485</v>
      </c>
      <c r="G370" s="417">
        <v>9193</v>
      </c>
      <c r="H370" s="417">
        <v>1893381</v>
      </c>
      <c r="I370" s="48">
        <v>5344</v>
      </c>
      <c r="J370" s="49">
        <v>2693375</v>
      </c>
      <c r="K370" s="390">
        <f t="shared" ref="K370" si="930">G370+I370</f>
        <v>14537</v>
      </c>
      <c r="L370" s="393">
        <v>645</v>
      </c>
      <c r="M370" s="382">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4">
        <f t="shared" ref="R370" si="936">Q370/P370</f>
        <v>3.7432375398073897E-2</v>
      </c>
      <c r="S370" s="91">
        <f t="shared" ref="S370" si="937">P370/5463.3</f>
        <v>23.852799589991395</v>
      </c>
    </row>
    <row r="371" spans="1:19" x14ac:dyDescent="0.25">
      <c r="A371" s="62">
        <v>44258</v>
      </c>
      <c r="B371" s="417">
        <v>1493341</v>
      </c>
      <c r="C371" s="417">
        <v>203555</v>
      </c>
      <c r="D371" s="417">
        <v>1696896</v>
      </c>
      <c r="E371" s="103">
        <v>543</v>
      </c>
      <c r="F371" s="376">
        <f t="shared" ref="F371" si="938">E371/(D371-D370)</f>
        <v>0.11822338340953625</v>
      </c>
      <c r="G371" s="417">
        <v>16702</v>
      </c>
      <c r="H371" s="417">
        <v>1910083</v>
      </c>
      <c r="I371" s="48">
        <v>7675</v>
      </c>
      <c r="J371" s="49">
        <v>2701050</v>
      </c>
      <c r="K371" s="390">
        <f t="shared" ref="K371" si="939">G371+I371</f>
        <v>24377</v>
      </c>
      <c r="L371" s="393">
        <v>636</v>
      </c>
      <c r="M371" s="382">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4">
        <f t="shared" ref="R371" si="945">Q371/P371</f>
        <v>3.4953839585890392E-2</v>
      </c>
      <c r="S371" s="91">
        <f t="shared" ref="S371" si="946">P371/5463.3</f>
        <v>24.009847528050813</v>
      </c>
    </row>
    <row r="372" spans="1:19" x14ac:dyDescent="0.25">
      <c r="A372" s="62">
        <v>44259</v>
      </c>
      <c r="B372" s="417">
        <v>1496895</v>
      </c>
      <c r="C372" s="417">
        <v>204055</v>
      </c>
      <c r="D372" s="417">
        <v>1700950</v>
      </c>
      <c r="E372" s="103">
        <v>500</v>
      </c>
      <c r="F372" s="376">
        <f t="shared" ref="F372:F373" si="947">E372/(D372-D371)</f>
        <v>0.123334977799704</v>
      </c>
      <c r="G372" s="417">
        <v>18586</v>
      </c>
      <c r="H372" s="417">
        <v>1928669</v>
      </c>
      <c r="I372" s="48">
        <v>6137</v>
      </c>
      <c r="J372" s="49">
        <v>2707187</v>
      </c>
      <c r="K372" s="390">
        <f t="shared" ref="K372:K373" si="948">G372+I372</f>
        <v>24723</v>
      </c>
      <c r="L372" s="393">
        <v>607</v>
      </c>
      <c r="M372" s="382">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4">
        <f t="shared" ref="R372:R373" si="954">Q372/P372</f>
        <v>3.2679141249133709E-2</v>
      </c>
      <c r="S372" s="91">
        <f t="shared" ref="S372:S373" si="955">P372/5463.3</f>
        <v>24.034374828400416</v>
      </c>
    </row>
    <row r="373" spans="1:19" x14ac:dyDescent="0.25">
      <c r="A373" s="62">
        <v>44260</v>
      </c>
      <c r="B373" s="417">
        <v>1500467</v>
      </c>
      <c r="C373" s="417">
        <v>204553</v>
      </c>
      <c r="D373" s="417">
        <v>1705020</v>
      </c>
      <c r="E373" s="103">
        <v>498</v>
      </c>
      <c r="F373" s="376">
        <f t="shared" si="947"/>
        <v>0.12235872235872236</v>
      </c>
      <c r="G373" s="417">
        <v>12304</v>
      </c>
      <c r="H373" s="417">
        <v>1940973</v>
      </c>
      <c r="I373" s="48">
        <v>6828</v>
      </c>
      <c r="J373" s="49">
        <v>2714015</v>
      </c>
      <c r="K373" s="390">
        <f t="shared" si="948"/>
        <v>19132</v>
      </c>
      <c r="L373" s="393">
        <v>584</v>
      </c>
      <c r="M373" s="382">
        <f t="shared" si="949"/>
        <v>3.0524775245661717E-2</v>
      </c>
      <c r="N373" s="90">
        <f t="shared" si="950"/>
        <v>27412</v>
      </c>
      <c r="O373" s="90">
        <f t="shared" si="951"/>
        <v>3566</v>
      </c>
      <c r="P373" s="152">
        <f t="shared" si="952"/>
        <v>130029</v>
      </c>
      <c r="Q373" s="152">
        <f t="shared" si="953"/>
        <v>4201</v>
      </c>
      <c r="R373" s="384">
        <f t="shared" si="954"/>
        <v>3.2308177406578535E-2</v>
      </c>
      <c r="S373" s="91">
        <f t="shared" si="955"/>
        <v>23.800450277304925</v>
      </c>
    </row>
    <row r="374" spans="1:19" x14ac:dyDescent="0.25">
      <c r="A374" s="62">
        <v>44261</v>
      </c>
      <c r="B374" s="417">
        <v>1504208</v>
      </c>
      <c r="C374" s="417">
        <v>205108</v>
      </c>
      <c r="D374" s="417">
        <v>1709316</v>
      </c>
      <c r="E374" s="103">
        <v>555</v>
      </c>
      <c r="F374" s="376">
        <f t="shared" ref="F374" si="956">E374/(D374-D373)</f>
        <v>0.12918994413407822</v>
      </c>
      <c r="G374" s="417">
        <v>12383</v>
      </c>
      <c r="H374" s="417">
        <v>1953356</v>
      </c>
      <c r="I374" s="48">
        <v>10609</v>
      </c>
      <c r="J374" s="49">
        <v>2724624</v>
      </c>
      <c r="K374" s="390">
        <f t="shared" ref="K374" si="957">G374+I374</f>
        <v>22992</v>
      </c>
      <c r="L374" s="393">
        <v>684</v>
      </c>
      <c r="M374" s="382">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4">
        <f t="shared" ref="R374" si="963">Q374/P374</f>
        <v>3.2082515029309026E-2</v>
      </c>
      <c r="S374" s="91">
        <f t="shared" ref="S374" si="964">P374/5463.3</f>
        <v>24.418574854025955</v>
      </c>
    </row>
    <row r="375" spans="1:19" x14ac:dyDescent="0.25">
      <c r="A375" s="62">
        <v>44262</v>
      </c>
      <c r="B375" s="417">
        <v>1507244</v>
      </c>
      <c r="C375" s="417">
        <v>205498</v>
      </c>
      <c r="D375" s="417">
        <v>1712742</v>
      </c>
      <c r="E375" s="103">
        <v>390</v>
      </c>
      <c r="F375" s="376">
        <f t="shared" ref="F375" si="965">E375/(D375-D374)</f>
        <v>0.11383537653239929</v>
      </c>
      <c r="G375" s="417">
        <v>5467</v>
      </c>
      <c r="H375" s="417">
        <v>1958823</v>
      </c>
      <c r="I375" s="48">
        <v>8590</v>
      </c>
      <c r="J375" s="49">
        <v>2733214</v>
      </c>
      <c r="K375" s="390">
        <f t="shared" ref="K375" si="966">G375+I375</f>
        <v>14057</v>
      </c>
      <c r="L375" s="393">
        <v>448</v>
      </c>
      <c r="M375" s="382">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4">
        <f t="shared" ref="R375" si="972">Q375/P375</f>
        <v>3.1255778120184902E-2</v>
      </c>
      <c r="S375" s="91">
        <f t="shared" ref="S375" si="973">P375/5463.3</f>
        <v>23.75853421924478</v>
      </c>
    </row>
    <row r="376" spans="1:19" x14ac:dyDescent="0.25">
      <c r="A376" s="62">
        <v>44263</v>
      </c>
      <c r="B376" s="417">
        <v>1510163</v>
      </c>
      <c r="C376" s="417">
        <v>205999</v>
      </c>
      <c r="D376" s="417">
        <v>1716162</v>
      </c>
      <c r="E376" s="103">
        <v>501</v>
      </c>
      <c r="F376" s="376">
        <f t="shared" ref="F376" si="974">E376/(D376-D375)</f>
        <v>0.14649122807017545</v>
      </c>
      <c r="G376" s="417">
        <v>4455</v>
      </c>
      <c r="H376" s="417">
        <v>1963278</v>
      </c>
      <c r="I376" s="48">
        <v>7074</v>
      </c>
      <c r="J376" s="49">
        <v>2740288</v>
      </c>
      <c r="K376" s="390">
        <f t="shared" ref="K376" si="975">G376+I376</f>
        <v>11529</v>
      </c>
      <c r="L376" s="393">
        <v>581</v>
      </c>
      <c r="M376" s="382">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4">
        <f t="shared" ref="R376" si="981">Q376/P376</f>
        <v>3.1862166627330657E-2</v>
      </c>
      <c r="S376" s="91">
        <f t="shared" ref="S376" si="982">P376/5463.3</f>
        <v>24.04169641059433</v>
      </c>
    </row>
    <row r="377" spans="1:19" x14ac:dyDescent="0.25">
      <c r="A377" s="62">
        <v>44264</v>
      </c>
      <c r="B377" s="417">
        <v>1513251</v>
      </c>
      <c r="C377" s="417">
        <v>206465</v>
      </c>
      <c r="D377" s="417">
        <v>1719716</v>
      </c>
      <c r="E377" s="103">
        <v>466</v>
      </c>
      <c r="F377" s="376">
        <f t="shared" ref="F377" si="983">E377/(D377-D376)</f>
        <v>0.13111986494091166</v>
      </c>
      <c r="G377" s="417">
        <v>10856</v>
      </c>
      <c r="H377" s="417">
        <v>1974134</v>
      </c>
      <c r="I377" s="48">
        <v>5486</v>
      </c>
      <c r="J377" s="49">
        <v>2745774</v>
      </c>
      <c r="K377" s="390">
        <f t="shared" ref="K377" si="984">G377+I377</f>
        <v>16342</v>
      </c>
      <c r="L377" s="393">
        <v>542</v>
      </c>
      <c r="M377" s="382">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4">
        <f t="shared" ref="R377" si="990">Q377/P377</f>
        <v>3.0656693102619561E-2</v>
      </c>
      <c r="S377" s="91">
        <f t="shared" ref="S377" si="991">P377/5463.3</f>
        <v>24.372082807094614</v>
      </c>
    </row>
    <row r="378" spans="1:19" x14ac:dyDescent="0.25">
      <c r="A378" s="62">
        <v>44265</v>
      </c>
      <c r="B378" s="417">
        <v>1517816</v>
      </c>
      <c r="C378" s="417">
        <v>207156</v>
      </c>
      <c r="D378" s="417">
        <v>1724972</v>
      </c>
      <c r="E378" s="103">
        <v>691</v>
      </c>
      <c r="F378" s="376">
        <f t="shared" ref="F378:F379" si="992">E378/(D378-D377)</f>
        <v>0.13146879756468799</v>
      </c>
      <c r="G378" s="417">
        <v>15962</v>
      </c>
      <c r="H378" s="417">
        <v>1990096</v>
      </c>
      <c r="I378" s="48">
        <v>9036</v>
      </c>
      <c r="J378" s="49">
        <v>2754810</v>
      </c>
      <c r="K378" s="390">
        <f t="shared" ref="K378:K382" si="993">G378+I378</f>
        <v>24998</v>
      </c>
      <c r="L378" s="393">
        <v>782</v>
      </c>
      <c r="M378" s="382">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4">
        <f t="shared" ref="R378:R380" si="999">Q378/P378</f>
        <v>3.1605779940645722E-2</v>
      </c>
      <c r="S378" s="91">
        <f t="shared" ref="S378:S380" si="1000">P378/5463.3</f>
        <v>24.485750370655097</v>
      </c>
    </row>
    <row r="379" spans="1:19" x14ac:dyDescent="0.25">
      <c r="A379" s="62">
        <v>44266</v>
      </c>
      <c r="B379" s="417">
        <v>1522259</v>
      </c>
      <c r="C379" s="417">
        <v>207747</v>
      </c>
      <c r="D379" s="417">
        <v>1730006</v>
      </c>
      <c r="E379" s="103">
        <v>591</v>
      </c>
      <c r="F379" s="376">
        <f t="shared" si="992"/>
        <v>0.11740166865315853</v>
      </c>
      <c r="G379" s="417">
        <v>18711</v>
      </c>
      <c r="H379" s="417">
        <v>2008807</v>
      </c>
      <c r="I379" s="48">
        <v>8050</v>
      </c>
      <c r="J379" s="49">
        <v>2762860</v>
      </c>
      <c r="K379" s="390">
        <f t="shared" si="993"/>
        <v>26761</v>
      </c>
      <c r="L379" s="393">
        <v>676</v>
      </c>
      <c r="M379" s="382">
        <f t="shared" si="994"/>
        <v>2.5260640484286834E-2</v>
      </c>
      <c r="N379" s="90">
        <f t="shared" si="995"/>
        <v>29056</v>
      </c>
      <c r="O379" s="90">
        <f t="shared" si="996"/>
        <v>3692</v>
      </c>
      <c r="P379" s="152">
        <f t="shared" si="997"/>
        <v>135811</v>
      </c>
      <c r="Q379" s="152">
        <f t="shared" si="998"/>
        <v>4297</v>
      </c>
      <c r="R379" s="384">
        <f t="shared" si="999"/>
        <v>3.1639557915043699E-2</v>
      </c>
      <c r="S379" s="91">
        <f t="shared" si="1000"/>
        <v>24.858784983434919</v>
      </c>
    </row>
    <row r="380" spans="1:19" x14ac:dyDescent="0.25">
      <c r="A380" s="62">
        <v>44267</v>
      </c>
      <c r="B380" s="417">
        <v>1526185</v>
      </c>
      <c r="C380" s="417">
        <v>208429</v>
      </c>
      <c r="D380" s="417">
        <v>1734614</v>
      </c>
      <c r="E380" s="103">
        <v>682</v>
      </c>
      <c r="F380" s="376">
        <f t="shared" ref="F380:F385" si="1001">E380/(D380-D379)</f>
        <v>0.14800347222222221</v>
      </c>
      <c r="G380" s="417">
        <v>14692</v>
      </c>
      <c r="H380" s="417">
        <v>2023499</v>
      </c>
      <c r="I380" s="48">
        <v>7904</v>
      </c>
      <c r="J380" s="49">
        <v>2770764</v>
      </c>
      <c r="K380" s="390">
        <f t="shared" si="993"/>
        <v>22596</v>
      </c>
      <c r="L380" s="393">
        <v>760</v>
      </c>
      <c r="M380" s="382">
        <f t="shared" si="994"/>
        <v>3.3634271552487167E-2</v>
      </c>
      <c r="N380" s="90">
        <f t="shared" ref="N380:N385" si="1002">D380-D373</f>
        <v>29594</v>
      </c>
      <c r="O380" s="90">
        <f t="shared" si="996"/>
        <v>3876</v>
      </c>
      <c r="P380" s="152">
        <f t="shared" si="997"/>
        <v>139275</v>
      </c>
      <c r="Q380" s="152">
        <f t="shared" si="998"/>
        <v>4473</v>
      </c>
      <c r="R380" s="384">
        <f t="shared" si="999"/>
        <v>3.2116316639741516E-2</v>
      </c>
      <c r="S380" s="91">
        <f t="shared" si="1000"/>
        <v>25.492834001427706</v>
      </c>
    </row>
    <row r="381" spans="1:19" x14ac:dyDescent="0.25">
      <c r="A381" s="62">
        <v>44268</v>
      </c>
      <c r="B381" s="44">
        <v>1530135</v>
      </c>
      <c r="C381" s="44">
        <v>209068</v>
      </c>
      <c r="D381" s="417">
        <v>1739203</v>
      </c>
      <c r="E381" s="103">
        <v>639</v>
      </c>
      <c r="F381" s="376">
        <f t="shared" si="1001"/>
        <v>0.13924602309871431</v>
      </c>
      <c r="G381" s="417">
        <v>11152</v>
      </c>
      <c r="H381" s="417">
        <v>2034651</v>
      </c>
      <c r="I381" s="48">
        <v>12132</v>
      </c>
      <c r="J381" s="49">
        <v>2782896</v>
      </c>
      <c r="K381" s="390">
        <f t="shared" si="993"/>
        <v>23284</v>
      </c>
      <c r="L381" s="393">
        <v>729</v>
      </c>
      <c r="M381" s="382">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4">
        <f t="shared" ref="R381" si="1007">Q381/P381</f>
        <v>3.2371549148437671E-2</v>
      </c>
      <c r="S381" s="91">
        <f t="shared" ref="S381" si="1008">P381/5463.3</f>
        <v>25.546281551443265</v>
      </c>
    </row>
    <row r="382" spans="1:19" x14ac:dyDescent="0.25">
      <c r="A382" s="62">
        <v>44269</v>
      </c>
      <c r="B382" s="44">
        <v>1533597</v>
      </c>
      <c r="C382" s="44">
        <v>209552</v>
      </c>
      <c r="D382" s="417">
        <v>1743149</v>
      </c>
      <c r="E382" s="103">
        <v>484</v>
      </c>
      <c r="F382" s="376">
        <f t="shared" si="1001"/>
        <v>0.12265585402939685</v>
      </c>
      <c r="G382" s="417">
        <v>5715</v>
      </c>
      <c r="H382" s="417">
        <v>2040366</v>
      </c>
      <c r="I382" s="48">
        <v>10546</v>
      </c>
      <c r="J382" s="49">
        <v>2793442</v>
      </c>
      <c r="K382" s="390">
        <f t="shared" si="993"/>
        <v>16261</v>
      </c>
      <c r="L382" s="393">
        <v>542</v>
      </c>
      <c r="M382" s="382">
        <f t="shared" si="1003"/>
        <v>3.3331283438902896E-2</v>
      </c>
      <c r="N382" s="90">
        <f t="shared" si="1002"/>
        <v>30407</v>
      </c>
      <c r="O382" s="90">
        <f t="shared" ref="O382" si="1009">SUM(E376:E382)</f>
        <v>4054</v>
      </c>
      <c r="P382" s="152">
        <f t="shared" ref="P382" si="1010">SUM(K376:K382)</f>
        <v>141771</v>
      </c>
      <c r="Q382" s="152">
        <f t="shared" ref="Q382" si="1011">SUM(L376:L382)</f>
        <v>4612</v>
      </c>
      <c r="R382" s="384">
        <f t="shared" ref="R382" si="1012">Q382/P382</f>
        <v>3.2531335745674364E-2</v>
      </c>
      <c r="S382" s="91">
        <f t="shared" ref="S382" si="1013">P382/5463.3</f>
        <v>25.949700730327823</v>
      </c>
    </row>
    <row r="383" spans="1:19" x14ac:dyDescent="0.25">
      <c r="A383" s="62">
        <v>44270</v>
      </c>
      <c r="B383" s="44">
        <v>1536315</v>
      </c>
      <c r="C383" s="44">
        <v>210008</v>
      </c>
      <c r="D383" s="417">
        <v>1746323</v>
      </c>
      <c r="E383" s="103">
        <v>456</v>
      </c>
      <c r="F383" s="376">
        <f t="shared" si="1001"/>
        <v>0.14366729678638943</v>
      </c>
      <c r="G383" s="417">
        <v>4857</v>
      </c>
      <c r="H383" s="417">
        <v>2045223</v>
      </c>
      <c r="I383" s="48">
        <v>6404</v>
      </c>
      <c r="J383" s="49">
        <v>2799846</v>
      </c>
      <c r="K383" s="390">
        <f t="shared" ref="K383" si="1014">G383+I383</f>
        <v>11261</v>
      </c>
      <c r="L383" s="393">
        <v>528</v>
      </c>
      <c r="M383" s="382">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4">
        <f t="shared" ref="R383" si="1019">Q383/P383</f>
        <v>3.2218398196504669E-2</v>
      </c>
      <c r="S383" s="91">
        <f t="shared" ref="S383" si="1020">P383/5463.3</f>
        <v>25.900646129628612</v>
      </c>
    </row>
    <row r="384" spans="1:19" x14ac:dyDescent="0.25">
      <c r="A384" s="62">
        <v>44271</v>
      </c>
      <c r="B384" s="44">
        <v>1539672</v>
      </c>
      <c r="C384" s="44">
        <v>210605</v>
      </c>
      <c r="D384" s="417">
        <v>1750277</v>
      </c>
      <c r="E384" s="103">
        <v>597</v>
      </c>
      <c r="F384" s="376">
        <f t="shared" si="1001"/>
        <v>0.15098634294385432</v>
      </c>
      <c r="G384" s="417">
        <v>10144</v>
      </c>
      <c r="H384" s="417">
        <v>2055367</v>
      </c>
      <c r="I384" s="48">
        <v>7064</v>
      </c>
      <c r="J384" s="49">
        <v>2806910</v>
      </c>
      <c r="K384" s="390">
        <f t="shared" ref="K384" si="1021">G384+I384</f>
        <v>17208</v>
      </c>
      <c r="L384" s="393">
        <v>655</v>
      </c>
      <c r="M384" s="382">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4">
        <f t="shared" ref="R384" si="1026">Q384/P384</f>
        <v>3.2816132725523112E-2</v>
      </c>
      <c r="S384" s="91">
        <f t="shared" ref="S384" si="1027">P384/5463.3</f>
        <v>26.05915838412681</v>
      </c>
    </row>
    <row r="385" spans="1:21" x14ac:dyDescent="0.25">
      <c r="A385" s="62">
        <v>44272</v>
      </c>
      <c r="B385" s="44">
        <v>1543995</v>
      </c>
      <c r="C385" s="44">
        <v>211230</v>
      </c>
      <c r="D385" s="417">
        <v>1755225</v>
      </c>
      <c r="E385" s="103">
        <v>625</v>
      </c>
      <c r="F385" s="376">
        <f t="shared" si="1001"/>
        <v>0.1263136620856912</v>
      </c>
      <c r="G385" s="417">
        <v>14714</v>
      </c>
      <c r="H385" s="417">
        <v>2070081</v>
      </c>
      <c r="I385" s="48">
        <v>8737</v>
      </c>
      <c r="J385" s="49">
        <v>2815647</v>
      </c>
      <c r="K385" s="390">
        <f t="shared" ref="K385" si="1028">G385+I385</f>
        <v>23451</v>
      </c>
      <c r="L385" s="393">
        <v>702</v>
      </c>
      <c r="M385" s="382">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4">
        <f t="shared" ref="R385" si="1033">Q385/P385</f>
        <v>3.2608541279061508E-2</v>
      </c>
      <c r="S385" s="91">
        <f t="shared" ref="S385" si="1034">P385/5463.3</f>
        <v>25.77599619277726</v>
      </c>
    </row>
    <row r="386" spans="1:21" x14ac:dyDescent="0.25">
      <c r="A386" s="62">
        <v>44273</v>
      </c>
      <c r="B386" s="44">
        <v>1548527</v>
      </c>
      <c r="C386" s="44">
        <v>211854</v>
      </c>
      <c r="D386" s="417">
        <v>1760381</v>
      </c>
      <c r="E386" s="103">
        <v>624</v>
      </c>
      <c r="F386" s="376">
        <f t="shared" ref="F386:F387" si="1035">E386/(D386-D385)</f>
        <v>0.12102404965089217</v>
      </c>
      <c r="G386" s="417">
        <v>17785</v>
      </c>
      <c r="H386" s="417">
        <v>2087866</v>
      </c>
      <c r="I386" s="48">
        <v>8497</v>
      </c>
      <c r="J386" s="49">
        <v>2824144</v>
      </c>
      <c r="K386" s="390">
        <f t="shared" ref="K386:K387" si="1036">G386+I386</f>
        <v>26282</v>
      </c>
      <c r="L386" s="393">
        <v>700</v>
      </c>
      <c r="M386" s="382">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4">
        <f t="shared" ref="R386:R387" si="1042">Q386/P386</f>
        <v>3.2890845998731676E-2</v>
      </c>
      <c r="S386" s="91">
        <f t="shared" ref="S386:S387" si="1043">P386/5463.3</f>
        <v>25.688320246005162</v>
      </c>
    </row>
    <row r="387" spans="1:21" x14ac:dyDescent="0.25">
      <c r="A387" s="62">
        <v>44274</v>
      </c>
      <c r="B387" s="44">
        <v>1552673</v>
      </c>
      <c r="C387" s="44">
        <v>212509</v>
      </c>
      <c r="D387" s="417">
        <v>1765182</v>
      </c>
      <c r="E387" s="103">
        <v>655</v>
      </c>
      <c r="F387" s="376">
        <f t="shared" si="1035"/>
        <v>0.13642991043532599</v>
      </c>
      <c r="G387" s="417">
        <v>17013</v>
      </c>
      <c r="H387" s="417">
        <v>2104879</v>
      </c>
      <c r="I387" s="48">
        <v>8067</v>
      </c>
      <c r="J387" s="49">
        <v>2832211</v>
      </c>
      <c r="K387" s="390">
        <f t="shared" si="1036"/>
        <v>25080</v>
      </c>
      <c r="L387" s="393">
        <v>730</v>
      </c>
      <c r="M387" s="382">
        <f t="shared" si="1037"/>
        <v>2.9106858054226477E-2</v>
      </c>
      <c r="N387" s="90">
        <f t="shared" si="1038"/>
        <v>30568</v>
      </c>
      <c r="O387" s="90">
        <f t="shared" si="1039"/>
        <v>4080</v>
      </c>
      <c r="P387" s="152">
        <f t="shared" si="1040"/>
        <v>142827</v>
      </c>
      <c r="Q387" s="152">
        <f t="shared" si="1041"/>
        <v>4586</v>
      </c>
      <c r="R387" s="384">
        <f t="shared" si="1042"/>
        <v>3.2108774951514769E-2</v>
      </c>
      <c r="S387" s="91">
        <f t="shared" si="1043"/>
        <v>26.142990500247102</v>
      </c>
    </row>
    <row r="388" spans="1:21" x14ac:dyDescent="0.25">
      <c r="A388" s="62">
        <v>44275</v>
      </c>
      <c r="B388" s="44">
        <v>1556147</v>
      </c>
      <c r="C388" s="44">
        <v>212997</v>
      </c>
      <c r="D388" s="417">
        <v>1769144</v>
      </c>
      <c r="E388" s="103">
        <v>488</v>
      </c>
      <c r="F388" s="376">
        <f t="shared" ref="F388:F389" si="1044">E388/(D388-D387)</f>
        <v>0.12317011610297829</v>
      </c>
      <c r="G388" s="417">
        <v>8690</v>
      </c>
      <c r="H388" s="417">
        <v>2113569</v>
      </c>
      <c r="I388" s="48">
        <v>11257</v>
      </c>
      <c r="J388" s="49">
        <v>2843468</v>
      </c>
      <c r="K388" s="390">
        <f t="shared" ref="K388:K389" si="1045">G388+I388</f>
        <v>19947</v>
      </c>
      <c r="L388" s="393">
        <v>540</v>
      </c>
      <c r="M388" s="382">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4">
        <f t="shared" ref="R388:R389" si="1051">Q388/P388</f>
        <v>3.1521972901283245E-2</v>
      </c>
      <c r="S388" s="91">
        <f t="shared" ref="S388:S389" si="1052">P388/5463.3</f>
        <v>25.532187505719985</v>
      </c>
    </row>
    <row r="389" spans="1:21" x14ac:dyDescent="0.25">
      <c r="A389" s="62">
        <v>44276</v>
      </c>
      <c r="B389" s="44">
        <v>1560523</v>
      </c>
      <c r="C389" s="44">
        <v>213529</v>
      </c>
      <c r="D389" s="417">
        <v>1774052</v>
      </c>
      <c r="E389" s="103">
        <v>532</v>
      </c>
      <c r="F389" s="376">
        <f t="shared" si="1044"/>
        <v>0.10839445802770986</v>
      </c>
      <c r="G389" s="417">
        <v>8801</v>
      </c>
      <c r="H389" s="417">
        <v>2122370</v>
      </c>
      <c r="I389" s="48">
        <v>12209</v>
      </c>
      <c r="J389" s="49">
        <v>2855677</v>
      </c>
      <c r="K389" s="390">
        <f t="shared" si="1045"/>
        <v>21010</v>
      </c>
      <c r="L389" s="393">
        <v>600</v>
      </c>
      <c r="M389" s="382">
        <f t="shared" si="1046"/>
        <v>2.8557829604950024E-2</v>
      </c>
      <c r="N389" s="90">
        <f t="shared" si="1047"/>
        <v>30903</v>
      </c>
      <c r="O389" s="90">
        <f t="shared" si="1048"/>
        <v>3977</v>
      </c>
      <c r="P389" s="152">
        <f t="shared" si="1049"/>
        <v>144239</v>
      </c>
      <c r="Q389" s="152">
        <f t="shared" si="1050"/>
        <v>4455</v>
      </c>
      <c r="R389" s="384">
        <f t="shared" si="1051"/>
        <v>3.0886237425384259E-2</v>
      </c>
      <c r="S389" s="91">
        <f t="shared" si="1052"/>
        <v>26.4014423516922</v>
      </c>
    </row>
    <row r="390" spans="1:21" x14ac:dyDescent="0.25">
      <c r="A390" s="62">
        <v>44277</v>
      </c>
      <c r="B390" s="44">
        <v>1562928</v>
      </c>
      <c r="C390" s="44">
        <v>213888</v>
      </c>
      <c r="D390" s="417">
        <v>1776816</v>
      </c>
      <c r="E390" s="103">
        <v>359</v>
      </c>
      <c r="F390" s="376">
        <f t="shared" ref="F390" si="1053">E390/(D390-D389)</f>
        <v>0.12988422575976846</v>
      </c>
      <c r="G390" s="417">
        <v>4840</v>
      </c>
      <c r="H390" s="417">
        <v>2127210</v>
      </c>
      <c r="I390" s="48">
        <v>5919</v>
      </c>
      <c r="J390" s="49">
        <v>2861596</v>
      </c>
      <c r="K390" s="390">
        <f t="shared" ref="K390" si="1054">G390+I390</f>
        <v>10759</v>
      </c>
      <c r="L390" s="393">
        <v>400</v>
      </c>
      <c r="M390" s="382">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4">
        <f t="shared" ref="R390" si="1060">Q390/P390</f>
        <v>3.0103591977013573E-2</v>
      </c>
      <c r="S390" s="91">
        <f t="shared" ref="S390" si="1061">P390/5463.3</f>
        <v>26.309556495158603</v>
      </c>
    </row>
    <row r="391" spans="1:21" x14ac:dyDescent="0.25">
      <c r="A391" s="62">
        <v>44278</v>
      </c>
      <c r="B391" s="44">
        <v>1566430</v>
      </c>
      <c r="C391" s="44">
        <v>214383</v>
      </c>
      <c r="D391" s="417">
        <v>1780813</v>
      </c>
      <c r="E391" s="103">
        <v>495</v>
      </c>
      <c r="F391" s="376">
        <f t="shared" ref="F391" si="1062">E391/(D391-D390)</f>
        <v>0.12384288216162122</v>
      </c>
      <c r="G391" s="417">
        <v>8374</v>
      </c>
      <c r="H391" s="417">
        <v>2135584</v>
      </c>
      <c r="I391" s="48">
        <v>6843</v>
      </c>
      <c r="J391" s="49">
        <v>2868439</v>
      </c>
      <c r="K391" s="390">
        <f t="shared" ref="K391" si="1063">G391+I391</f>
        <v>15217</v>
      </c>
      <c r="L391" s="393">
        <v>544</v>
      </c>
      <c r="M391" s="382">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4">
        <f t="shared" ref="R391" si="1069">Q391/P391</f>
        <v>2.9743343727512594E-2</v>
      </c>
      <c r="S391" s="91">
        <f t="shared" ref="S391" si="1070">P391/5463.3</f>
        <v>25.945124741456628</v>
      </c>
    </row>
    <row r="392" spans="1:21" x14ac:dyDescent="0.25">
      <c r="A392" s="62">
        <v>44279</v>
      </c>
      <c r="B392" s="44">
        <v>1571486</v>
      </c>
      <c r="C392" s="44">
        <v>215075</v>
      </c>
      <c r="D392" s="417">
        <v>1786561</v>
      </c>
      <c r="E392" s="103">
        <v>632</v>
      </c>
      <c r="F392" s="376">
        <f t="shared" ref="F392" si="1071">E392/(D392-D391)</f>
        <v>0.10995128740431455</v>
      </c>
      <c r="G392" s="417">
        <v>15165</v>
      </c>
      <c r="H392" s="417">
        <v>2150841</v>
      </c>
      <c r="I392" s="48">
        <v>10437</v>
      </c>
      <c r="J392" s="49">
        <v>2878876</v>
      </c>
      <c r="K392" s="390">
        <f t="shared" ref="K392" si="1072">G392+I392</f>
        <v>25602</v>
      </c>
      <c r="L392" s="393">
        <v>701</v>
      </c>
      <c r="M392" s="382">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4">
        <f t="shared" ref="R392" si="1078">Q392/P392</f>
        <v>2.9291785096284148E-2</v>
      </c>
      <c r="S392" s="91">
        <f t="shared" ref="S392" si="1079">P392/5463.3</f>
        <v>26.33884282393425</v>
      </c>
      <c r="U392" s="395"/>
    </row>
    <row r="393" spans="1:21" x14ac:dyDescent="0.25">
      <c r="A393" s="62">
        <v>44280</v>
      </c>
      <c r="B393" s="44">
        <v>1577498</v>
      </c>
      <c r="C393" s="44">
        <v>215599</v>
      </c>
      <c r="D393" s="417">
        <v>1793097</v>
      </c>
      <c r="E393" s="103">
        <v>701</v>
      </c>
      <c r="F393" s="376">
        <f t="shared" ref="F393:F394" si="1080">E393/(D393-D392)</f>
        <v>0.10725214198286413</v>
      </c>
      <c r="G393" s="417">
        <v>20015</v>
      </c>
      <c r="H393" s="417">
        <v>2170470</v>
      </c>
      <c r="I393" s="48">
        <v>11931</v>
      </c>
      <c r="J393" s="49">
        <v>2890807</v>
      </c>
      <c r="K393" s="390">
        <f t="shared" ref="K393:K394" si="1081">G393+I393</f>
        <v>31946</v>
      </c>
      <c r="L393" s="393">
        <v>761</v>
      </c>
      <c r="M393" s="382">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4">
        <f t="shared" ref="R393:R394" si="1087">Q393/P393</f>
        <v>2.8590341064849794E-2</v>
      </c>
      <c r="S393" s="91">
        <f t="shared" ref="S393:S394" si="1088">P393/5463.3</f>
        <v>27.375578862592207</v>
      </c>
      <c r="U393" s="113" t="s">
        <v>336</v>
      </c>
    </row>
    <row r="394" spans="1:21" x14ac:dyDescent="0.25">
      <c r="A394" s="62">
        <v>44281</v>
      </c>
      <c r="B394" s="44">
        <v>1582288</v>
      </c>
      <c r="C394" s="44">
        <v>216142</v>
      </c>
      <c r="D394" s="417">
        <v>1798430</v>
      </c>
      <c r="E394" s="103">
        <v>543</v>
      </c>
      <c r="F394" s="376">
        <f t="shared" si="1080"/>
        <v>0.10181886367897994</v>
      </c>
      <c r="G394" s="417">
        <v>15418</v>
      </c>
      <c r="H394" s="417">
        <v>2185888</v>
      </c>
      <c r="I394" s="48">
        <v>9468</v>
      </c>
      <c r="J394" s="49">
        <v>2900275</v>
      </c>
      <c r="K394" s="390">
        <f t="shared" si="1081"/>
        <v>24886</v>
      </c>
      <c r="L394" s="393">
        <v>607</v>
      </c>
      <c r="M394" s="382">
        <f t="shared" si="1082"/>
        <v>2.439122398135498E-2</v>
      </c>
      <c r="N394" s="90">
        <f t="shared" si="1083"/>
        <v>33248</v>
      </c>
      <c r="O394" s="90">
        <f t="shared" si="1084"/>
        <v>3750</v>
      </c>
      <c r="P394" s="152">
        <f t="shared" si="1085"/>
        <v>149367</v>
      </c>
      <c r="Q394" s="152">
        <f t="shared" si="1086"/>
        <v>4153</v>
      </c>
      <c r="R394" s="384">
        <f t="shared" si="1087"/>
        <v>2.7803999544745491E-2</v>
      </c>
      <c r="S394" s="91">
        <f t="shared" si="1088"/>
        <v>27.34006918895173</v>
      </c>
    </row>
    <row r="395" spans="1:21" x14ac:dyDescent="0.25">
      <c r="A395" s="62">
        <v>44282</v>
      </c>
      <c r="B395" s="44">
        <v>1586580</v>
      </c>
      <c r="C395" s="44">
        <v>216705</v>
      </c>
      <c r="D395" s="417">
        <v>1803285</v>
      </c>
      <c r="E395" s="103">
        <v>563</v>
      </c>
      <c r="F395" s="376">
        <f t="shared" ref="F395:F396" si="1089">E395/(D395-D394)</f>
        <v>0.11596292481977342</v>
      </c>
      <c r="G395" s="417">
        <v>12420</v>
      </c>
      <c r="H395" s="417">
        <v>2198308</v>
      </c>
      <c r="I395" s="48">
        <v>13099</v>
      </c>
      <c r="J395" s="49">
        <v>2913374</v>
      </c>
      <c r="K395" s="390">
        <f t="shared" ref="K395:K396" si="1090">G395+I395</f>
        <v>25519</v>
      </c>
      <c r="L395" s="393">
        <v>621</v>
      </c>
      <c r="M395" s="382">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4">
        <f t="shared" ref="R395" si="1096">Q395/P395</f>
        <v>2.7326883483177251E-2</v>
      </c>
      <c r="S395" s="91">
        <f t="shared" ref="S395" si="1097">P395/5463.3</f>
        <v>28.359965588563689</v>
      </c>
    </row>
    <row r="396" spans="1:21" x14ac:dyDescent="0.25">
      <c r="A396" s="62">
        <v>44283</v>
      </c>
      <c r="B396" s="391">
        <v>1590400</v>
      </c>
      <c r="C396" s="391">
        <v>217127</v>
      </c>
      <c r="D396" s="391">
        <v>1807527</v>
      </c>
      <c r="E396" s="103">
        <v>422</v>
      </c>
      <c r="F396" s="376">
        <f t="shared" si="1089"/>
        <v>9.9481376709099484E-2</v>
      </c>
      <c r="G396" s="417">
        <v>6478</v>
      </c>
      <c r="H396" s="417">
        <v>2204786</v>
      </c>
      <c r="I396" s="48">
        <v>11149</v>
      </c>
      <c r="J396" s="50">
        <v>2924523</v>
      </c>
      <c r="K396" s="390">
        <f t="shared" si="1090"/>
        <v>17627</v>
      </c>
      <c r="L396" s="48">
        <v>459</v>
      </c>
      <c r="M396" s="479">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4">
        <f t="shared" ref="R396" si="1103">Q396/P396</f>
        <v>2.7006519042466152E-2</v>
      </c>
      <c r="S396" s="91">
        <f t="shared" ref="S396" si="1104">P396/5463.3</f>
        <v>27.740742774513571</v>
      </c>
    </row>
    <row r="397" spans="1:21" x14ac:dyDescent="0.25">
      <c r="A397" s="62">
        <v>44284</v>
      </c>
      <c r="B397" s="391">
        <v>1593230</v>
      </c>
      <c r="C397" s="391">
        <v>217479</v>
      </c>
      <c r="D397" s="391">
        <v>1810709</v>
      </c>
      <c r="E397" s="103">
        <v>352</v>
      </c>
      <c r="F397" s="376">
        <f t="shared" ref="F397" si="1105">E397/(D397-D396)</f>
        <v>0.11062225015713388</v>
      </c>
      <c r="G397" s="417">
        <v>5120</v>
      </c>
      <c r="H397" s="417">
        <v>2209906</v>
      </c>
      <c r="I397" s="48">
        <v>7336</v>
      </c>
      <c r="J397" s="50">
        <v>2931859</v>
      </c>
      <c r="K397" s="49">
        <v>12456</v>
      </c>
      <c r="L397" s="48">
        <v>395</v>
      </c>
      <c r="M397" s="479">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4">
        <f t="shared" ref="R397" si="1111">Q397/P397</f>
        <v>2.6674844864374596E-2</v>
      </c>
      <c r="S397" s="91">
        <f t="shared" ref="S397" si="1112">P397/5463.3</f>
        <v>28.051360899090291</v>
      </c>
      <c r="U397" s="113"/>
    </row>
    <row r="398" spans="1:21" x14ac:dyDescent="0.25">
      <c r="A398" s="62">
        <v>44285</v>
      </c>
      <c r="B398" s="391">
        <v>1596850</v>
      </c>
      <c r="C398" s="391">
        <v>217890</v>
      </c>
      <c r="D398" s="391">
        <v>1814740</v>
      </c>
      <c r="E398" s="103">
        <v>411</v>
      </c>
      <c r="F398" s="376">
        <f t="shared" ref="F398:F406" si="1113">E398/(D398-D397)</f>
        <v>0.10195981146117589</v>
      </c>
      <c r="G398" s="417">
        <v>10761</v>
      </c>
      <c r="H398" s="417">
        <v>2220667</v>
      </c>
      <c r="I398" s="48">
        <v>6707</v>
      </c>
      <c r="J398" s="50">
        <v>2938566</v>
      </c>
      <c r="K398" s="49">
        <v>17468</v>
      </c>
      <c r="L398" s="48">
        <v>495</v>
      </c>
      <c r="M398" s="479">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4">
        <f t="shared" ref="R398" si="1119">Q398/P398</f>
        <v>2.5973608395925506E-2</v>
      </c>
      <c r="S398" s="91">
        <f t="shared" ref="S398" si="1120">P398/5463.3</f>
        <v>28.463382937052696</v>
      </c>
      <c r="U398" s="480" t="s">
        <v>337</v>
      </c>
    </row>
    <row r="399" spans="1:21" x14ac:dyDescent="0.25">
      <c r="A399" s="62">
        <v>44286</v>
      </c>
      <c r="B399" s="391">
        <v>1602690</v>
      </c>
      <c r="C399" s="391">
        <v>218432</v>
      </c>
      <c r="D399" s="391">
        <v>1821122</v>
      </c>
      <c r="E399" s="103">
        <v>542</v>
      </c>
      <c r="F399" s="376">
        <f t="shared" si="1113"/>
        <v>8.4926355374490753E-2</v>
      </c>
      <c r="G399" s="417">
        <v>16062</v>
      </c>
      <c r="H399" s="417">
        <v>2236729</v>
      </c>
      <c r="I399" s="48">
        <v>12082</v>
      </c>
      <c r="J399" s="50">
        <v>2950648</v>
      </c>
      <c r="K399" s="49">
        <v>28144</v>
      </c>
      <c r="L399" s="48">
        <v>588</v>
      </c>
      <c r="M399" s="479">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4">
        <f t="shared" ref="R399:R402" si="1126">Q399/P399</f>
        <v>2.4840869114055402E-2</v>
      </c>
      <c r="S399" s="91">
        <f t="shared" ref="S399:S402" si="1127">P399/5463.3</f>
        <v>28.928669485475812</v>
      </c>
    </row>
    <row r="400" spans="1:21" x14ac:dyDescent="0.25">
      <c r="A400" s="62">
        <v>44287</v>
      </c>
      <c r="B400" s="391">
        <v>1607442</v>
      </c>
      <c r="C400" s="391">
        <v>218832</v>
      </c>
      <c r="D400" s="391">
        <v>1826274</v>
      </c>
      <c r="E400" s="103">
        <v>400</v>
      </c>
      <c r="F400" s="376">
        <f t="shared" si="1113"/>
        <v>7.7639751552795025E-2</v>
      </c>
      <c r="G400" s="417">
        <v>17425</v>
      </c>
      <c r="H400" s="417">
        <v>2254154</v>
      </c>
      <c r="I400" s="48">
        <v>8531</v>
      </c>
      <c r="J400" s="50">
        <v>2959179</v>
      </c>
      <c r="K400" s="49">
        <v>25956</v>
      </c>
      <c r="L400" s="48">
        <v>474</v>
      </c>
      <c r="M400" s="479">
        <f t="shared" si="1121"/>
        <v>1.8261673601479428E-2</v>
      </c>
      <c r="N400" s="90">
        <f t="shared" si="1122"/>
        <v>33177</v>
      </c>
      <c r="O400" s="90">
        <f t="shared" si="1123"/>
        <v>3233</v>
      </c>
      <c r="P400" s="152">
        <f t="shared" si="1124"/>
        <v>152056</v>
      </c>
      <c r="Q400" s="152">
        <f t="shared" si="1125"/>
        <v>3639</v>
      </c>
      <c r="R400" s="384">
        <f t="shared" si="1126"/>
        <v>2.3931972431209553E-2</v>
      </c>
      <c r="S400" s="91">
        <f t="shared" si="1127"/>
        <v>27.832262551937472</v>
      </c>
    </row>
    <row r="401" spans="1:21" x14ac:dyDescent="0.25">
      <c r="A401" s="62">
        <v>44288</v>
      </c>
      <c r="B401" s="391">
        <v>1611364</v>
      </c>
      <c r="C401" s="391">
        <v>219246</v>
      </c>
      <c r="D401" s="391">
        <v>1830610</v>
      </c>
      <c r="E401" s="103">
        <v>414</v>
      </c>
      <c r="F401" s="376">
        <f t="shared" si="1113"/>
        <v>9.5479704797047968E-2</v>
      </c>
      <c r="G401" s="417">
        <v>16304</v>
      </c>
      <c r="H401" s="417">
        <v>2270458</v>
      </c>
      <c r="I401" s="48">
        <v>7514</v>
      </c>
      <c r="J401" s="50">
        <v>2966693</v>
      </c>
      <c r="K401" s="49">
        <v>23818</v>
      </c>
      <c r="L401" s="48">
        <v>477</v>
      </c>
      <c r="M401" s="479">
        <f t="shared" si="1121"/>
        <v>2.0026870434125453E-2</v>
      </c>
      <c r="N401" s="90">
        <f t="shared" si="1122"/>
        <v>32180</v>
      </c>
      <c r="O401" s="90">
        <f t="shared" si="1123"/>
        <v>3104</v>
      </c>
      <c r="P401" s="152">
        <f t="shared" si="1124"/>
        <v>150988</v>
      </c>
      <c r="Q401" s="152">
        <f t="shared" si="1125"/>
        <v>3509</v>
      </c>
      <c r="R401" s="384">
        <f t="shared" si="1126"/>
        <v>2.3240257503907596E-2</v>
      </c>
      <c r="S401" s="91">
        <f t="shared" si="1127"/>
        <v>27.636776307360019</v>
      </c>
    </row>
    <row r="402" spans="1:21" x14ac:dyDescent="0.25">
      <c r="A402" s="62">
        <v>44289</v>
      </c>
      <c r="B402" s="391">
        <v>1614579</v>
      </c>
      <c r="C402" s="391">
        <v>219643</v>
      </c>
      <c r="D402" s="391">
        <v>1834222</v>
      </c>
      <c r="E402" s="103">
        <v>397</v>
      </c>
      <c r="F402" s="376">
        <f t="shared" si="1113"/>
        <v>0.10991140642303433</v>
      </c>
      <c r="G402" s="417">
        <v>10543</v>
      </c>
      <c r="H402" s="417">
        <v>2281001</v>
      </c>
      <c r="I402" s="48">
        <v>11017</v>
      </c>
      <c r="J402" s="50">
        <v>2977710</v>
      </c>
      <c r="K402" s="49">
        <v>21560</v>
      </c>
      <c r="L402" s="48">
        <v>452</v>
      </c>
      <c r="M402" s="479">
        <f t="shared" si="1121"/>
        <v>2.0964749536178107E-2</v>
      </c>
      <c r="N402" s="90">
        <f t="shared" si="1122"/>
        <v>30937</v>
      </c>
      <c r="O402" s="90">
        <f t="shared" si="1123"/>
        <v>2938</v>
      </c>
      <c r="P402" s="152">
        <f t="shared" si="1124"/>
        <v>147029</v>
      </c>
      <c r="Q402" s="152">
        <f t="shared" si="1125"/>
        <v>3340</v>
      </c>
      <c r="R402" s="384">
        <f t="shared" si="1126"/>
        <v>2.2716606927884974E-2</v>
      </c>
      <c r="S402" s="91">
        <f t="shared" si="1127"/>
        <v>26.912122709717568</v>
      </c>
    </row>
    <row r="403" spans="1:21" x14ac:dyDescent="0.25">
      <c r="A403" s="62">
        <v>44290</v>
      </c>
      <c r="B403" s="391">
        <v>1617388</v>
      </c>
      <c r="C403" s="391">
        <v>219986</v>
      </c>
      <c r="D403" s="391">
        <v>1837374</v>
      </c>
      <c r="E403" s="103">
        <v>343</v>
      </c>
      <c r="F403" s="376">
        <f t="shared" si="1113"/>
        <v>0.10881979695431472</v>
      </c>
      <c r="G403" s="417">
        <v>4360</v>
      </c>
      <c r="H403" s="417">
        <v>2285361</v>
      </c>
      <c r="I403" s="48">
        <v>9804</v>
      </c>
      <c r="J403" s="50">
        <v>2987514</v>
      </c>
      <c r="K403" s="49">
        <v>14164</v>
      </c>
      <c r="L403" s="48">
        <v>378</v>
      </c>
      <c r="M403" s="479">
        <f t="shared" si="1121"/>
        <v>2.6687376447331261E-2</v>
      </c>
      <c r="N403" s="90">
        <f t="shared" ref="N403" si="1128">D403-D396</f>
        <v>29847</v>
      </c>
      <c r="O403" s="90">
        <f t="shared" si="1123"/>
        <v>2859</v>
      </c>
      <c r="P403" s="152">
        <f t="shared" ref="P403" si="1129">SUM(K397:K403)</f>
        <v>143566</v>
      </c>
      <c r="Q403" s="152">
        <f t="shared" ref="Q403" si="1130">SUM(L397:L403)</f>
        <v>3259</v>
      </c>
      <c r="R403" s="384">
        <f t="shared" ref="R403" si="1131">Q403/P403</f>
        <v>2.2700360809662454E-2</v>
      </c>
      <c r="S403" s="91">
        <f t="shared" ref="S403" si="1132">P403/5463.3</f>
        <v>26.27825673127963</v>
      </c>
    </row>
    <row r="404" spans="1:21" x14ac:dyDescent="0.25">
      <c r="A404" s="62">
        <v>44291</v>
      </c>
      <c r="B404" s="391">
        <v>1620004</v>
      </c>
      <c r="C404" s="391">
        <v>220234</v>
      </c>
      <c r="D404" s="391">
        <v>1840238</v>
      </c>
      <c r="E404" s="103">
        <v>248</v>
      </c>
      <c r="F404" s="376">
        <f t="shared" si="1113"/>
        <v>8.6592178770949726E-2</v>
      </c>
      <c r="G404" s="417">
        <v>4944</v>
      </c>
      <c r="H404" s="417">
        <v>2290305</v>
      </c>
      <c r="I404" s="48">
        <v>6429</v>
      </c>
      <c r="J404" s="50">
        <v>2993943</v>
      </c>
      <c r="K404" s="49">
        <v>11373</v>
      </c>
      <c r="L404" s="48">
        <v>289</v>
      </c>
      <c r="M404" s="479">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4">
        <f t="shared" ref="R404:R406" si="1137">Q404/P404</f>
        <v>2.2128955735070149E-2</v>
      </c>
      <c r="S404" s="91">
        <f t="shared" ref="S404:S406" si="1138">P404/5463.3</f>
        <v>26.080024893379459</v>
      </c>
    </row>
    <row r="405" spans="1:21" x14ac:dyDescent="0.25">
      <c r="A405" s="62">
        <v>44292</v>
      </c>
      <c r="B405" s="391">
        <v>1622555</v>
      </c>
      <c r="C405" s="391">
        <v>220493</v>
      </c>
      <c r="D405" s="391">
        <v>1843048</v>
      </c>
      <c r="E405" s="103">
        <v>259</v>
      </c>
      <c r="F405" s="376">
        <f t="shared" si="1113"/>
        <v>9.2170818505338079E-2</v>
      </c>
      <c r="G405" s="417">
        <v>9870</v>
      </c>
      <c r="H405" s="417">
        <v>2300175</v>
      </c>
      <c r="I405" s="48">
        <v>4398</v>
      </c>
      <c r="J405" s="50">
        <v>2998341</v>
      </c>
      <c r="K405" s="49">
        <v>14268</v>
      </c>
      <c r="L405" s="48">
        <v>292</v>
      </c>
      <c r="M405" s="479">
        <f t="shared" si="1133"/>
        <v>2.0465377067563777E-2</v>
      </c>
      <c r="N405" s="90">
        <f t="shared" si="1134"/>
        <v>28308</v>
      </c>
      <c r="O405" s="90">
        <f t="shared" si="1123"/>
        <v>2603</v>
      </c>
      <c r="P405" s="152">
        <f t="shared" si="1135"/>
        <v>139283</v>
      </c>
      <c r="Q405" s="152">
        <f t="shared" si="1136"/>
        <v>2950</v>
      </c>
      <c r="R405" s="384">
        <f t="shared" si="1137"/>
        <v>2.1179899915998363E-2</v>
      </c>
      <c r="S405" s="91">
        <f t="shared" si="1138"/>
        <v>25.494298317866491</v>
      </c>
    </row>
    <row r="406" spans="1:21" x14ac:dyDescent="0.25">
      <c r="A406" s="62">
        <v>44293</v>
      </c>
      <c r="B406" s="391">
        <v>1625704</v>
      </c>
      <c r="C406" s="391">
        <v>220782</v>
      </c>
      <c r="D406" s="391">
        <v>1846486</v>
      </c>
      <c r="E406" s="103">
        <v>289</v>
      </c>
      <c r="F406" s="376">
        <f t="shared" si="1113"/>
        <v>8.4060500290866785E-2</v>
      </c>
      <c r="G406" s="417">
        <v>16403</v>
      </c>
      <c r="H406" s="417">
        <v>2316578</v>
      </c>
      <c r="I406" s="48">
        <v>5690</v>
      </c>
      <c r="J406" s="50">
        <v>3004031</v>
      </c>
      <c r="K406" s="49">
        <v>22093</v>
      </c>
      <c r="L406" s="48">
        <v>329</v>
      </c>
      <c r="M406" s="479">
        <f t="shared" si="1133"/>
        <v>1.4891594622731182E-2</v>
      </c>
      <c r="N406" s="90">
        <f t="shared" si="1134"/>
        <v>25364</v>
      </c>
      <c r="O406" s="90">
        <f t="shared" si="1123"/>
        <v>2350</v>
      </c>
      <c r="P406" s="152">
        <f t="shared" si="1135"/>
        <v>133232</v>
      </c>
      <c r="Q406" s="152">
        <f t="shared" si="1136"/>
        <v>2691</v>
      </c>
      <c r="R406" s="384">
        <f t="shared" si="1137"/>
        <v>2.0197850366278372E-2</v>
      </c>
      <c r="S406" s="91">
        <f t="shared" si="1138"/>
        <v>24.386725971482438</v>
      </c>
    </row>
    <row r="407" spans="1:21" x14ac:dyDescent="0.25">
      <c r="A407" s="62">
        <v>44294</v>
      </c>
      <c r="B407" s="391">
        <v>1628847</v>
      </c>
      <c r="C407" s="391">
        <v>221146</v>
      </c>
      <c r="D407" s="391">
        <v>1849993</v>
      </c>
      <c r="E407" s="103">
        <v>364</v>
      </c>
      <c r="F407" s="376">
        <f>E407/(D407-D406)</f>
        <v>0.10379241516966067</v>
      </c>
      <c r="G407" s="417">
        <v>18526</v>
      </c>
      <c r="H407" s="417">
        <v>2335104</v>
      </c>
      <c r="I407" s="48">
        <v>8056</v>
      </c>
      <c r="J407" s="50">
        <v>3012087</v>
      </c>
      <c r="K407" s="49">
        <v>26582</v>
      </c>
      <c r="L407" s="48">
        <v>427</v>
      </c>
      <c r="M407" s="479">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4">
        <f t="shared" ref="R407" si="1144">Q407/P407</f>
        <v>1.9752274798667244E-2</v>
      </c>
      <c r="S407" s="91">
        <f t="shared" ref="S407" si="1145">P407/5463.3</f>
        <v>24.501308732817161</v>
      </c>
    </row>
    <row r="408" spans="1:21" x14ac:dyDescent="0.25">
      <c r="A408" s="62">
        <v>44295</v>
      </c>
      <c r="B408" s="391">
        <v>1632040</v>
      </c>
      <c r="C408" s="391">
        <v>221431</v>
      </c>
      <c r="D408" s="391">
        <v>1853471</v>
      </c>
      <c r="E408" s="103">
        <v>285</v>
      </c>
      <c r="F408" s="376">
        <f>E408/(D408-D407)</f>
        <v>8.1943645773433008E-2</v>
      </c>
      <c r="G408" s="417">
        <v>13783</v>
      </c>
      <c r="H408" s="417">
        <v>2348887</v>
      </c>
      <c r="I408" s="48">
        <v>6937</v>
      </c>
      <c r="J408" s="50">
        <v>3019024</v>
      </c>
      <c r="K408" s="49">
        <v>20720</v>
      </c>
      <c r="L408" s="48">
        <v>327</v>
      </c>
      <c r="M408" s="479">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4">
        <f t="shared" ref="R408" si="1151">Q408/P408</f>
        <v>1.9073111043132456E-2</v>
      </c>
      <c r="S408" s="91">
        <f t="shared" ref="S408" si="1152">P408/5463.3</f>
        <v>23.934252191898668</v>
      </c>
    </row>
    <row r="409" spans="1:21" x14ac:dyDescent="0.25">
      <c r="A409" s="62">
        <v>44296</v>
      </c>
      <c r="B409" s="391">
        <v>1635101</v>
      </c>
      <c r="C409" s="391">
        <v>221712</v>
      </c>
      <c r="D409" s="391">
        <v>1856813</v>
      </c>
      <c r="E409" s="103">
        <v>281</v>
      </c>
      <c r="F409" s="376">
        <f t="shared" ref="F409:F414" si="1153">E409/(D409-D408)</f>
        <v>8.4081388390185516E-2</v>
      </c>
      <c r="G409" s="417">
        <v>11951</v>
      </c>
      <c r="H409" s="417">
        <v>2360838</v>
      </c>
      <c r="I409" s="48">
        <v>10232</v>
      </c>
      <c r="J409" s="50">
        <v>3029256</v>
      </c>
      <c r="K409" s="49">
        <f t="shared" ref="K409:K410" si="1154">I409+G409</f>
        <v>22183</v>
      </c>
      <c r="L409" s="48">
        <v>324</v>
      </c>
      <c r="M409" s="479">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4">
        <f t="shared" ref="R409:R411" si="1160">Q409/P409</f>
        <v>1.8008418136288562E-2</v>
      </c>
      <c r="S409" s="91">
        <f t="shared" ref="S409:S411" si="1161">P409/5463.3</f>
        <v>24.048285834568851</v>
      </c>
    </row>
    <row r="410" spans="1:21" x14ac:dyDescent="0.25">
      <c r="A410" s="62">
        <v>44297</v>
      </c>
      <c r="B410" s="391">
        <v>1637815</v>
      </c>
      <c r="C410" s="391">
        <v>221962</v>
      </c>
      <c r="D410" s="391">
        <v>1859777</v>
      </c>
      <c r="E410" s="103">
        <v>250</v>
      </c>
      <c r="F410" s="376">
        <f t="shared" si="1153"/>
        <v>8.4345479082321193E-2</v>
      </c>
      <c r="G410" s="417">
        <v>6188</v>
      </c>
      <c r="H410" s="417">
        <v>2367026</v>
      </c>
      <c r="I410" s="48">
        <v>9728</v>
      </c>
      <c r="J410" s="50">
        <v>3038984</v>
      </c>
      <c r="K410" s="49">
        <f t="shared" si="1154"/>
        <v>15916</v>
      </c>
      <c r="L410" s="48">
        <v>283</v>
      </c>
      <c r="M410" s="479">
        <f t="shared" si="1155"/>
        <v>1.7780849459663232E-2</v>
      </c>
      <c r="N410" s="90">
        <f t="shared" si="1156"/>
        <v>22403</v>
      </c>
      <c r="O410" s="90">
        <f t="shared" si="1157"/>
        <v>1976</v>
      </c>
      <c r="P410" s="152">
        <f t="shared" si="1158"/>
        <v>133135</v>
      </c>
      <c r="Q410" s="152">
        <f t="shared" si="1159"/>
        <v>2271</v>
      </c>
      <c r="R410" s="384">
        <f t="shared" si="1160"/>
        <v>1.7057873586960603E-2</v>
      </c>
      <c r="S410" s="91">
        <f t="shared" si="1161"/>
        <v>24.3689711346622</v>
      </c>
    </row>
    <row r="411" spans="1:21" x14ac:dyDescent="0.25">
      <c r="A411" s="62">
        <v>44298</v>
      </c>
      <c r="B411" s="391">
        <v>1639838</v>
      </c>
      <c r="C411" s="391">
        <v>222161</v>
      </c>
      <c r="D411" s="391">
        <v>1861999</v>
      </c>
      <c r="E411" s="103">
        <v>199</v>
      </c>
      <c r="F411" s="376">
        <f t="shared" si="1153"/>
        <v>8.9558955895589556E-2</v>
      </c>
      <c r="G411" s="417">
        <v>5061</v>
      </c>
      <c r="H411" s="417">
        <v>2372087</v>
      </c>
      <c r="I411" s="48">
        <v>4736</v>
      </c>
      <c r="J411" s="50">
        <v>3043720</v>
      </c>
      <c r="K411" s="49">
        <f>I411+G411</f>
        <v>9797</v>
      </c>
      <c r="L411" s="48">
        <v>240</v>
      </c>
      <c r="M411" s="479">
        <f t="shared" si="1155"/>
        <v>2.4497295090333774E-2</v>
      </c>
      <c r="N411" s="90">
        <f t="shared" si="1156"/>
        <v>21761</v>
      </c>
      <c r="O411" s="90">
        <f t="shared" si="1157"/>
        <v>1927</v>
      </c>
      <c r="P411" s="152">
        <f t="shared" si="1158"/>
        <v>131559</v>
      </c>
      <c r="Q411" s="152">
        <f t="shared" si="1159"/>
        <v>2222</v>
      </c>
      <c r="R411" s="384">
        <f t="shared" si="1160"/>
        <v>1.6889760487689934E-2</v>
      </c>
      <c r="S411" s="91">
        <f t="shared" si="1161"/>
        <v>24.080500796222061</v>
      </c>
    </row>
    <row r="412" spans="1:21" x14ac:dyDescent="0.25">
      <c r="A412" s="62">
        <v>44299</v>
      </c>
      <c r="B412" s="391">
        <v>1642365</v>
      </c>
      <c r="C412" s="391">
        <v>222382</v>
      </c>
      <c r="D412" s="391">
        <v>1864747</v>
      </c>
      <c r="E412" s="103">
        <v>221</v>
      </c>
      <c r="F412" s="376">
        <f t="shared" si="1153"/>
        <v>8.0422125181950507E-2</v>
      </c>
      <c r="G412" s="417">
        <v>10799</v>
      </c>
      <c r="H412" s="417">
        <v>2382886</v>
      </c>
      <c r="I412" s="48">
        <v>4555</v>
      </c>
      <c r="J412" s="50">
        <v>3048275</v>
      </c>
      <c r="K412" s="49">
        <v>15354</v>
      </c>
      <c r="L412" s="48">
        <v>250</v>
      </c>
      <c r="M412" s="479">
        <f t="shared" si="1155"/>
        <v>1.6282401979940082E-2</v>
      </c>
      <c r="N412" s="90">
        <f t="shared" si="1156"/>
        <v>21699</v>
      </c>
      <c r="O412" s="90">
        <f t="shared" ref="O412" si="1162">SUM(E406:E412)</f>
        <v>1889</v>
      </c>
      <c r="P412" s="152">
        <f>SUM(K406:K412)</f>
        <v>132645</v>
      </c>
      <c r="Q412" s="152">
        <f t="shared" ref="Q412:Q413" si="1163">SUM(L406:L412)</f>
        <v>2180</v>
      </c>
      <c r="R412" s="384">
        <f t="shared" ref="R412:R413" si="1164">Q412/P412</f>
        <v>1.6434844886727733E-2</v>
      </c>
      <c r="S412" s="91">
        <f t="shared" ref="S412:S413" si="1165">P412/5463.3</f>
        <v>24.279281752786776</v>
      </c>
    </row>
    <row r="413" spans="1:21" x14ac:dyDescent="0.25">
      <c r="A413" s="62">
        <v>44300</v>
      </c>
      <c r="B413" s="391">
        <v>1646278</v>
      </c>
      <c r="C413" s="391">
        <v>222660</v>
      </c>
      <c r="D413" s="391">
        <v>1868938</v>
      </c>
      <c r="E413" s="103">
        <v>278</v>
      </c>
      <c r="F413" s="376">
        <f t="shared" si="1153"/>
        <v>6.6332617513719883E-2</v>
      </c>
      <c r="G413" s="417">
        <v>17285</v>
      </c>
      <c r="H413" s="417">
        <v>2400171</v>
      </c>
      <c r="I413" s="48">
        <v>7509</v>
      </c>
      <c r="J413" s="50">
        <v>3055784</v>
      </c>
      <c r="K413" s="49">
        <f>I413+G413</f>
        <v>24794</v>
      </c>
      <c r="L413" s="48">
        <v>325</v>
      </c>
      <c r="M413" s="479">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4">
        <f t="shared" si="1164"/>
        <v>1.6077312960855881E-2</v>
      </c>
      <c r="S413" s="91">
        <f t="shared" si="1165"/>
        <v>24.773671590430691</v>
      </c>
    </row>
    <row r="414" spans="1:21" x14ac:dyDescent="0.25">
      <c r="A414" s="62">
        <v>44301</v>
      </c>
      <c r="B414" s="391">
        <v>1649415</v>
      </c>
      <c r="C414" s="391">
        <v>222897</v>
      </c>
      <c r="D414" s="391">
        <v>1872312</v>
      </c>
      <c r="E414" s="103">
        <v>237</v>
      </c>
      <c r="F414" s="376">
        <f t="shared" si="1153"/>
        <v>7.024303497332543E-2</v>
      </c>
      <c r="G414" s="417">
        <v>18892</v>
      </c>
      <c r="H414" s="417">
        <v>2419063</v>
      </c>
      <c r="I414" s="48">
        <v>4688</v>
      </c>
      <c r="J414" s="50">
        <v>3060472</v>
      </c>
      <c r="K414" s="49">
        <v>23580</v>
      </c>
      <c r="L414" s="48">
        <v>274</v>
      </c>
      <c r="M414" s="479">
        <f t="shared" si="1166"/>
        <v>1.1620016963528414E-2</v>
      </c>
      <c r="N414" s="90">
        <f t="shared" si="1167"/>
        <v>22319</v>
      </c>
      <c r="O414" s="90">
        <f t="shared" ref="O414" si="1170">SUM(E408:E414)</f>
        <v>1751</v>
      </c>
      <c r="P414" s="152">
        <f t="shared" ref="P414" si="1171">SUM(K408:K414)</f>
        <v>132344</v>
      </c>
      <c r="Q414" s="152">
        <f t="shared" ref="Q414" si="1172">SUM(L408:L414)</f>
        <v>2023</v>
      </c>
      <c r="R414" s="384">
        <f t="shared" ref="R414" si="1173">Q414/P414</f>
        <v>1.5285921537810554E-2</v>
      </c>
      <c r="S414" s="91">
        <f t="shared" ref="S414" si="1174">P414/5463.3</f>
        <v>24.224186846777588</v>
      </c>
    </row>
    <row r="415" spans="1:21" x14ac:dyDescent="0.25">
      <c r="A415" s="62">
        <v>44302</v>
      </c>
      <c r="B415" s="391">
        <v>1652149</v>
      </c>
      <c r="C415" s="391">
        <v>223261</v>
      </c>
      <c r="D415" s="391">
        <v>1875410</v>
      </c>
      <c r="E415" s="103">
        <v>204</v>
      </c>
      <c r="F415" s="376">
        <f>E415/(D415-D414-160)</f>
        <v>6.9434989788972085E-2</v>
      </c>
      <c r="G415" s="417">
        <v>12679</v>
      </c>
      <c r="H415" s="417">
        <v>2431742</v>
      </c>
      <c r="I415" s="75">
        <v>5446</v>
      </c>
      <c r="J415" s="73">
        <v>3066302</v>
      </c>
      <c r="K415" s="49">
        <v>18125</v>
      </c>
      <c r="L415" s="48">
        <v>246</v>
      </c>
      <c r="M415" s="479">
        <f t="shared" si="1166"/>
        <v>1.3572413793103448E-2</v>
      </c>
      <c r="N415" s="90">
        <f>D415-D408-160</f>
        <v>21779</v>
      </c>
      <c r="O415" s="90">
        <f t="shared" ref="O415" si="1175">SUM(E409:E415)</f>
        <v>1670</v>
      </c>
      <c r="P415" s="152">
        <f t="shared" ref="P415" si="1176">SUM(K409:K415)</f>
        <v>129749</v>
      </c>
      <c r="Q415" s="152">
        <f t="shared" ref="Q415" si="1177">SUM(L409:L415)</f>
        <v>1942</v>
      </c>
      <c r="R415" s="384">
        <f t="shared" ref="R415" si="1178">Q415/P415</f>
        <v>1.4967360056724907E-2</v>
      </c>
      <c r="S415" s="91">
        <f t="shared" ref="S415" si="1179">P415/5463.3</f>
        <v>23.74919920194754</v>
      </c>
      <c r="U415" s="480" t="s">
        <v>357</v>
      </c>
    </row>
    <row r="416" spans="1:21" x14ac:dyDescent="0.25">
      <c r="A416" s="62">
        <v>44303</v>
      </c>
      <c r="B416" s="391">
        <v>1654675</v>
      </c>
      <c r="C416" s="391">
        <v>223471</v>
      </c>
      <c r="D416" s="391">
        <v>1878146</v>
      </c>
      <c r="E416" s="103">
        <v>210</v>
      </c>
      <c r="F416" s="376">
        <f t="shared" ref="F416:F422" si="1180">E416/(D416-D415)</f>
        <v>7.6754385964912283E-2</v>
      </c>
      <c r="G416" s="417">
        <v>11096</v>
      </c>
      <c r="H416" s="417">
        <v>2442838</v>
      </c>
      <c r="I416" s="75">
        <v>8235</v>
      </c>
      <c r="J416" s="73">
        <v>3074537</v>
      </c>
      <c r="K416" s="49">
        <v>19331</v>
      </c>
      <c r="L416" s="48">
        <v>237</v>
      </c>
      <c r="M416" s="479">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4">
        <f t="shared" ref="R416" si="1186">Q416/P416</f>
        <v>1.4618154881518082E-2</v>
      </c>
      <c r="S416" s="91">
        <f t="shared" ref="S416" si="1187">P416/5463.3</f>
        <v>23.227170391521607</v>
      </c>
    </row>
    <row r="417" spans="1:19" x14ac:dyDescent="0.25">
      <c r="A417" s="62">
        <v>44304</v>
      </c>
      <c r="B417" s="391">
        <v>1656916</v>
      </c>
      <c r="C417" s="391">
        <v>223682</v>
      </c>
      <c r="D417" s="391">
        <v>1880598</v>
      </c>
      <c r="E417" s="103">
        <v>211</v>
      </c>
      <c r="F417" s="376">
        <f t="shared" si="1180"/>
        <v>8.6052202283849924E-2</v>
      </c>
      <c r="G417" s="417">
        <v>6577</v>
      </c>
      <c r="H417" s="417">
        <v>2449415</v>
      </c>
      <c r="I417" s="75">
        <v>8520</v>
      </c>
      <c r="J417" s="73">
        <v>3083057</v>
      </c>
      <c r="K417" s="49">
        <v>15097</v>
      </c>
      <c r="L417" s="48">
        <v>240</v>
      </c>
      <c r="M417" s="479">
        <f t="shared" si="1181"/>
        <v>1.5897198118831557E-2</v>
      </c>
      <c r="N417" s="90">
        <f t="shared" si="1182"/>
        <v>20661</v>
      </c>
      <c r="O417" s="90">
        <f t="shared" ref="O417" si="1188">SUM(E411:E417)</f>
        <v>1560</v>
      </c>
      <c r="P417" s="152">
        <f t="shared" ref="P417" si="1189">SUM(K411:K417)</f>
        <v>126078</v>
      </c>
      <c r="Q417" s="152">
        <f t="shared" ref="Q417" si="1190">SUM(L411:L417)</f>
        <v>1812</v>
      </c>
      <c r="R417" s="384">
        <f t="shared" ref="R417" si="1191">Q417/P417</f>
        <v>1.4372055394279732E-2</v>
      </c>
      <c r="S417" s="91">
        <f t="shared" ref="S417" si="1192">P417/5463.3</f>
        <v>23.077260996101256</v>
      </c>
    </row>
    <row r="418" spans="1:19" x14ac:dyDescent="0.25">
      <c r="A418" s="62">
        <v>44305</v>
      </c>
      <c r="B418" s="391">
        <v>1658994</v>
      </c>
      <c r="C418" s="391">
        <v>223914</v>
      </c>
      <c r="D418" s="391">
        <v>1882908</v>
      </c>
      <c r="E418" s="103">
        <v>232</v>
      </c>
      <c r="F418" s="376">
        <f t="shared" si="1180"/>
        <v>0.10043290043290043</v>
      </c>
      <c r="G418" s="417">
        <v>5314</v>
      </c>
      <c r="H418" s="417">
        <v>2454729</v>
      </c>
      <c r="I418" s="75">
        <v>5335</v>
      </c>
      <c r="J418" s="73">
        <v>3088392</v>
      </c>
      <c r="K418" s="49">
        <v>10649</v>
      </c>
      <c r="L418" s="48">
        <v>270</v>
      </c>
      <c r="M418" s="479">
        <f t="shared" si="1181"/>
        <v>2.5354493379660063E-2</v>
      </c>
      <c r="N418" s="90">
        <f>D418-D411-160</f>
        <v>20749</v>
      </c>
      <c r="O418" s="90">
        <f t="shared" ref="O418" si="1193">SUM(E412:E418)</f>
        <v>1593</v>
      </c>
      <c r="P418" s="152">
        <f t="shared" ref="P418" si="1194">SUM(K412:K418)</f>
        <v>126930</v>
      </c>
      <c r="Q418" s="152">
        <f t="shared" ref="Q418" si="1195">SUM(L412:L418)</f>
        <v>1842</v>
      </c>
      <c r="R418" s="384">
        <f t="shared" ref="R418" si="1196">Q418/P418</f>
        <v>1.4511935712597495E-2</v>
      </c>
      <c r="S418" s="91">
        <f t="shared" ref="S418" si="1197">P418/5463.3</f>
        <v>23.233210696831584</v>
      </c>
    </row>
    <row r="419" spans="1:19" x14ac:dyDescent="0.25">
      <c r="A419" s="62">
        <v>44306</v>
      </c>
      <c r="B419" s="391">
        <v>1661515</v>
      </c>
      <c r="C419" s="391">
        <v>224092</v>
      </c>
      <c r="D419" s="391">
        <v>1885607</v>
      </c>
      <c r="E419" s="103">
        <v>178</v>
      </c>
      <c r="F419" s="376">
        <f t="shared" si="1180"/>
        <v>6.5950351982215633E-2</v>
      </c>
      <c r="G419" s="417">
        <v>10957</v>
      </c>
      <c r="H419" s="417">
        <v>2465686</v>
      </c>
      <c r="I419" s="75">
        <v>3911</v>
      </c>
      <c r="J419" s="73">
        <v>3092303</v>
      </c>
      <c r="K419" s="49">
        <v>14868</v>
      </c>
      <c r="L419" s="48">
        <v>212</v>
      </c>
      <c r="M419" s="479">
        <f t="shared" si="1181"/>
        <v>1.425881086898036E-2</v>
      </c>
      <c r="N419" s="90">
        <f>D419-D412-160</f>
        <v>20700</v>
      </c>
      <c r="O419" s="90">
        <f t="shared" ref="O419" si="1198">SUM(E413:E419)</f>
        <v>1550</v>
      </c>
      <c r="P419" s="152">
        <f>SUM(K413:K419)</f>
        <v>126444</v>
      </c>
      <c r="Q419" s="152">
        <f t="shared" ref="Q419" si="1199">SUM(L413:L419)</f>
        <v>1804</v>
      </c>
      <c r="R419" s="384">
        <f t="shared" ref="R419" si="1200">Q419/P419</f>
        <v>1.4267185473411154E-2</v>
      </c>
      <c r="S419" s="91">
        <f t="shared" ref="S419" si="1201">P419/5463.3</f>
        <v>23.144253473175553</v>
      </c>
    </row>
    <row r="420" spans="1:19" x14ac:dyDescent="0.25">
      <c r="A420" s="62">
        <v>44307</v>
      </c>
      <c r="B420" s="391">
        <v>1665077</v>
      </c>
      <c r="C420" s="391">
        <v>224365</v>
      </c>
      <c r="D420" s="391">
        <v>1889442</v>
      </c>
      <c r="E420" s="103">
        <v>273</v>
      </c>
      <c r="F420" s="376">
        <f t="shared" si="1180"/>
        <v>7.1186440677966104E-2</v>
      </c>
      <c r="G420" s="417">
        <v>17337</v>
      </c>
      <c r="H420" s="417">
        <v>2483023</v>
      </c>
      <c r="I420" s="75">
        <v>7012</v>
      </c>
      <c r="J420" s="73">
        <v>3099315</v>
      </c>
      <c r="K420" s="49">
        <v>24349</v>
      </c>
      <c r="L420" s="48">
        <v>305</v>
      </c>
      <c r="M420" s="479">
        <f t="shared" si="1181"/>
        <v>1.2526181773378784E-2</v>
      </c>
      <c r="N420" s="90">
        <f>D420-D413-160</f>
        <v>20344</v>
      </c>
      <c r="O420" s="90">
        <f t="shared" ref="O420" si="1202">SUM(E414:E420)</f>
        <v>1545</v>
      </c>
      <c r="P420" s="152">
        <f>SUM(K414:K420)</f>
        <v>125999</v>
      </c>
      <c r="Q420" s="152">
        <f t="shared" ref="Q420" si="1203">SUM(L414:L420)</f>
        <v>1784</v>
      </c>
      <c r="R420" s="384">
        <f t="shared" ref="R420" si="1204">Q420/P420</f>
        <v>1.4158842530496273E-2</v>
      </c>
      <c r="S420" s="91">
        <f t="shared" ref="S420" si="1205">P420/5463.3</f>
        <v>23.06280087126828</v>
      </c>
    </row>
    <row r="421" spans="1:19" x14ac:dyDescent="0.25">
      <c r="A421" s="62">
        <v>44308</v>
      </c>
      <c r="B421" s="391">
        <v>1668223</v>
      </c>
      <c r="C421" s="391">
        <v>224596</v>
      </c>
      <c r="D421" s="391">
        <v>1892819</v>
      </c>
      <c r="E421" s="103">
        <v>231</v>
      </c>
      <c r="F421" s="376">
        <f t="shared" si="1180"/>
        <v>6.8403908794788276E-2</v>
      </c>
      <c r="G421" s="417">
        <v>18007</v>
      </c>
      <c r="H421" s="417">
        <v>2501030</v>
      </c>
      <c r="I421" s="75">
        <v>5295</v>
      </c>
      <c r="J421" s="73">
        <v>3104610</v>
      </c>
      <c r="K421" s="49">
        <v>23302</v>
      </c>
      <c r="L421" s="48">
        <v>253</v>
      </c>
      <c r="M421" s="479">
        <f t="shared" ref="M421:M422" si="1206">L421/K421</f>
        <v>1.0857437129860098E-2</v>
      </c>
      <c r="N421" s="90">
        <f>D421-D414-160</f>
        <v>20347</v>
      </c>
      <c r="O421" s="90">
        <f t="shared" ref="O421:O422" si="1207">SUM(E415:E421)</f>
        <v>1539</v>
      </c>
      <c r="P421" s="152">
        <f>SUM(K415:K421)</f>
        <v>125721</v>
      </c>
      <c r="Q421" s="152">
        <f t="shared" ref="Q421:Q422" si="1208">SUM(L415:L421)</f>
        <v>1763</v>
      </c>
      <c r="R421" s="384">
        <f t="shared" ref="R421:R422" si="1209">Q421/P421</f>
        <v>1.4023114674557155E-2</v>
      </c>
      <c r="S421" s="91">
        <f t="shared" ref="S421:S422" si="1210">P421/5463.3</f>
        <v>23.011915875020591</v>
      </c>
    </row>
    <row r="422" spans="1:19" x14ac:dyDescent="0.25">
      <c r="A422" s="62">
        <v>44309</v>
      </c>
      <c r="B422" s="391">
        <v>1671074</v>
      </c>
      <c r="C422" s="391">
        <v>224851</v>
      </c>
      <c r="D422" s="391">
        <v>1895925</v>
      </c>
      <c r="E422" s="103">
        <v>255</v>
      </c>
      <c r="F422" s="376">
        <f t="shared" si="1180"/>
        <v>8.2099162910495821E-2</v>
      </c>
      <c r="G422" s="417">
        <v>14370</v>
      </c>
      <c r="H422" s="417">
        <v>2515400</v>
      </c>
      <c r="I422" s="75">
        <v>5401</v>
      </c>
      <c r="J422" s="73">
        <v>3110011</v>
      </c>
      <c r="K422" s="49">
        <v>19771</v>
      </c>
      <c r="L422" s="48">
        <v>288</v>
      </c>
      <c r="M422" s="479">
        <f t="shared" si="1206"/>
        <v>1.4566789742552223E-2</v>
      </c>
      <c r="N422" s="90">
        <f>D422-D415</f>
        <v>20515</v>
      </c>
      <c r="O422" s="90">
        <f t="shared" si="1207"/>
        <v>1590</v>
      </c>
      <c r="P422" s="152">
        <f t="shared" ref="P422" si="1211">SUM(K416:K422)</f>
        <v>127367</v>
      </c>
      <c r="Q422" s="152">
        <f t="shared" si="1208"/>
        <v>1805</v>
      </c>
      <c r="R422" s="384">
        <f t="shared" si="1209"/>
        <v>1.417164571670841E-2</v>
      </c>
      <c r="S422" s="91">
        <f t="shared" si="1210"/>
        <v>23.313198982300076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2021-04-23T11:32:36Z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vA48208869</value>
    </field>
    <field name="Objective-Version">
      <value order="0">152.86</value>
    </field>
    <field name="Objective-VersionNumber">
      <value order="0">1301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2021-04-23T11:32:34Z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2021-04-23T11:32:36Z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vA48208869</vt:lpwstr>
  </property>
  <property fmtid="{D5CDD505-2E9C-101B-9397-08002B2CF9AE}" pid="16" name="Objective-Version">
    <vt:lpwstr>152.86</vt:lpwstr>
  </property>
  <property fmtid="{D5CDD505-2E9C-101B-9397-08002B2CF9AE}" pid="17" name="Objective-VersionNumber">
    <vt:r8>1301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