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1" i="9" l="1"/>
  <c r="M511" i="9"/>
  <c r="N511" i="9"/>
  <c r="O511" i="9"/>
  <c r="P511" i="9"/>
  <c r="S511" i="9" s="1"/>
  <c r="Q511" i="9"/>
  <c r="R511" i="9" l="1"/>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Q507" i="9"/>
  <c r="S507" i="9"/>
  <c r="F507" i="9"/>
  <c r="R507" i="9" l="1"/>
  <c r="N506" i="9"/>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<sst xmlns="http://schemas.openxmlformats.org/spreadsheetml/2006/main" count="862" uniqueCount="434">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</sst>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8a1fb4f88d84f6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Discharges'!$A$4:$A$457</c:f>
              <c:strCache>
                <c:ptCount val="45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strCache>
            </c:strRef>
          </c:cat>
          <c:val>
            <c:numRef>
              <c:f>'Table 4 - Delayed Discharges'!$C$4:$C$457</c:f>
              <c:numCache>
                <c:formatCode>#,##0</c:formatCode>
                <c:ptCount val="45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Workforce'!$B$117:$B$184</c:f>
              <c:numCache>
                <c:formatCode>#,##0</c:formatCode>
                <c:ptCount val="6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Workforce'!$C$117:$C$184</c:f>
              <c:numCache>
                <c:formatCode>#,##0</c:formatCode>
                <c:ptCount val="6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Workforce'!$D$117:$D$184</c:f>
              <c:numCache>
                <c:formatCode>#,##0</c:formatCode>
                <c:ptCount val="6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44">
        <v>1264.1428571428571</v>
      </c>
      <c r="C181" s="537">
        <v>41.857142857142854</v>
      </c>
      <c r="D181" s="537">
        <v>1049.8571428571429</v>
      </c>
      <c r="E181" s="9">
        <v>2355.8571428571431</v>
      </c>
    </row>
    <row r="182" spans="1:5" x14ac:dyDescent="0.25">
      <c r="A182" s="113" t="s">
        <v>427</v>
      </c>
      <c r="B182" s="44">
        <v>1457.1428571428571</v>
      </c>
      <c r="C182" s="537">
        <v>61</v>
      </c>
      <c r="D182" s="537">
        <v>1242.1428571428571</v>
      </c>
      <c r="E182" s="9">
        <v>2760.2857142857142</v>
      </c>
    </row>
    <row r="183" spans="1:5" x14ac:dyDescent="0.25">
      <c r="A183" s="113" t="s">
        <v>430</v>
      </c>
      <c r="B183" s="44">
        <v>1287</v>
      </c>
      <c r="C183" s="537">
        <v>56</v>
      </c>
      <c r="D183" s="537">
        <v>1141</v>
      </c>
      <c r="E183" s="9">
        <v>2484</v>
      </c>
    </row>
    <row r="184" spans="1:5" x14ac:dyDescent="0.25">
      <c r="A184" s="113" t="s">
        <v>433</v>
      </c>
      <c r="B184" s="44">
        <v>1119.4285714285713</v>
      </c>
      <c r="C184" s="537">
        <v>45.571428571428569</v>
      </c>
      <c r="D184" s="537">
        <v>944.42857142857144</v>
      </c>
      <c r="E184" s="9">
        <v>2109.4285714285716</v>
      </c>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3"/>
  <sheetViews>
    <sheetView showGridLines="0" zoomScale="89" zoomScaleNormal="90" workbookViewId="0">
      <pane ySplit="3" topLeftCell="A57"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row r="73" spans="1:3" x14ac:dyDescent="0.25">
      <c r="A73" s="217">
        <v>27</v>
      </c>
      <c r="B73" s="2" t="s">
        <v>431</v>
      </c>
      <c r="C73" s="207">
        <v>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6"/>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row r="66" spans="1:6" x14ac:dyDescent="0.25">
      <c r="A66" s="11">
        <v>44390</v>
      </c>
      <c r="B66" s="385">
        <v>614</v>
      </c>
      <c r="C66" s="385">
        <v>742</v>
      </c>
      <c r="D66" s="256">
        <v>0.7</v>
      </c>
      <c r="E66" s="112">
        <v>38525</v>
      </c>
      <c r="F66"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8"/>
  <sheetViews>
    <sheetView showGridLines="0" zoomScale="89" zoomScaleNormal="90" workbookViewId="0">
      <pane ySplit="3" topLeftCell="A46"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row r="58" spans="1:4" x14ac:dyDescent="0.25">
      <c r="A58" s="397">
        <v>28</v>
      </c>
      <c r="B58" s="225">
        <v>44391</v>
      </c>
      <c r="C58" s="2">
        <v>55</v>
      </c>
      <c r="D58"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8"/>
  <sheetViews>
    <sheetView workbookViewId="0">
      <pane xSplit="1" ySplit="3" topLeftCell="B48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row r="490" spans="1:2" x14ac:dyDescent="0.25">
      <c r="A490" s="291">
        <v>44390</v>
      </c>
      <c r="B490" s="127">
        <v>7761</v>
      </c>
    </row>
    <row r="491" spans="1:2" x14ac:dyDescent="0.25">
      <c r="A491" s="291">
        <v>44391</v>
      </c>
      <c r="B491" s="127">
        <v>7772</v>
      </c>
    </row>
    <row r="492" spans="1:2" x14ac:dyDescent="0.25">
      <c r="A492" s="291">
        <v>44392</v>
      </c>
      <c r="B492" s="127">
        <v>7791</v>
      </c>
    </row>
    <row r="493" spans="1:2" x14ac:dyDescent="0.25">
      <c r="A493" s="291">
        <v>44393</v>
      </c>
      <c r="B493" s="127">
        <v>7796</v>
      </c>
    </row>
    <row r="494" spans="1:2" x14ac:dyDescent="0.25">
      <c r="A494" s="291">
        <v>44394</v>
      </c>
      <c r="B494" s="127">
        <v>7800</v>
      </c>
    </row>
    <row r="495" spans="1:2" x14ac:dyDescent="0.25">
      <c r="A495" s="291">
        <v>44395</v>
      </c>
      <c r="B495" s="127">
        <v>7800</v>
      </c>
    </row>
    <row r="496" spans="1:2" x14ac:dyDescent="0.25">
      <c r="A496" s="291">
        <v>44396</v>
      </c>
      <c r="B496" s="127">
        <v>7800</v>
      </c>
    </row>
    <row r="497" spans="1:2" x14ac:dyDescent="0.25">
      <c r="A497" s="291">
        <v>44397</v>
      </c>
      <c r="B497" s="127">
        <v>7813</v>
      </c>
    </row>
    <row r="498" spans="1:2" x14ac:dyDescent="0.25">
      <c r="A498" s="291">
        <v>44398</v>
      </c>
      <c r="B498" s="127">
        <v>7820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5"/>
  <sheetViews>
    <sheetView workbookViewId="0">
      <pane xSplit="1" ySplit="3" topLeftCell="B18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row r="187" spans="1:3" x14ac:dyDescent="0.25">
      <c r="A187" s="25">
        <v>44390</v>
      </c>
      <c r="B187" s="60">
        <v>3941571</v>
      </c>
      <c r="C187" s="60">
        <v>2903557</v>
      </c>
    </row>
    <row r="188" spans="1:3" x14ac:dyDescent="0.25">
      <c r="A188" s="25">
        <v>44391</v>
      </c>
      <c r="B188" s="60">
        <v>3948446</v>
      </c>
      <c r="C188" s="60">
        <v>2914904</v>
      </c>
    </row>
    <row r="189" spans="1:3" x14ac:dyDescent="0.25">
      <c r="A189" s="25">
        <v>44392</v>
      </c>
      <c r="B189" s="60">
        <v>3956549</v>
      </c>
      <c r="C189" s="60">
        <v>2927130</v>
      </c>
    </row>
    <row r="190" spans="1:3" x14ac:dyDescent="0.25">
      <c r="A190" s="25">
        <v>44393</v>
      </c>
      <c r="B190" s="60">
        <v>3963502</v>
      </c>
      <c r="C190" s="60">
        <v>2940202</v>
      </c>
    </row>
    <row r="191" spans="1:3" x14ac:dyDescent="0.25">
      <c r="A191" s="25">
        <v>44394</v>
      </c>
      <c r="B191" s="60">
        <v>3970026</v>
      </c>
      <c r="C191" s="60">
        <v>2954776</v>
      </c>
    </row>
    <row r="192" spans="1:3" x14ac:dyDescent="0.25">
      <c r="A192" s="25">
        <v>44395</v>
      </c>
      <c r="B192" s="60">
        <v>3976022</v>
      </c>
      <c r="C192" s="60">
        <v>2966054</v>
      </c>
    </row>
    <row r="193" spans="1:3" x14ac:dyDescent="0.25">
      <c r="A193" s="25">
        <v>44396</v>
      </c>
      <c r="B193" s="60">
        <v>3981950</v>
      </c>
      <c r="C193" s="60">
        <v>2978746</v>
      </c>
    </row>
    <row r="194" spans="1:3" x14ac:dyDescent="0.25">
      <c r="A194" s="25">
        <v>44397</v>
      </c>
      <c r="B194" s="60">
        <v>3984433</v>
      </c>
      <c r="C194" s="60">
        <v>2995086</v>
      </c>
    </row>
    <row r="195" spans="1:3" x14ac:dyDescent="0.25">
      <c r="A195" s="25">
        <v>44398</v>
      </c>
      <c r="B195" s="60">
        <v>3987074</v>
      </c>
      <c r="C195" s="60">
        <v>3010505</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row r="25" spans="1:5" x14ac:dyDescent="0.25">
      <c r="A25" s="25">
        <v>44389</v>
      </c>
      <c r="B25" s="56">
        <v>7720270</v>
      </c>
      <c r="C25" s="56">
        <v>6953510</v>
      </c>
    </row>
    <row r="26" spans="1:5" x14ac:dyDescent="0.25">
      <c r="A26" s="25">
        <v>44396</v>
      </c>
      <c r="B26" s="56">
        <v>7941400</v>
      </c>
      <c r="C26" s="56">
        <v>7010410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7"/>
  <sheetViews>
    <sheetView zoomScaleNormal="100" workbookViewId="0">
      <pane xSplit="1" ySplit="3" topLeftCell="B30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row r="309" spans="1:4" x14ac:dyDescent="0.25">
      <c r="A309" s="126">
        <v>44390</v>
      </c>
      <c r="B309" s="437">
        <v>41</v>
      </c>
      <c r="C309" s="437">
        <v>506</v>
      </c>
      <c r="D309" s="437">
        <v>6</v>
      </c>
    </row>
    <row r="310" spans="1:4" x14ac:dyDescent="0.25">
      <c r="A310" s="126">
        <v>44391</v>
      </c>
      <c r="B310" s="437">
        <v>46</v>
      </c>
      <c r="C310" s="437">
        <v>515</v>
      </c>
      <c r="D310" s="437">
        <v>5</v>
      </c>
    </row>
    <row r="311" spans="1:4" x14ac:dyDescent="0.25">
      <c r="A311" s="126">
        <v>44392</v>
      </c>
      <c r="B311" s="437">
        <v>47</v>
      </c>
      <c r="C311" s="437">
        <v>543</v>
      </c>
      <c r="D311" s="437">
        <v>5</v>
      </c>
    </row>
    <row r="312" spans="1:4" x14ac:dyDescent="0.25">
      <c r="A312" s="126">
        <v>44393</v>
      </c>
      <c r="B312" s="437">
        <v>48</v>
      </c>
      <c r="C312" s="437">
        <v>532</v>
      </c>
      <c r="D312" s="437">
        <v>5</v>
      </c>
    </row>
    <row r="313" spans="1:4" x14ac:dyDescent="0.25">
      <c r="A313" s="126">
        <v>44394</v>
      </c>
      <c r="B313" s="437">
        <v>49</v>
      </c>
      <c r="C313" s="437">
        <v>517</v>
      </c>
      <c r="D313" s="437">
        <v>3</v>
      </c>
    </row>
    <row r="314" spans="1:4" x14ac:dyDescent="0.25">
      <c r="A314" s="126">
        <v>44395</v>
      </c>
      <c r="B314" s="437">
        <v>46</v>
      </c>
      <c r="C314" s="437">
        <v>514</v>
      </c>
      <c r="D314" s="437">
        <v>3</v>
      </c>
    </row>
    <row r="315" spans="1:4" x14ac:dyDescent="0.25">
      <c r="A315" s="126">
        <v>44396</v>
      </c>
      <c r="B315" s="437">
        <v>45</v>
      </c>
      <c r="C315" s="437">
        <v>536</v>
      </c>
      <c r="D315" s="437">
        <v>3</v>
      </c>
    </row>
    <row r="316" spans="1:4" x14ac:dyDescent="0.25">
      <c r="A316" s="126">
        <v>44397</v>
      </c>
      <c r="B316" s="437">
        <v>47</v>
      </c>
      <c r="C316" s="437">
        <v>529</v>
      </c>
      <c r="D316" s="437">
        <v>3</v>
      </c>
    </row>
    <row r="317" spans="1:4" x14ac:dyDescent="0.25">
      <c r="A317" s="126">
        <v>44398</v>
      </c>
      <c r="B317" s="437">
        <v>51</v>
      </c>
      <c r="C317" s="437">
        <v>529</v>
      </c>
      <c r="D317"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7"/>
  <sheetViews>
    <sheetView showGridLines="0" zoomScaleNormal="100" workbookViewId="0">
      <pane xSplit="2" ySplit="3" topLeftCell="C44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44391</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v>44385</v>
      </c>
    </row>
    <row r="452" spans="1:3" x14ac:dyDescent="0.25">
      <c r="B452" s="62">
        <v>44386</v>
      </c>
    </row>
    <row r="453" spans="1:3" x14ac:dyDescent="0.25">
      <c r="B453" s="62">
        <v>44387</v>
      </c>
    </row>
    <row r="454" spans="1:3" x14ac:dyDescent="0.25">
      <c r="B454" s="62">
        <v>44388</v>
      </c>
    </row>
    <row r="455" spans="1:3" x14ac:dyDescent="0.25">
      <c r="B455" s="62">
        <v>44389</v>
      </c>
    </row>
    <row r="456" spans="1:3" x14ac:dyDescent="0.25">
      <c r="B456" s="62">
        <v>44390</v>
      </c>
    </row>
    <row r="457" spans="1:3" x14ac:dyDescent="0.25">
      <c r="A457" s="62">
        <v>44391</v>
      </c>
      <c r="B457" s="62">
        <v>44391</v>
      </c>
      <c r="C457" s="44">
        <v>1302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1"/>
  <sheetViews>
    <sheetView showGridLines="0" zoomScale="85" zoomScaleNormal="85" workbookViewId="0">
      <pane xSplit="1" ySplit="4" topLeftCell="B499"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8" t="s">
        <v>114</v>
      </c>
      <c r="L1" s="569"/>
      <c r="M1" s="569"/>
      <c r="N1" s="569"/>
      <c r="O1" s="569"/>
      <c r="P1" s="569"/>
      <c r="W1" s="22" t="s">
        <v>29</v>
      </c>
    </row>
    <row r="2" spans="1:27" x14ac:dyDescent="0.25">
      <c r="A2" s="2"/>
      <c r="I2" s="576" t="s">
        <v>187</v>
      </c>
      <c r="J2" s="577"/>
      <c r="Q2" s="382"/>
      <c r="R2" s="382"/>
    </row>
    <row r="3" spans="1:27" ht="48.75" customHeight="1" x14ac:dyDescent="0.2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2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2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2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2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2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2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2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2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N511" si="1666">D510-D503</f>
        <v>42376</v>
      </c>
      <c r="O510" s="90">
        <f t="shared" ref="O510:O511" si="1667">SUM(E504:E510)</f>
        <v>13889</v>
      </c>
      <c r="P510" s="152">
        <f t="shared" ref="P510:P511" si="1668">SUM(K504:K510)</f>
        <v>181284</v>
      </c>
      <c r="Q510" s="152">
        <f t="shared" ref="Q510:Q511" si="1669">SUM(L504:L510)</f>
        <v>15312</v>
      </c>
      <c r="R510" s="383">
        <f t="shared" ref="R510:R511" si="1670">Q510/P510</f>
        <v>8.4464155689415496E-2</v>
      </c>
      <c r="S510" s="91">
        <f t="shared" ref="S510:S511" si="1671">P510/5466</f>
        <v>33.165751920965974</v>
      </c>
    </row>
    <row r="511" spans="1:21" x14ac:dyDescent="0.25">
      <c r="A511" s="558">
        <v>44398</v>
      </c>
      <c r="B511" s="44">
        <v>2072077</v>
      </c>
      <c r="C511" s="44">
        <v>334141</v>
      </c>
      <c r="D511" s="112">
        <v>2406218</v>
      </c>
      <c r="E511" s="44">
        <v>1686</v>
      </c>
      <c r="F511" s="561">
        <f t="shared" ref="F511" si="1672">E511/(D511-D510)</f>
        <v>0.25175451694788709</v>
      </c>
      <c r="G511" s="559">
        <v>17384</v>
      </c>
      <c r="H511" s="112">
        <v>3604720</v>
      </c>
      <c r="I511" s="75">
        <v>14078</v>
      </c>
      <c r="J511" s="73">
        <v>4195722</v>
      </c>
      <c r="K511" s="392">
        <v>31462</v>
      </c>
      <c r="L511" s="380">
        <v>1902</v>
      </c>
      <c r="M511" s="447">
        <f t="shared" ref="M511" si="1673">L511/K511</f>
        <v>6.0453880872163246E-2</v>
      </c>
      <c r="N511" s="90">
        <f t="shared" si="1666"/>
        <v>40896</v>
      </c>
      <c r="O511" s="90">
        <f t="shared" si="1667"/>
        <v>12939</v>
      </c>
      <c r="P511" s="152">
        <f t="shared" si="1668"/>
        <v>176897</v>
      </c>
      <c r="Q511" s="152">
        <f t="shared" si="1669"/>
        <v>14302</v>
      </c>
      <c r="R511" s="383">
        <f t="shared" si="1670"/>
        <v>8.0849307789278513E-2</v>
      </c>
      <c r="S511" s="91">
        <f t="shared" si="1671"/>
        <v>32.363154043175996</v>
      </c>
      <c r="U511" s="113" t="s">
        <v>432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2021-07-21T11:40:55Z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vA49918829</value>
    </field>
    <field name="Objective-Version">
      <value order="0">152.471</value>
    </field>
    <field name="Objective-VersionNumber">
      <value order="0">1686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2021-07-21T11:40:53Z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2021-07-21T11:40:55Z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vA49918829</vt:lpwstr>
  </property>
  <property fmtid="{D5CDD505-2E9C-101B-9397-08002B2CF9AE}" pid="16" name="Objective-Version">
    <vt:lpwstr>152.471</vt:lpwstr>
  </property>
  <property fmtid="{D5CDD505-2E9C-101B-9397-08002B2CF9AE}" pid="17" name="Objective-VersionNumber">
    <vt:r8>1686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