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<sst xmlns="http://schemas.openxmlformats.org/spreadsheetml/2006/main" count="1072" uniqueCount="613">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</sst>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2906fa4e3eb405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Workforce'!$B$117:$B$213</c:f>
              <c:numCache>
                <c:formatCode>#,##0</c:formatCode>
                <c:ptCount val="9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Workforce'!$C$117:$C$213</c:f>
              <c:numCache>
                <c:formatCode>#,##0</c:formatCode>
                <c:ptCount val="9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Workforce'!$D$117:$D$213</c:f>
              <c:numCache>
                <c:formatCode>#,##0</c:formatCode>
                <c:ptCount val="9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21-22'!$A$4:$A$115</c:f>
              <c:numCache>
                <c:formatCode>m/d/yyyy</c:formatCode>
                <c:ptCount val="11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numCache>
            </c:numRef>
          </c:cat>
          <c:val>
            <c:numRef>
              <c:f>'Table 9 - School absence 21-22'!$E$4:$E$115</c:f>
              <c:numCache>
                <c:formatCode>0.0%</c:formatCode>
                <c:ptCount val="11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4.0601201399999995E-2</c:v>
                </c:pt>
                <c:pt idx="108">
                  <c:v>3.95841215E-2</c:v>
                </c:pt>
                <c:pt idx="109">
                  <c:v>4.0714092199999996E-2</c:v>
                </c:pt>
                <c:pt idx="110">
                  <c:v>3.1068049E-2</c:v>
                </c:pt>
                <c:pt idx="111">
                  <c:v>3.0634340200000002E-2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21-22'!$A$4:$A$115</c:f>
              <c:numCache>
                <c:formatCode>m/d/yyyy</c:formatCode>
                <c:ptCount val="11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numCache>
            </c:numRef>
          </c:cat>
          <c:val>
            <c:numRef>
              <c:f>'Table 9 - School absence 21-22'!$D$4:$D$115</c:f>
              <c:numCache>
                <c:formatCode>0.0%</c:formatCode>
                <c:ptCount val="11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7.7203968299999995E-2</c:v>
                </c:pt>
                <c:pt idx="108">
                  <c:v>8.2984003899999992E-2</c:v>
                </c:pt>
                <c:pt idx="109">
                  <c:v>9.4993058800000002E-2</c:v>
                </c:pt>
                <c:pt idx="110">
                  <c:v>8.3297347399999999E-2</c:v>
                </c:pt>
                <c:pt idx="111">
                  <c:v>8.0531362100000004E-2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6" t="s">
        <v>75</v>
      </c>
      <c r="B1" s="726"/>
      <c r="C1" s="726"/>
      <c r="D1" s="726"/>
      <c r="E1" s="726"/>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t="s">
        <v>611</v>
      </c>
      <c r="B213" s="130">
        <v>1817.4285714285713</v>
      </c>
      <c r="C213" s="565">
        <v>108.85714285714286</v>
      </c>
      <c r="D213" s="565">
        <v>1588.1428571428571</v>
      </c>
      <c r="E213" s="603">
        <v>3514.4285714285716</v>
      </c>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3"/>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1090</v>
      </c>
    </row>
    <row r="100" spans="1:4" x14ac:dyDescent="0.25">
      <c r="A100" s="198">
        <v>2</v>
      </c>
      <c r="B100" s="688" t="s">
        <v>601</v>
      </c>
      <c r="C100" s="2">
        <v>680</v>
      </c>
      <c r="D100" s="637">
        <v>720</v>
      </c>
    </row>
    <row r="101" spans="1:4" x14ac:dyDescent="0.25">
      <c r="A101" s="198">
        <v>3</v>
      </c>
      <c r="B101" s="688" t="s">
        <v>604</v>
      </c>
      <c r="C101" s="2">
        <v>423</v>
      </c>
      <c r="D101" s="637">
        <v>580</v>
      </c>
    </row>
    <row r="102" spans="1:4" x14ac:dyDescent="0.25">
      <c r="A102" s="198">
        <v>4</v>
      </c>
      <c r="B102" s="688" t="s">
        <v>606</v>
      </c>
      <c r="C102" s="648">
        <v>352</v>
      </c>
      <c r="D102" s="637">
        <v>467</v>
      </c>
    </row>
    <row r="103" spans="1:4" x14ac:dyDescent="0.25">
      <c r="A103" s="198">
        <v>5</v>
      </c>
      <c r="B103" s="688" t="s">
        <v>610</v>
      </c>
      <c r="C103" s="2">
        <v>196</v>
      </c>
      <c r="D103" s="637">
        <v>409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5"/>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row r="95" spans="1:6" x14ac:dyDescent="0.25">
      <c r="A95" s="11">
        <v>44600</v>
      </c>
      <c r="B95" s="358">
        <v>1044</v>
      </c>
      <c r="C95" s="358">
        <v>722</v>
      </c>
      <c r="D95" s="236">
        <v>0.68306527909176917</v>
      </c>
      <c r="E95" s="100">
        <v>36728</v>
      </c>
      <c r="F95" s="76">
        <v>2.8425179699411891E-2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7"/>
  <sheetViews>
    <sheetView showGridLines="0" zoomScaleNormal="100" workbookViewId="0">
      <pane ySplit="3" topLeftCell="A70"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26" t="s">
        <v>139</v>
      </c>
      <c r="B1" s="726"/>
      <c r="C1" s="726"/>
      <c r="D1" s="726"/>
      <c r="E1" s="726"/>
      <c r="F1" s="726"/>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row r="87" spans="1:4" x14ac:dyDescent="0.25">
      <c r="A87" s="616">
        <v>6</v>
      </c>
      <c r="B87" s="615">
        <v>44600</v>
      </c>
      <c r="C87" s="2">
        <v>192</v>
      </c>
      <c r="D87" s="73">
        <v>0.18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2"/>
  <sheetViews>
    <sheetView workbookViewId="0">
      <pane xSplit="1" ySplit="3" topLeftCell="B68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8" t="s">
        <v>48</v>
      </c>
      <c r="B1" s="708"/>
      <c r="C1" s="708"/>
      <c r="D1" s="708"/>
      <c r="E1" s="708"/>
      <c r="F1" s="708"/>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6">
        <v>44602</v>
      </c>
      <c r="B702" s="707">
        <v>10485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election activeCell="R1" sqref="R1"/>
    </sheetView>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5"/>
  <sheetViews>
    <sheetView workbookViewId="0">
      <pane xSplit="1" ySplit="3" topLeftCell="B10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7" t="s">
        <v>445</v>
      </c>
      <c r="B1" s="737"/>
      <c r="C1" s="737"/>
      <c r="D1" s="737"/>
      <c r="E1" s="737"/>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8" t="s">
        <v>496</v>
      </c>
      <c r="P41" s="738"/>
      <c r="Q41" s="738"/>
      <c r="R41" s="738"/>
      <c r="S41" s="738"/>
    </row>
    <row r="42" spans="1:20" x14ac:dyDescent="0.25">
      <c r="A42" s="559">
        <v>44481</v>
      </c>
      <c r="B42" s="561">
        <v>2478</v>
      </c>
      <c r="C42" s="562">
        <v>0.89921106960000008</v>
      </c>
      <c r="D42" s="562">
        <v>8.036406950000001E-2</v>
      </c>
      <c r="E42" s="562">
        <v>2.0344314500000002E-2</v>
      </c>
      <c r="O42" s="738"/>
      <c r="P42" s="738"/>
      <c r="Q42" s="738"/>
      <c r="R42" s="738"/>
      <c r="S42" s="738"/>
    </row>
    <row r="43" spans="1:20" x14ac:dyDescent="0.25">
      <c r="A43" s="559">
        <v>44482</v>
      </c>
      <c r="B43" s="561">
        <v>2516</v>
      </c>
      <c r="C43" s="562">
        <v>0.89773623300000005</v>
      </c>
      <c r="D43" s="562">
        <v>8.1313324100000001E-2</v>
      </c>
      <c r="E43" s="562">
        <v>2.0874136299999999E-2</v>
      </c>
      <c r="O43" s="738"/>
      <c r="P43" s="738"/>
      <c r="Q43" s="738"/>
      <c r="R43" s="738"/>
      <c r="S43" s="738"/>
    </row>
    <row r="44" spans="1:20" x14ac:dyDescent="0.25">
      <c r="A44" s="559">
        <v>44483</v>
      </c>
      <c r="B44" s="561">
        <v>2534</v>
      </c>
      <c r="C44" s="562">
        <v>0.90259106430000002</v>
      </c>
      <c r="D44" s="562">
        <v>7.2437404799999994E-2</v>
      </c>
      <c r="E44" s="562">
        <v>2.4971530800000002E-2</v>
      </c>
      <c r="O44" s="738"/>
      <c r="P44" s="738"/>
      <c r="Q44" s="738"/>
      <c r="R44" s="738"/>
      <c r="S44" s="738"/>
    </row>
    <row r="45" spans="1:20" x14ac:dyDescent="0.25">
      <c r="A45" s="559">
        <v>44484</v>
      </c>
      <c r="B45" s="561">
        <v>2469</v>
      </c>
      <c r="C45" s="562">
        <v>0.84597662470000001</v>
      </c>
      <c r="D45" s="562">
        <v>0.13074513660000001</v>
      </c>
      <c r="E45" s="562">
        <v>2.32199945E-2</v>
      </c>
      <c r="O45" s="738"/>
      <c r="P45" s="738"/>
      <c r="Q45" s="738"/>
      <c r="R45" s="738"/>
      <c r="S45" s="738"/>
    </row>
    <row r="46" spans="1:20" x14ac:dyDescent="0.25">
      <c r="A46" s="559">
        <v>44487</v>
      </c>
      <c r="B46" s="561">
        <v>3748</v>
      </c>
      <c r="C46" s="562">
        <v>0.89495548599999997</v>
      </c>
      <c r="D46" s="562">
        <v>9.0113528800000009E-2</v>
      </c>
      <c r="E46" s="562">
        <v>1.49309851E-2</v>
      </c>
      <c r="O46" s="738"/>
      <c r="P46" s="738"/>
      <c r="Q46" s="738"/>
      <c r="R46" s="738"/>
      <c r="S46" s="738"/>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2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25">
      <c r="A109" s="702">
        <v>44592</v>
      </c>
      <c r="B109" s="703">
        <v>31026</v>
      </c>
      <c r="C109" s="698">
        <v>0.86743015869999995</v>
      </c>
      <c r="D109" s="700">
        <v>8.711008499999999E-2</v>
      </c>
      <c r="E109" s="700">
        <v>4.4873409699999998E-2</v>
      </c>
      <c r="O109" s="699">
        <v>44592</v>
      </c>
      <c r="P109" s="648">
        <v>29289</v>
      </c>
      <c r="Q109" s="692">
        <v>0.87101494880000008</v>
      </c>
      <c r="R109" s="692">
        <v>8.6601055400000002E-2</v>
      </c>
      <c r="S109" s="692">
        <v>4.1970941500000004E-2</v>
      </c>
    </row>
    <row r="110" spans="1:19" x14ac:dyDescent="0.25">
      <c r="A110" s="702">
        <v>44593</v>
      </c>
      <c r="B110" s="703">
        <v>31108</v>
      </c>
      <c r="C110" s="698">
        <v>0.87491438740000005</v>
      </c>
      <c r="D110" s="700">
        <v>8.0002345699999991E-2</v>
      </c>
      <c r="E110" s="700">
        <v>4.4627148999999998E-2</v>
      </c>
      <c r="O110" s="699">
        <v>44593</v>
      </c>
      <c r="P110" s="648">
        <v>28847</v>
      </c>
      <c r="Q110" s="692">
        <v>0.88039837860000003</v>
      </c>
      <c r="R110" s="692">
        <v>7.8167475799999997E-2</v>
      </c>
      <c r="S110" s="692">
        <v>4.1272496499999999E-2</v>
      </c>
    </row>
    <row r="111" spans="1:19" x14ac:dyDescent="0.25">
      <c r="A111" s="699">
        <v>44594</v>
      </c>
      <c r="B111" s="648">
        <v>28483</v>
      </c>
      <c r="C111" s="692">
        <v>0.8821215831</v>
      </c>
      <c r="D111" s="692">
        <v>7.7203968299999995E-2</v>
      </c>
      <c r="E111" s="692">
        <v>4.0601201399999995E-2</v>
      </c>
    </row>
    <row r="112" spans="1:19" x14ac:dyDescent="0.25">
      <c r="A112" s="699">
        <v>44595</v>
      </c>
      <c r="B112" s="648">
        <v>27798</v>
      </c>
      <c r="C112" s="692">
        <v>0.87741536229999995</v>
      </c>
      <c r="D112" s="692">
        <v>8.2984003899999992E-2</v>
      </c>
      <c r="E112" s="692">
        <v>3.95841215E-2</v>
      </c>
    </row>
    <row r="113" spans="1:5" x14ac:dyDescent="0.25">
      <c r="A113" s="699">
        <v>44596</v>
      </c>
      <c r="B113" s="648">
        <v>27612</v>
      </c>
      <c r="C113" s="692">
        <v>0.86428438409999997</v>
      </c>
      <c r="D113" s="692">
        <v>9.4993058800000002E-2</v>
      </c>
      <c r="E113" s="692">
        <v>4.0714092199999996E-2</v>
      </c>
    </row>
    <row r="114" spans="1:5" x14ac:dyDescent="0.25">
      <c r="A114" s="699">
        <v>44599</v>
      </c>
      <c r="B114" s="648">
        <v>20485</v>
      </c>
      <c r="C114" s="692">
        <v>0.88561696209999996</v>
      </c>
      <c r="D114" s="692">
        <v>8.3297347399999999E-2</v>
      </c>
      <c r="E114" s="692">
        <v>3.1068049E-2</v>
      </c>
    </row>
    <row r="115" spans="1:5" x14ac:dyDescent="0.25">
      <c r="A115" s="699">
        <v>44600</v>
      </c>
      <c r="B115" s="648">
        <v>20185</v>
      </c>
      <c r="C115" s="692">
        <v>0.88881590190000004</v>
      </c>
      <c r="D115" s="692">
        <v>8.0531362100000004E-2</v>
      </c>
      <c r="E115" s="692">
        <v>3.0634340200000002E-2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36" sqref="A36"/>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2"/>
  <sheetViews>
    <sheetView zoomScaleNormal="100" workbookViewId="0">
      <pane xSplit="1" ySplit="3" topLeftCell="B38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9" t="s">
        <v>234</v>
      </c>
      <c r="B1" s="739"/>
      <c r="C1" s="740"/>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B400" s="327"/>
      <c r="C400" s="327"/>
      <c r="D400" s="327"/>
    </row>
    <row r="402" spans="2:4" x14ac:dyDescent="0.25">
      <c r="B402" s="327"/>
      <c r="C402" s="327"/>
      <c r="D402"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4"/>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9" t="s">
        <v>292</v>
      </c>
      <c r="B1" s="739"/>
      <c r="C1" s="739"/>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5" t="s">
        <v>0</v>
      </c>
      <c r="B3" s="741" t="s">
        <v>4</v>
      </c>
      <c r="C3" s="742"/>
      <c r="D3" s="743"/>
      <c r="E3" s="744" t="s">
        <v>7</v>
      </c>
      <c r="F3" s="744"/>
      <c r="G3" s="744"/>
    </row>
    <row r="4" spans="1:19" x14ac:dyDescent="0.25">
      <c r="A4" s="746"/>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7" t="s">
        <v>160</v>
      </c>
      <c r="F33" s="747"/>
      <c r="G33" s="747"/>
      <c r="H33" s="747"/>
      <c r="I33" s="747"/>
      <c r="J33" s="747"/>
      <c r="K33" s="747"/>
      <c r="L33" s="747"/>
      <c r="M33" s="747"/>
      <c r="N33" s="747"/>
      <c r="O33" s="747"/>
      <c r="P33" s="747"/>
      <c r="Q33" s="747"/>
      <c r="R33" s="747"/>
      <c r="S33" s="747"/>
      <c r="T33" s="747"/>
      <c r="U33" s="747"/>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8" t="s">
        <v>5</v>
      </c>
      <c r="E31" s="748"/>
      <c r="F31" s="748"/>
      <c r="G31" s="748"/>
      <c r="H31" s="748"/>
      <c r="I31" s="748"/>
      <c r="J31" s="748"/>
      <c r="K31" s="748"/>
      <c r="L31" s="748"/>
      <c r="M31" s="748"/>
      <c r="N31" s="748"/>
    </row>
    <row r="32" spans="1:14" x14ac:dyDescent="0.25">
      <c r="A32" s="338">
        <v>43938</v>
      </c>
      <c r="B32" s="275">
        <v>184</v>
      </c>
      <c r="D32" s="748"/>
      <c r="E32" s="748"/>
      <c r="F32" s="748"/>
      <c r="G32" s="748"/>
      <c r="H32" s="748"/>
      <c r="I32" s="748"/>
      <c r="J32" s="748"/>
      <c r="K32" s="748"/>
      <c r="L32" s="748"/>
      <c r="M32" s="748"/>
      <c r="N32" s="748"/>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8" t="s">
        <v>73</v>
      </c>
      <c r="E34" s="748"/>
      <c r="F34" s="748"/>
      <c r="G34" s="748"/>
      <c r="H34" s="748"/>
      <c r="I34" s="748"/>
      <c r="J34" s="748"/>
      <c r="K34" s="748"/>
      <c r="L34" s="748"/>
      <c r="M34" s="748"/>
      <c r="N34" s="748"/>
    </row>
    <row r="35" spans="1:14" x14ac:dyDescent="0.25">
      <c r="A35" s="338">
        <v>43941</v>
      </c>
      <c r="B35" s="275">
        <v>167</v>
      </c>
      <c r="D35" s="748"/>
      <c r="E35" s="748"/>
      <c r="F35" s="748"/>
      <c r="G35" s="748"/>
      <c r="H35" s="748"/>
      <c r="I35" s="748"/>
      <c r="J35" s="748"/>
      <c r="K35" s="748"/>
      <c r="L35" s="748"/>
      <c r="M35" s="748"/>
      <c r="N35" s="748"/>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9" t="s">
        <v>106</v>
      </c>
      <c r="E37" s="749"/>
      <c r="F37" s="749"/>
      <c r="G37" s="749"/>
      <c r="H37" s="749"/>
      <c r="I37" s="749"/>
      <c r="J37" s="749"/>
      <c r="K37" s="749"/>
      <c r="L37" s="749"/>
      <c r="M37" s="749"/>
      <c r="N37" s="749"/>
    </row>
    <row r="38" spans="1:14" x14ac:dyDescent="0.25">
      <c r="A38" s="338">
        <v>43944</v>
      </c>
      <c r="B38" s="275">
        <v>136</v>
      </c>
      <c r="D38" s="749"/>
      <c r="E38" s="749"/>
      <c r="F38" s="749"/>
      <c r="G38" s="749"/>
      <c r="H38" s="749"/>
      <c r="I38" s="749"/>
      <c r="J38" s="749"/>
      <c r="K38" s="749"/>
      <c r="L38" s="749"/>
      <c r="M38" s="749"/>
      <c r="N38" s="749"/>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1"/>
  <sheetViews>
    <sheetView zoomScaleNormal="100" workbookViewId="0">
      <pane xSplit="1" ySplit="3" topLeftCell="B50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8" t="s">
        <v>163</v>
      </c>
      <c r="B1" s="708"/>
      <c r="C1" s="708"/>
      <c r="D1" s="708"/>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row r="516" spans="1:4" x14ac:dyDescent="0.25">
      <c r="A516" s="114">
        <v>44597</v>
      </c>
      <c r="B516" s="385">
        <v>25</v>
      </c>
      <c r="C516" s="385">
        <v>989</v>
      </c>
      <c r="D516" s="385">
        <v>11</v>
      </c>
    </row>
    <row r="517" spans="1:4" x14ac:dyDescent="0.25">
      <c r="A517" s="114">
        <v>44598</v>
      </c>
      <c r="B517" s="385">
        <v>24</v>
      </c>
      <c r="C517" s="385">
        <v>955</v>
      </c>
      <c r="D517" s="385">
        <v>13</v>
      </c>
    </row>
    <row r="518" spans="1:4" x14ac:dyDescent="0.25">
      <c r="A518" s="114">
        <v>44599</v>
      </c>
      <c r="B518" s="385">
        <v>23</v>
      </c>
      <c r="C518" s="385">
        <v>958</v>
      </c>
      <c r="D518" s="385">
        <v>13</v>
      </c>
    </row>
    <row r="519" spans="1:4" x14ac:dyDescent="0.25">
      <c r="A519" s="114">
        <v>44600</v>
      </c>
      <c r="B519" s="385">
        <v>18</v>
      </c>
      <c r="C519" s="385">
        <v>950</v>
      </c>
      <c r="D519" s="385">
        <v>13</v>
      </c>
    </row>
    <row r="520" spans="1:4" x14ac:dyDescent="0.25">
      <c r="A520" s="114">
        <v>44601</v>
      </c>
      <c r="B520" s="385">
        <v>21</v>
      </c>
      <c r="C520" s="385">
        <v>934</v>
      </c>
      <c r="D520" s="385">
        <v>13</v>
      </c>
    </row>
    <row r="521" spans="1:4" x14ac:dyDescent="0.25">
      <c r="A521" s="114">
        <v>44602</v>
      </c>
      <c r="B521" s="385">
        <v>19</v>
      </c>
      <c r="C521" s="385">
        <v>904</v>
      </c>
      <c r="D521"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0" t="s">
        <v>107</v>
      </c>
      <c r="C2" s="751"/>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4" t="s">
        <v>113</v>
      </c>
      <c r="F33" s="755">
        <v>2</v>
      </c>
      <c r="G33" s="210"/>
    </row>
    <row r="34" spans="1:7" x14ac:dyDescent="0.25">
      <c r="A34" s="227">
        <v>44040</v>
      </c>
      <c r="B34" s="229" t="s">
        <v>46</v>
      </c>
      <c r="C34" s="230" t="s">
        <v>46</v>
      </c>
      <c r="D34" s="213"/>
      <c r="E34" s="752"/>
      <c r="F34" s="756"/>
      <c r="G34" s="210"/>
    </row>
    <row r="35" spans="1:7" x14ac:dyDescent="0.25">
      <c r="A35" s="227">
        <v>44041</v>
      </c>
      <c r="B35" s="214">
        <v>66</v>
      </c>
      <c r="C35" s="233">
        <v>0.06</v>
      </c>
      <c r="D35" s="234"/>
      <c r="E35" s="752"/>
      <c r="F35" s="756"/>
      <c r="G35" s="210"/>
    </row>
    <row r="36" spans="1:7" x14ac:dyDescent="0.25">
      <c r="A36" s="227">
        <v>44042</v>
      </c>
      <c r="B36" s="229" t="s">
        <v>46</v>
      </c>
      <c r="C36" s="230" t="s">
        <v>46</v>
      </c>
      <c r="D36" s="234"/>
      <c r="E36" s="752"/>
      <c r="F36" s="756"/>
      <c r="G36" s="210"/>
    </row>
    <row r="37" spans="1:7" x14ac:dyDescent="0.25">
      <c r="A37" s="227">
        <v>44043</v>
      </c>
      <c r="B37" s="229" t="s">
        <v>46</v>
      </c>
      <c r="C37" s="230" t="s">
        <v>46</v>
      </c>
      <c r="D37" s="234"/>
      <c r="E37" s="752"/>
      <c r="F37" s="756"/>
      <c r="G37" s="210"/>
    </row>
    <row r="38" spans="1:7" x14ac:dyDescent="0.25">
      <c r="A38" s="227">
        <v>44044</v>
      </c>
      <c r="B38" s="229" t="s">
        <v>46</v>
      </c>
      <c r="C38" s="230" t="s">
        <v>46</v>
      </c>
      <c r="D38" s="234"/>
      <c r="E38" s="752"/>
      <c r="F38" s="756"/>
      <c r="G38" s="210"/>
    </row>
    <row r="39" spans="1:7" x14ac:dyDescent="0.25">
      <c r="A39" s="227">
        <v>44045</v>
      </c>
      <c r="B39" s="229" t="s">
        <v>46</v>
      </c>
      <c r="C39" s="230" t="s">
        <v>46</v>
      </c>
      <c r="D39" s="234"/>
      <c r="E39" s="753"/>
      <c r="F39" s="757"/>
      <c r="G39" s="210"/>
    </row>
    <row r="40" spans="1:7" x14ac:dyDescent="0.25">
      <c r="A40" s="227">
        <v>44046</v>
      </c>
      <c r="B40" s="229" t="s">
        <v>46</v>
      </c>
      <c r="C40" s="230" t="s">
        <v>46</v>
      </c>
      <c r="D40" s="234"/>
      <c r="E40" s="752" t="s">
        <v>112</v>
      </c>
      <c r="F40" s="758">
        <v>0</v>
      </c>
      <c r="G40" s="210"/>
    </row>
    <row r="41" spans="1:7" x14ac:dyDescent="0.25">
      <c r="A41" s="227">
        <v>44047</v>
      </c>
      <c r="B41" s="229" t="s">
        <v>46</v>
      </c>
      <c r="C41" s="230" t="s">
        <v>46</v>
      </c>
      <c r="D41" s="234"/>
      <c r="E41" s="752"/>
      <c r="F41" s="759"/>
      <c r="G41" s="210"/>
    </row>
    <row r="42" spans="1:7" x14ac:dyDescent="0.25">
      <c r="A42" s="227">
        <v>44048</v>
      </c>
      <c r="B42" s="214">
        <v>60</v>
      </c>
      <c r="C42" s="233">
        <v>0.06</v>
      </c>
      <c r="D42" s="234"/>
      <c r="E42" s="752"/>
      <c r="F42" s="759"/>
      <c r="G42" s="210"/>
    </row>
    <row r="43" spans="1:7" x14ac:dyDescent="0.25">
      <c r="A43" s="227">
        <v>44049</v>
      </c>
      <c r="B43" s="229" t="s">
        <v>46</v>
      </c>
      <c r="C43" s="230" t="s">
        <v>46</v>
      </c>
      <c r="E43" s="752"/>
      <c r="F43" s="759"/>
    </row>
    <row r="44" spans="1:7" x14ac:dyDescent="0.25">
      <c r="A44" s="227">
        <v>44050</v>
      </c>
      <c r="B44" s="229" t="s">
        <v>46</v>
      </c>
      <c r="C44" s="230" t="s">
        <v>46</v>
      </c>
      <c r="E44" s="752"/>
      <c r="F44" s="759"/>
    </row>
    <row r="45" spans="1:7" x14ac:dyDescent="0.25">
      <c r="A45" s="227">
        <v>44051</v>
      </c>
      <c r="B45" s="229" t="s">
        <v>46</v>
      </c>
      <c r="C45" s="230" t="s">
        <v>46</v>
      </c>
      <c r="E45" s="752"/>
      <c r="F45" s="759"/>
    </row>
    <row r="46" spans="1:7" x14ac:dyDescent="0.25">
      <c r="A46" s="227">
        <v>44052</v>
      </c>
      <c r="B46" s="229" t="s">
        <v>46</v>
      </c>
      <c r="C46" s="230" t="s">
        <v>46</v>
      </c>
      <c r="E46" s="753"/>
      <c r="F46" s="760"/>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1" t="s">
        <v>72</v>
      </c>
      <c r="G4" s="762"/>
      <c r="H4" s="762"/>
      <c r="I4" s="763"/>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4" t="s">
        <v>108</v>
      </c>
      <c r="G84" s="765"/>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6" t="s">
        <v>108</v>
      </c>
      <c r="C109" s="767"/>
      <c r="D109" s="768"/>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9" t="s">
        <v>444</v>
      </c>
      <c r="B1" s="769"/>
      <c r="C1" s="769"/>
      <c r="D1" s="769"/>
      <c r="E1" s="770"/>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71" t="s">
        <v>0</v>
      </c>
      <c r="B3" s="773" t="s">
        <v>284</v>
      </c>
      <c r="C3" s="774"/>
      <c r="D3" s="774"/>
      <c r="E3" s="774"/>
      <c r="F3" s="775"/>
      <c r="G3" s="776" t="s">
        <v>285</v>
      </c>
      <c r="H3" s="777"/>
      <c r="I3" s="777"/>
      <c r="J3" s="777"/>
      <c r="K3" s="778"/>
      <c r="L3" s="779" t="s">
        <v>286</v>
      </c>
      <c r="M3" s="780"/>
      <c r="N3" s="781"/>
      <c r="O3" s="779" t="s">
        <v>287</v>
      </c>
      <c r="P3" s="780"/>
      <c r="Q3" s="781"/>
      <c r="R3" s="779" t="s">
        <v>288</v>
      </c>
      <c r="S3" s="780"/>
      <c r="T3" s="781"/>
      <c r="U3" s="779" t="s">
        <v>289</v>
      </c>
      <c r="V3" s="780"/>
      <c r="W3" s="781"/>
      <c r="X3" s="779" t="s">
        <v>290</v>
      </c>
      <c r="Y3" s="780"/>
      <c r="Z3" s="781"/>
      <c r="AA3" s="429"/>
      <c r="AB3" s="773" t="s">
        <v>283</v>
      </c>
      <c r="AC3" s="774"/>
      <c r="AD3" s="774"/>
      <c r="AE3" s="774"/>
      <c r="AF3" s="775"/>
      <c r="AG3" s="429"/>
      <c r="AH3" s="429"/>
    </row>
    <row r="4" spans="1:36" ht="78.75" customHeight="1" x14ac:dyDescent="0.25">
      <c r="A4" s="772"/>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71" t="s">
        <v>0</v>
      </c>
      <c r="B3" s="779" t="s">
        <v>253</v>
      </c>
      <c r="C3" s="780"/>
      <c r="D3" s="781"/>
      <c r="E3" s="779" t="s">
        <v>254</v>
      </c>
      <c r="F3" s="780"/>
      <c r="G3" s="781"/>
      <c r="H3" s="779" t="s">
        <v>255</v>
      </c>
      <c r="I3" s="780"/>
      <c r="J3" s="781"/>
      <c r="K3" s="779" t="s">
        <v>256</v>
      </c>
      <c r="L3" s="780"/>
      <c r="M3" s="781"/>
    </row>
    <row r="4" spans="1:15" s="425" customFormat="1" ht="78.75" customHeight="1" x14ac:dyDescent="0.25">
      <c r="A4" s="771"/>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82" t="s">
        <v>270</v>
      </c>
      <c r="B15" s="782"/>
      <c r="C15" s="782"/>
      <c r="D15" s="783"/>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82" t="s">
        <v>364</v>
      </c>
      <c r="B27" s="782"/>
      <c r="C27" s="782"/>
      <c r="D27" s="783"/>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4" t="s">
        <v>273</v>
      </c>
      <c r="B48" s="782"/>
      <c r="C48" s="782"/>
      <c r="D48" s="783"/>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82" t="s">
        <v>364</v>
      </c>
      <c r="B60" s="782"/>
      <c r="C60" s="782"/>
      <c r="D60" s="783"/>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7"/>
  <sheetViews>
    <sheetView showGridLines="0" zoomScaleNormal="100" workbookViewId="0">
      <pane xSplit="2" ySplit="3" topLeftCell="C64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4"/>
      <c r="B1" s="709" t="s">
        <v>282</v>
      </c>
      <c r="C1" s="709"/>
      <c r="D1" s="709"/>
      <c r="E1" s="709"/>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0"/>
  <sheetViews>
    <sheetView showGridLines="0" zoomScaleNormal="100" workbookViewId="0">
      <pane ySplit="4" topLeftCell="A26"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7" width="18" style="1" customWidth="1"/>
    <col min="8" max="8" width="7.28515625" style="101" customWidth="1"/>
    <col min="9" max="9" width="8.5703125" style="630"/>
    <col min="10" max="23" width="8.5703125" style="101"/>
    <col min="24" max="24" width="12.5703125" style="101" bestFit="1" customWidth="1"/>
    <col min="25" max="29" width="17.7109375" style="101" customWidth="1"/>
    <col min="30" max="16384" width="8.5703125" style="101"/>
  </cols>
  <sheetData>
    <row r="1" spans="1:29" s="660" customFormat="1" ht="30" customHeight="1" x14ac:dyDescent="0.25">
      <c r="A1" s="710" t="s">
        <v>580</v>
      </c>
      <c r="B1" s="710"/>
      <c r="C1" s="710"/>
      <c r="D1" s="710"/>
      <c r="E1" s="710"/>
      <c r="F1" s="710"/>
      <c r="G1" s="705"/>
      <c r="H1" s="664"/>
      <c r="K1" s="661" t="s">
        <v>28</v>
      </c>
      <c r="X1" s="711" t="s">
        <v>598</v>
      </c>
      <c r="Y1" s="711"/>
      <c r="Z1" s="711"/>
      <c r="AA1" s="711"/>
      <c r="AB1" s="711"/>
      <c r="AC1" s="711"/>
    </row>
    <row r="2" spans="1:29" ht="14.25" customHeight="1" x14ac:dyDescent="0.2">
      <c r="A2" s="641"/>
      <c r="X2" s="667"/>
      <c r="Y2" s="667"/>
      <c r="Z2" s="667"/>
      <c r="AA2" s="667"/>
      <c r="AB2" s="668"/>
      <c r="AC2" s="668"/>
    </row>
    <row r="3" spans="1:29" ht="38.25" customHeight="1" x14ac:dyDescent="0.2">
      <c r="A3" s="665" t="s">
        <v>29</v>
      </c>
      <c r="B3" s="644" t="s">
        <v>585</v>
      </c>
      <c r="C3" s="645" t="s">
        <v>585</v>
      </c>
      <c r="D3" s="645" t="s">
        <v>587</v>
      </c>
      <c r="E3" s="669" t="s">
        <v>590</v>
      </c>
      <c r="F3" s="670" t="s">
        <v>595</v>
      </c>
      <c r="G3" s="785" t="s">
        <v>612</v>
      </c>
      <c r="X3" s="671" t="s">
        <v>29</v>
      </c>
      <c r="Y3" s="672" t="s">
        <v>585</v>
      </c>
      <c r="Z3" s="673" t="s">
        <v>585</v>
      </c>
      <c r="AA3" s="673" t="s">
        <v>587</v>
      </c>
      <c r="AB3" s="674" t="s">
        <v>590</v>
      </c>
      <c r="AC3" s="675" t="s">
        <v>595</v>
      </c>
    </row>
    <row r="4" spans="1:29" ht="26.25" customHeight="1" x14ac:dyDescent="0.2">
      <c r="A4" s="666"/>
      <c r="B4" s="650" t="s">
        <v>586</v>
      </c>
      <c r="C4" s="650" t="s">
        <v>589</v>
      </c>
      <c r="D4" s="650" t="s">
        <v>588</v>
      </c>
      <c r="E4" s="676" t="s">
        <v>591</v>
      </c>
      <c r="F4" s="677" t="s">
        <v>591</v>
      </c>
      <c r="G4" s="786"/>
      <c r="X4" s="678"/>
      <c r="Y4" s="679" t="s">
        <v>586</v>
      </c>
      <c r="Z4" s="679" t="s">
        <v>589</v>
      </c>
      <c r="AA4" s="679" t="s">
        <v>588</v>
      </c>
      <c r="AB4" s="680" t="s">
        <v>591</v>
      </c>
      <c r="AC4" s="681" t="s">
        <v>591</v>
      </c>
    </row>
    <row r="5" spans="1:29" x14ac:dyDescent="0.2">
      <c r="A5" s="642">
        <v>44567</v>
      </c>
      <c r="B5" s="643">
        <v>10974</v>
      </c>
      <c r="C5" s="643">
        <v>2112</v>
      </c>
      <c r="D5" s="643">
        <v>1108</v>
      </c>
      <c r="E5" s="649">
        <v>14194</v>
      </c>
      <c r="F5" s="662"/>
      <c r="G5" s="662"/>
      <c r="H5" s="365"/>
      <c r="X5" s="682">
        <v>44567</v>
      </c>
      <c r="Y5" s="683">
        <v>10993</v>
      </c>
      <c r="Z5" s="683">
        <v>305</v>
      </c>
      <c r="AA5" s="683">
        <v>1120</v>
      </c>
      <c r="AB5" s="684">
        <v>12418</v>
      </c>
      <c r="AC5" s="685"/>
    </row>
    <row r="6" spans="1:29" x14ac:dyDescent="0.2">
      <c r="A6" s="642">
        <v>44568</v>
      </c>
      <c r="B6" s="643">
        <v>13618</v>
      </c>
      <c r="C6" s="643">
        <v>2165</v>
      </c>
      <c r="D6" s="643">
        <v>2512</v>
      </c>
      <c r="E6" s="649">
        <v>18295</v>
      </c>
      <c r="F6" s="662"/>
      <c r="G6" s="662"/>
      <c r="H6" s="365"/>
      <c r="X6" s="682">
        <v>44568</v>
      </c>
      <c r="Y6" s="683">
        <v>13650</v>
      </c>
      <c r="Z6" s="683">
        <v>770</v>
      </c>
      <c r="AA6" s="683">
        <v>2547</v>
      </c>
      <c r="AB6" s="684">
        <v>16967</v>
      </c>
      <c r="AC6" s="685"/>
    </row>
    <row r="7" spans="1:29" x14ac:dyDescent="0.2">
      <c r="A7" s="642">
        <v>44569</v>
      </c>
      <c r="B7" s="643">
        <v>10911</v>
      </c>
      <c r="C7" s="643">
        <v>1791</v>
      </c>
      <c r="D7" s="643">
        <v>2944</v>
      </c>
      <c r="E7" s="649">
        <v>15646</v>
      </c>
      <c r="F7" s="662"/>
      <c r="G7" s="662"/>
      <c r="H7" s="365"/>
      <c r="X7" s="682">
        <v>44569</v>
      </c>
      <c r="Y7" s="683">
        <v>10940</v>
      </c>
      <c r="Z7" s="683">
        <v>1441</v>
      </c>
      <c r="AA7" s="683">
        <v>2999</v>
      </c>
      <c r="AB7" s="684">
        <v>15380</v>
      </c>
      <c r="AC7" s="685"/>
    </row>
    <row r="8" spans="1:29" x14ac:dyDescent="0.2">
      <c r="A8" s="642">
        <v>44570</v>
      </c>
      <c r="B8" s="643">
        <v>6250</v>
      </c>
      <c r="C8" s="643">
        <v>1390</v>
      </c>
      <c r="D8" s="643">
        <v>2339</v>
      </c>
      <c r="E8" s="649">
        <v>9979</v>
      </c>
      <c r="F8" s="662"/>
      <c r="G8" s="662"/>
      <c r="H8" s="365"/>
      <c r="X8" s="682">
        <v>44570</v>
      </c>
      <c r="Y8" s="683">
        <v>6275</v>
      </c>
      <c r="Z8" s="683">
        <v>1246</v>
      </c>
      <c r="AA8" s="683">
        <v>2438</v>
      </c>
      <c r="AB8" s="684">
        <v>9959</v>
      </c>
      <c r="AC8" s="685"/>
    </row>
    <row r="9" spans="1:29" x14ac:dyDescent="0.2">
      <c r="A9" s="642">
        <v>44571</v>
      </c>
      <c r="B9" s="643">
        <v>9925</v>
      </c>
      <c r="C9" s="643">
        <v>1507</v>
      </c>
      <c r="D9" s="643">
        <v>2511</v>
      </c>
      <c r="E9" s="649">
        <v>13943</v>
      </c>
      <c r="F9" s="662"/>
      <c r="G9" s="662"/>
      <c r="H9" s="365"/>
      <c r="X9" s="682">
        <v>44571</v>
      </c>
      <c r="Y9" s="683">
        <v>9989</v>
      </c>
      <c r="Z9" s="683">
        <v>1800</v>
      </c>
      <c r="AA9" s="683">
        <v>2702</v>
      </c>
      <c r="AB9" s="684">
        <v>14491</v>
      </c>
      <c r="AC9" s="685"/>
    </row>
    <row r="10" spans="1:29" x14ac:dyDescent="0.2">
      <c r="A10" s="642">
        <v>44572</v>
      </c>
      <c r="B10" s="643">
        <v>8194</v>
      </c>
      <c r="C10" s="643">
        <v>1499</v>
      </c>
      <c r="D10" s="643">
        <v>2911</v>
      </c>
      <c r="E10" s="649">
        <v>12604</v>
      </c>
      <c r="F10" s="662"/>
      <c r="G10" s="662"/>
      <c r="H10" s="365"/>
      <c r="X10" s="682">
        <v>44572</v>
      </c>
      <c r="Y10" s="683">
        <v>8303</v>
      </c>
      <c r="Z10" s="683">
        <v>2055</v>
      </c>
      <c r="AA10" s="683">
        <v>3306</v>
      </c>
      <c r="AB10" s="684">
        <v>13664</v>
      </c>
      <c r="AC10" s="686"/>
    </row>
    <row r="11" spans="1:29" x14ac:dyDescent="0.2">
      <c r="A11" s="642">
        <v>44573</v>
      </c>
      <c r="B11" s="643">
        <v>5672</v>
      </c>
      <c r="C11" s="643">
        <v>1286</v>
      </c>
      <c r="D11" s="643">
        <v>2550</v>
      </c>
      <c r="E11" s="649">
        <v>9508</v>
      </c>
      <c r="F11" s="663">
        <f>SUM(E5:E11)</f>
        <v>94169</v>
      </c>
      <c r="G11" s="663"/>
      <c r="H11" s="365"/>
      <c r="X11" s="682">
        <v>44573</v>
      </c>
      <c r="Y11" s="683">
        <v>6086</v>
      </c>
      <c r="Z11" s="683">
        <v>1505</v>
      </c>
      <c r="AA11" s="683">
        <v>3028</v>
      </c>
      <c r="AB11" s="684">
        <v>10619</v>
      </c>
      <c r="AC11" s="686">
        <f t="shared" ref="AC11:AC12" si="0">SUM(AB5:AB11)</f>
        <v>93498</v>
      </c>
    </row>
    <row r="12" spans="1:29" x14ac:dyDescent="0.2">
      <c r="A12" s="642">
        <v>44574</v>
      </c>
      <c r="B12" s="643">
        <v>3962</v>
      </c>
      <c r="C12" s="643">
        <v>932</v>
      </c>
      <c r="D12" s="643">
        <v>2247</v>
      </c>
      <c r="E12" s="649">
        <v>7141</v>
      </c>
      <c r="F12" s="663">
        <f t="shared" ref="F12:F15" si="1">SUM(E6:E12)</f>
        <v>87116</v>
      </c>
      <c r="G12" s="663"/>
      <c r="H12" s="365"/>
      <c r="X12" s="682">
        <v>44574</v>
      </c>
      <c r="Y12" s="683">
        <v>4126</v>
      </c>
      <c r="Z12" s="683">
        <v>1060</v>
      </c>
      <c r="AA12" s="683">
        <v>3017</v>
      </c>
      <c r="AB12" s="684">
        <v>8203</v>
      </c>
      <c r="AC12" s="686">
        <f t="shared" si="0"/>
        <v>89283</v>
      </c>
    </row>
    <row r="13" spans="1:29" x14ac:dyDescent="0.2">
      <c r="A13" s="642">
        <v>44575</v>
      </c>
      <c r="B13" s="643">
        <v>4506</v>
      </c>
      <c r="C13" s="643">
        <v>1165</v>
      </c>
      <c r="D13" s="643">
        <v>3082</v>
      </c>
      <c r="E13" s="649">
        <v>8753</v>
      </c>
      <c r="F13" s="663">
        <f t="shared" si="1"/>
        <v>77574</v>
      </c>
      <c r="G13" s="663"/>
      <c r="H13" s="365"/>
      <c r="X13" s="682">
        <v>44575</v>
      </c>
      <c r="Y13" s="683">
        <v>4602</v>
      </c>
      <c r="Z13" s="683">
        <v>1375</v>
      </c>
      <c r="AA13" s="683">
        <v>3933</v>
      </c>
      <c r="AB13" s="684">
        <v>9910</v>
      </c>
      <c r="AC13" s="686">
        <f>SUM(AB7:AB13)</f>
        <v>82226</v>
      </c>
    </row>
    <row r="14" spans="1:29" x14ac:dyDescent="0.2">
      <c r="A14" s="642">
        <v>44576</v>
      </c>
      <c r="B14" s="643">
        <v>3419</v>
      </c>
      <c r="C14" s="643">
        <v>750</v>
      </c>
      <c r="D14" s="643">
        <v>2691</v>
      </c>
      <c r="E14" s="649">
        <v>6860</v>
      </c>
      <c r="F14" s="663">
        <f t="shared" si="1"/>
        <v>68788</v>
      </c>
      <c r="G14" s="663"/>
      <c r="H14" s="365"/>
      <c r="X14" s="682">
        <v>44576</v>
      </c>
      <c r="Y14" s="683">
        <v>3455</v>
      </c>
      <c r="Z14" s="683">
        <v>1014</v>
      </c>
      <c r="AA14" s="683">
        <v>3364</v>
      </c>
      <c r="AB14" s="684">
        <v>7833</v>
      </c>
      <c r="AC14" s="686"/>
    </row>
    <row r="15" spans="1:29" x14ac:dyDescent="0.2">
      <c r="A15" s="642">
        <v>44577</v>
      </c>
      <c r="B15" s="643">
        <v>3172</v>
      </c>
      <c r="C15" s="643">
        <v>589</v>
      </c>
      <c r="D15" s="643">
        <v>2557</v>
      </c>
      <c r="E15" s="649">
        <v>6318</v>
      </c>
      <c r="F15" s="663">
        <f t="shared" si="1"/>
        <v>65127</v>
      </c>
      <c r="G15" s="663"/>
      <c r="H15" s="365"/>
      <c r="X15" s="682">
        <v>44577</v>
      </c>
      <c r="Y15" s="683">
        <v>3200</v>
      </c>
      <c r="Z15" s="683">
        <v>916</v>
      </c>
      <c r="AA15" s="683">
        <v>3042</v>
      </c>
      <c r="AB15" s="684">
        <v>7158</v>
      </c>
      <c r="AC15" s="686"/>
    </row>
    <row r="16" spans="1:29" x14ac:dyDescent="0.2">
      <c r="A16" s="642">
        <v>44578</v>
      </c>
      <c r="B16" s="643">
        <v>2239</v>
      </c>
      <c r="C16" s="643">
        <v>531</v>
      </c>
      <c r="D16" s="643">
        <v>3428</v>
      </c>
      <c r="E16" s="649">
        <v>6198</v>
      </c>
      <c r="F16" s="663">
        <f t="shared" ref="F16:F21" si="2">SUM(E10:E16)</f>
        <v>57382</v>
      </c>
      <c r="G16" s="663"/>
      <c r="H16" s="365"/>
      <c r="X16" s="682">
        <v>44578</v>
      </c>
      <c r="Y16" s="683">
        <v>2246</v>
      </c>
      <c r="Z16" s="683">
        <v>47</v>
      </c>
      <c r="AA16" s="683">
        <v>3928</v>
      </c>
      <c r="AB16" s="684">
        <v>6221</v>
      </c>
      <c r="AC16" s="686"/>
    </row>
    <row r="17" spans="1:9" x14ac:dyDescent="0.2">
      <c r="A17" s="642">
        <v>44579</v>
      </c>
      <c r="B17" s="643">
        <v>2680</v>
      </c>
      <c r="C17" s="643">
        <v>113</v>
      </c>
      <c r="D17" s="643">
        <v>4959</v>
      </c>
      <c r="E17" s="649">
        <v>7752</v>
      </c>
      <c r="F17" s="663">
        <f t="shared" si="2"/>
        <v>52530</v>
      </c>
      <c r="G17" s="663"/>
      <c r="H17" s="365"/>
    </row>
    <row r="18" spans="1:9" x14ac:dyDescent="0.2">
      <c r="A18" s="642">
        <v>44580</v>
      </c>
      <c r="B18" s="643">
        <v>3734</v>
      </c>
      <c r="C18" s="643">
        <v>86</v>
      </c>
      <c r="D18" s="643">
        <v>4675</v>
      </c>
      <c r="E18" s="649">
        <v>8495</v>
      </c>
      <c r="F18" s="663">
        <f t="shared" si="2"/>
        <v>51517</v>
      </c>
      <c r="G18" s="663"/>
    </row>
    <row r="19" spans="1:9" x14ac:dyDescent="0.2">
      <c r="A19" s="642">
        <v>44581</v>
      </c>
      <c r="B19" s="648">
        <v>3694</v>
      </c>
      <c r="C19" s="641">
        <v>132</v>
      </c>
      <c r="D19" s="648">
        <v>4436</v>
      </c>
      <c r="E19" s="690">
        <v>8262</v>
      </c>
      <c r="F19" s="663">
        <f t="shared" si="2"/>
        <v>52638</v>
      </c>
      <c r="G19" s="663"/>
    </row>
    <row r="20" spans="1:9" x14ac:dyDescent="0.2">
      <c r="A20" s="642">
        <v>44582</v>
      </c>
      <c r="B20" s="648">
        <v>2971</v>
      </c>
      <c r="C20" s="641">
        <v>85</v>
      </c>
      <c r="D20" s="648">
        <v>4106</v>
      </c>
      <c r="E20" s="690">
        <v>7162</v>
      </c>
      <c r="F20" s="663">
        <f t="shared" si="2"/>
        <v>51047</v>
      </c>
      <c r="G20" s="663"/>
    </row>
    <row r="21" spans="1:9" x14ac:dyDescent="0.2">
      <c r="A21" s="642">
        <v>44583</v>
      </c>
      <c r="B21" s="648">
        <v>2671</v>
      </c>
      <c r="C21" s="641">
        <v>66</v>
      </c>
      <c r="D21" s="648">
        <v>4031</v>
      </c>
      <c r="E21" s="690">
        <v>6768</v>
      </c>
      <c r="F21" s="663">
        <f t="shared" si="2"/>
        <v>50955</v>
      </c>
      <c r="G21" s="663"/>
    </row>
    <row r="22" spans="1:9" x14ac:dyDescent="0.2">
      <c r="A22" s="642">
        <v>44584</v>
      </c>
      <c r="B22" s="648">
        <v>2611</v>
      </c>
      <c r="C22" s="641">
        <v>87</v>
      </c>
      <c r="D22" s="648">
        <v>3631</v>
      </c>
      <c r="E22" s="690">
        <v>6329</v>
      </c>
      <c r="F22" s="663">
        <f t="shared" ref="F22" si="3">SUM(E16:E22)</f>
        <v>50966</v>
      </c>
      <c r="G22" s="663"/>
    </row>
    <row r="23" spans="1:9" x14ac:dyDescent="0.2">
      <c r="A23" s="642">
        <v>44585</v>
      </c>
      <c r="B23" s="648">
        <v>2213</v>
      </c>
      <c r="C23" s="641">
        <v>84</v>
      </c>
      <c r="D23" s="648">
        <v>4637</v>
      </c>
      <c r="E23" s="690">
        <v>6934</v>
      </c>
      <c r="F23" s="663">
        <f t="shared" ref="F23:F24" si="4">SUM(E17:E23)</f>
        <v>51702</v>
      </c>
      <c r="G23" s="663"/>
    </row>
    <row r="24" spans="1:9" x14ac:dyDescent="0.2">
      <c r="A24" s="642">
        <v>44586</v>
      </c>
      <c r="B24" s="648">
        <v>2272</v>
      </c>
      <c r="C24" s="641">
        <v>124</v>
      </c>
      <c r="D24" s="648">
        <v>5626</v>
      </c>
      <c r="E24" s="690">
        <v>8022</v>
      </c>
      <c r="F24" s="663">
        <f t="shared" si="4"/>
        <v>51972</v>
      </c>
      <c r="G24" s="663"/>
    </row>
    <row r="25" spans="1:9" x14ac:dyDescent="0.2">
      <c r="A25" s="642">
        <v>44587</v>
      </c>
      <c r="B25" s="648">
        <v>3467</v>
      </c>
      <c r="C25" s="641">
        <v>103</v>
      </c>
      <c r="D25" s="648">
        <v>4946</v>
      </c>
      <c r="E25" s="690">
        <v>8516</v>
      </c>
      <c r="F25" s="663">
        <f>SUM(E19:E25)</f>
        <v>51993</v>
      </c>
      <c r="G25" s="663"/>
    </row>
    <row r="26" spans="1:9" x14ac:dyDescent="0.2">
      <c r="A26" s="642">
        <v>44588</v>
      </c>
      <c r="B26" s="648">
        <v>3315</v>
      </c>
      <c r="C26" s="641">
        <v>78</v>
      </c>
      <c r="D26" s="648">
        <v>4882</v>
      </c>
      <c r="E26" s="690">
        <v>8275</v>
      </c>
      <c r="F26" s="663">
        <f t="shared" ref="F26" si="5">SUM(E20:E26)</f>
        <v>52006</v>
      </c>
      <c r="G26" s="663"/>
    </row>
    <row r="27" spans="1:9" x14ac:dyDescent="0.2">
      <c r="A27" s="642">
        <v>44589</v>
      </c>
      <c r="B27" s="648">
        <v>2972</v>
      </c>
      <c r="C27" s="641">
        <v>106</v>
      </c>
      <c r="D27" s="648">
        <v>4180</v>
      </c>
      <c r="E27" s="690">
        <v>7258</v>
      </c>
      <c r="F27" s="663">
        <f>SUM(E21:E27)</f>
        <v>52102</v>
      </c>
      <c r="G27" s="663"/>
    </row>
    <row r="28" spans="1:9" x14ac:dyDescent="0.2">
      <c r="A28" s="642">
        <v>44590</v>
      </c>
      <c r="B28" s="648">
        <v>2527</v>
      </c>
      <c r="C28" s="641">
        <v>65</v>
      </c>
      <c r="D28" s="648">
        <v>4087</v>
      </c>
      <c r="E28" s="690">
        <v>6679</v>
      </c>
      <c r="F28" s="663">
        <f t="shared" ref="F28" si="6">SUM(E22:E28)</f>
        <v>52013</v>
      </c>
      <c r="G28" s="663"/>
      <c r="I28" s="632"/>
    </row>
    <row r="29" spans="1:9" x14ac:dyDescent="0.2">
      <c r="A29" s="642">
        <v>44591</v>
      </c>
      <c r="B29" s="648">
        <v>2593</v>
      </c>
      <c r="C29" s="641">
        <v>58</v>
      </c>
      <c r="D29" s="648">
        <v>3534</v>
      </c>
      <c r="E29" s="690">
        <v>6185</v>
      </c>
      <c r="F29" s="663">
        <f>SUM(E23:E29)</f>
        <v>51869</v>
      </c>
      <c r="G29" s="663"/>
      <c r="I29" s="632"/>
    </row>
    <row r="30" spans="1:9" x14ac:dyDescent="0.2">
      <c r="A30" s="642">
        <v>44592</v>
      </c>
      <c r="B30" s="648">
        <v>1506</v>
      </c>
      <c r="C30" s="641">
        <v>43</v>
      </c>
      <c r="D30" s="648">
        <v>4338</v>
      </c>
      <c r="E30" s="690">
        <v>5887</v>
      </c>
      <c r="F30" s="663">
        <f t="shared" ref="F30" si="7">SUM(E24:E30)</f>
        <v>50822</v>
      </c>
      <c r="G30" s="663"/>
      <c r="I30" s="632"/>
    </row>
    <row r="31" spans="1:9" x14ac:dyDescent="0.2">
      <c r="A31" s="642">
        <v>44593</v>
      </c>
      <c r="B31" s="648">
        <v>2128</v>
      </c>
      <c r="C31" s="641">
        <v>96</v>
      </c>
      <c r="D31" s="648">
        <v>5341</v>
      </c>
      <c r="E31" s="690">
        <v>7565</v>
      </c>
      <c r="F31" s="663">
        <f t="shared" ref="F31:F36" si="8">SUM(E25:E31)</f>
        <v>50365</v>
      </c>
      <c r="G31" s="663"/>
    </row>
    <row r="32" spans="1:9" x14ac:dyDescent="0.2">
      <c r="A32" s="642">
        <v>44594</v>
      </c>
      <c r="B32" s="648">
        <v>3320</v>
      </c>
      <c r="C32" s="641">
        <v>84</v>
      </c>
      <c r="D32" s="648">
        <v>4906</v>
      </c>
      <c r="E32" s="690">
        <v>8310</v>
      </c>
      <c r="F32" s="663">
        <f t="shared" si="8"/>
        <v>50159</v>
      </c>
      <c r="G32" s="663"/>
    </row>
    <row r="33" spans="1:9" x14ac:dyDescent="0.2">
      <c r="A33" s="642">
        <v>44595</v>
      </c>
      <c r="B33" s="648">
        <v>3233</v>
      </c>
      <c r="C33" s="641">
        <v>134</v>
      </c>
      <c r="D33" s="648">
        <v>4843</v>
      </c>
      <c r="E33" s="690">
        <v>8210</v>
      </c>
      <c r="F33" s="663">
        <f t="shared" si="8"/>
        <v>50094</v>
      </c>
      <c r="G33" s="663"/>
    </row>
    <row r="34" spans="1:9" x14ac:dyDescent="0.2">
      <c r="A34" s="642">
        <v>44596</v>
      </c>
      <c r="B34" s="648">
        <v>3291</v>
      </c>
      <c r="C34" s="641">
        <v>163</v>
      </c>
      <c r="D34" s="648">
        <v>4222</v>
      </c>
      <c r="E34" s="690">
        <v>7676</v>
      </c>
      <c r="F34" s="663">
        <f t="shared" si="8"/>
        <v>50512</v>
      </c>
      <c r="G34" s="663"/>
    </row>
    <row r="35" spans="1:9" x14ac:dyDescent="0.2">
      <c r="A35" s="642">
        <v>44597</v>
      </c>
      <c r="B35" s="648">
        <v>2070</v>
      </c>
      <c r="C35" s="641">
        <v>57</v>
      </c>
      <c r="D35" s="648">
        <v>3523</v>
      </c>
      <c r="E35" s="690">
        <v>5650</v>
      </c>
      <c r="F35" s="663">
        <f t="shared" si="8"/>
        <v>49483</v>
      </c>
      <c r="G35" s="663"/>
      <c r="I35" s="632"/>
    </row>
    <row r="36" spans="1:9" x14ac:dyDescent="0.2">
      <c r="A36" s="642">
        <v>44598</v>
      </c>
      <c r="B36" s="648">
        <v>2354</v>
      </c>
      <c r="C36" s="641">
        <v>47</v>
      </c>
      <c r="D36" s="648">
        <v>3192</v>
      </c>
      <c r="E36" s="690">
        <v>5593</v>
      </c>
      <c r="F36" s="663">
        <f t="shared" si="8"/>
        <v>48891</v>
      </c>
      <c r="G36" s="663"/>
      <c r="I36" s="632"/>
    </row>
    <row r="37" spans="1:9" x14ac:dyDescent="0.2">
      <c r="A37" s="642">
        <v>44599</v>
      </c>
      <c r="B37" s="648">
        <v>1886</v>
      </c>
      <c r="C37" s="641">
        <v>83</v>
      </c>
      <c r="D37" s="648">
        <v>3840</v>
      </c>
      <c r="E37" s="690">
        <v>5809</v>
      </c>
      <c r="F37" s="663">
        <f>SUM(E31:E37)</f>
        <v>48813</v>
      </c>
      <c r="G37" s="663"/>
      <c r="I37" s="632"/>
    </row>
    <row r="38" spans="1:9" x14ac:dyDescent="0.2">
      <c r="A38" s="642">
        <v>44600</v>
      </c>
      <c r="B38" s="648">
        <v>1965</v>
      </c>
      <c r="C38" s="641">
        <v>129</v>
      </c>
      <c r="D38" s="648">
        <v>4536</v>
      </c>
      <c r="E38" s="690">
        <v>6630</v>
      </c>
      <c r="F38" s="663">
        <f>SUM(E32:E38)</f>
        <v>47878</v>
      </c>
      <c r="G38" s="663"/>
    </row>
    <row r="39" spans="1:9" x14ac:dyDescent="0.2">
      <c r="A39" s="642">
        <v>44601</v>
      </c>
      <c r="B39" s="648">
        <v>2895</v>
      </c>
      <c r="C39" s="641">
        <v>136</v>
      </c>
      <c r="D39" s="648">
        <v>4609</v>
      </c>
      <c r="E39" s="690">
        <v>7640</v>
      </c>
      <c r="F39" s="663">
        <f>SUM(E33:E39)</f>
        <v>47208</v>
      </c>
      <c r="G39" s="663"/>
    </row>
    <row r="40" spans="1:9" x14ac:dyDescent="0.2">
      <c r="A40" s="642">
        <v>44602</v>
      </c>
      <c r="B40" s="648">
        <v>3022</v>
      </c>
      <c r="C40" s="641">
        <v>330</v>
      </c>
      <c r="D40" s="648">
        <v>3923</v>
      </c>
      <c r="E40" s="690">
        <v>7275</v>
      </c>
      <c r="F40" s="663">
        <f>SUM(E34:E40)</f>
        <v>46273</v>
      </c>
      <c r="G40" s="662">
        <v>1283259</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5"/>
  <sheetViews>
    <sheetView showGridLines="0" zoomScaleNormal="100" workbookViewId="0">
      <pane xSplit="1" ySplit="4" topLeftCell="B701"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26" t="s">
        <v>579</v>
      </c>
      <c r="B1" s="726"/>
      <c r="C1" s="726"/>
      <c r="D1" s="726"/>
      <c r="E1" s="726"/>
      <c r="F1" s="726"/>
      <c r="G1" s="726"/>
      <c r="H1" s="726"/>
      <c r="I1" s="726"/>
      <c r="J1" s="489"/>
      <c r="K1" s="727" t="s">
        <v>105</v>
      </c>
      <c r="L1" s="728"/>
      <c r="M1" s="728"/>
      <c r="N1" s="728"/>
      <c r="O1" s="728"/>
      <c r="P1" s="728"/>
      <c r="W1" s="492" t="s">
        <v>28</v>
      </c>
    </row>
    <row r="2" spans="1:27" x14ac:dyDescent="0.2">
      <c r="A2" s="2"/>
      <c r="I2" s="721" t="s">
        <v>175</v>
      </c>
      <c r="J2" s="722"/>
      <c r="Q2" s="355"/>
      <c r="R2" s="355"/>
    </row>
    <row r="3" spans="1:27" ht="48.75" customHeight="1" x14ac:dyDescent="0.2">
      <c r="A3" s="716" t="s">
        <v>29</v>
      </c>
      <c r="B3" s="718" t="s">
        <v>173</v>
      </c>
      <c r="C3" s="719"/>
      <c r="D3" s="719"/>
      <c r="E3" s="95" t="s">
        <v>172</v>
      </c>
      <c r="F3" s="713" t="s">
        <v>185</v>
      </c>
      <c r="G3" s="720" t="s">
        <v>174</v>
      </c>
      <c r="H3" s="720"/>
      <c r="I3" s="721"/>
      <c r="J3" s="722"/>
      <c r="K3" s="723" t="s">
        <v>176</v>
      </c>
      <c r="L3" s="714" t="s">
        <v>186</v>
      </c>
      <c r="M3" s="715" t="s">
        <v>187</v>
      </c>
      <c r="N3" s="730" t="s">
        <v>177</v>
      </c>
      <c r="O3" s="723" t="s">
        <v>171</v>
      </c>
      <c r="P3" s="729" t="s">
        <v>178</v>
      </c>
      <c r="Q3" s="715" t="s">
        <v>188</v>
      </c>
      <c r="R3" s="715" t="s">
        <v>189</v>
      </c>
      <c r="S3" s="730" t="s">
        <v>170</v>
      </c>
    </row>
    <row r="4" spans="1:27" ht="30.6" customHeight="1" x14ac:dyDescent="0.2">
      <c r="A4" s="717"/>
      <c r="B4" s="23" t="s">
        <v>18</v>
      </c>
      <c r="C4" s="24" t="s">
        <v>17</v>
      </c>
      <c r="D4" s="28" t="s">
        <v>3</v>
      </c>
      <c r="E4" s="90" t="s">
        <v>61</v>
      </c>
      <c r="F4" s="713"/>
      <c r="G4" s="89" t="s">
        <v>61</v>
      </c>
      <c r="H4" s="89" t="s">
        <v>62</v>
      </c>
      <c r="I4" s="74" t="s">
        <v>61</v>
      </c>
      <c r="J4" s="134" t="s">
        <v>62</v>
      </c>
      <c r="K4" s="723"/>
      <c r="L4" s="714"/>
      <c r="M4" s="715"/>
      <c r="N4" s="730"/>
      <c r="O4" s="723"/>
      <c r="P4" s="729"/>
      <c r="Q4" s="715"/>
      <c r="R4" s="715"/>
      <c r="S4" s="730"/>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31" t="s">
        <v>425</v>
      </c>
      <c r="V64" s="731"/>
      <c r="W64" s="731"/>
      <c r="X64" s="731"/>
      <c r="Y64" s="731"/>
      <c r="Z64" s="731"/>
      <c r="AA64" s="731"/>
      <c r="AB64" s="73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31"/>
      <c r="V65" s="731"/>
      <c r="W65" s="731"/>
      <c r="X65" s="731"/>
      <c r="Y65" s="731"/>
      <c r="Z65" s="731"/>
      <c r="AA65" s="731"/>
      <c r="AB65" s="73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31"/>
      <c r="V66" s="731"/>
      <c r="W66" s="731"/>
      <c r="X66" s="731"/>
      <c r="Y66" s="731"/>
      <c r="Z66" s="731"/>
      <c r="AA66" s="731"/>
      <c r="AB66" s="73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34" t="s">
        <v>423</v>
      </c>
      <c r="AB138" s="734"/>
      <c r="AC138" s="734"/>
      <c r="AD138" s="734"/>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34"/>
      <c r="AB139" s="734"/>
      <c r="AC139" s="734"/>
      <c r="AD139" s="734"/>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34"/>
      <c r="AB140" s="734"/>
      <c r="AC140" s="734"/>
      <c r="AD140" s="734"/>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35" t="s">
        <v>417</v>
      </c>
      <c r="V235" s="735"/>
      <c r="W235" s="735"/>
      <c r="X235" s="735"/>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35"/>
      <c r="V236" s="735"/>
      <c r="W236" s="735"/>
      <c r="X236" s="735"/>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35"/>
      <c r="V237" s="735"/>
      <c r="W237" s="735"/>
      <c r="X237" s="735"/>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36" t="s">
        <v>418</v>
      </c>
      <c r="V278" s="736"/>
      <c r="W278" s="736"/>
      <c r="X278" s="736"/>
      <c r="Y278" s="736"/>
      <c r="Z278" s="736"/>
      <c r="AA278" s="736"/>
      <c r="AB278" s="736"/>
      <c r="AC278" s="736"/>
      <c r="AD278" s="736"/>
      <c r="AE278" s="736"/>
      <c r="AF278" s="736"/>
      <c r="AG278" s="736"/>
      <c r="AH278" s="736"/>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36"/>
      <c r="V279" s="736"/>
      <c r="W279" s="736"/>
      <c r="X279" s="736"/>
      <c r="Y279" s="736"/>
      <c r="Z279" s="736"/>
      <c r="AA279" s="736"/>
      <c r="AB279" s="736"/>
      <c r="AC279" s="736"/>
      <c r="AD279" s="736"/>
      <c r="AE279" s="736"/>
      <c r="AF279" s="736"/>
      <c r="AG279" s="736"/>
      <c r="AH279" s="736"/>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36"/>
      <c r="V280" s="736"/>
      <c r="W280" s="736"/>
      <c r="X280" s="736"/>
      <c r="Y280" s="736"/>
      <c r="Z280" s="736"/>
      <c r="AA280" s="736"/>
      <c r="AB280" s="736"/>
      <c r="AC280" s="736"/>
      <c r="AD280" s="736"/>
      <c r="AE280" s="736"/>
      <c r="AF280" s="736"/>
      <c r="AG280" s="736"/>
      <c r="AH280" s="736"/>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2" t="s">
        <v>419</v>
      </c>
      <c r="V486" s="712"/>
      <c r="W486" s="712"/>
      <c r="X486" s="712"/>
      <c r="Y486" s="712"/>
      <c r="Z486" s="712"/>
      <c r="AA486" s="712"/>
      <c r="AB486" s="712"/>
      <c r="AC486" s="712"/>
      <c r="AD486" s="712"/>
      <c r="AE486" s="712"/>
      <c r="AF486" s="712"/>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2"/>
      <c r="V487" s="712"/>
      <c r="W487" s="712"/>
      <c r="X487" s="712"/>
      <c r="Y487" s="712"/>
      <c r="Z487" s="712"/>
      <c r="AA487" s="712"/>
      <c r="AB487" s="712"/>
      <c r="AC487" s="712"/>
      <c r="AD487" s="712"/>
      <c r="AE487" s="712"/>
      <c r="AF487" s="712"/>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32" t="s">
        <v>430</v>
      </c>
      <c r="V518" s="732"/>
      <c r="W518" s="732"/>
      <c r="X518" s="732"/>
      <c r="Y518" s="732"/>
      <c r="Z518" s="732"/>
      <c r="AA518" s="732"/>
      <c r="AB518" s="732"/>
      <c r="AC518" s="732"/>
      <c r="AD518" s="724" t="s">
        <v>431</v>
      </c>
      <c r="AE518" s="724"/>
      <c r="AF518" s="724"/>
      <c r="AG518" s="724"/>
      <c r="AH518" s="724"/>
      <c r="AI518" s="724"/>
      <c r="AJ518" s="724"/>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33"/>
      <c r="V519" s="733"/>
      <c r="W519" s="733"/>
      <c r="X519" s="733"/>
      <c r="Y519" s="733"/>
      <c r="Z519" s="733"/>
      <c r="AA519" s="733"/>
      <c r="AB519" s="733"/>
      <c r="AC519" s="733"/>
      <c r="AD519" s="725"/>
      <c r="AE519" s="725"/>
      <c r="AF519" s="725"/>
      <c r="AG519" s="725"/>
      <c r="AH519" s="725"/>
      <c r="AI519" s="725"/>
      <c r="AJ519" s="725"/>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33"/>
      <c r="V520" s="733"/>
      <c r="W520" s="733"/>
      <c r="X520" s="733"/>
      <c r="Y520" s="733"/>
      <c r="Z520" s="733"/>
      <c r="AA520" s="733"/>
      <c r="AB520" s="733"/>
      <c r="AC520" s="733"/>
      <c r="AD520" s="725"/>
      <c r="AE520" s="725"/>
      <c r="AF520" s="725"/>
      <c r="AG520" s="725"/>
      <c r="AH520" s="725"/>
      <c r="AI520" s="725"/>
      <c r="AJ520" s="725"/>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33"/>
      <c r="V521" s="733"/>
      <c r="W521" s="733"/>
      <c r="X521" s="733"/>
      <c r="Y521" s="733"/>
      <c r="Z521" s="733"/>
      <c r="AA521" s="733"/>
      <c r="AB521" s="733"/>
      <c r="AC521" s="733"/>
      <c r="AD521" s="725"/>
      <c r="AE521" s="725"/>
      <c r="AF521" s="725"/>
      <c r="AG521" s="725"/>
      <c r="AH521" s="725"/>
      <c r="AI521" s="725"/>
      <c r="AJ521" s="725"/>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33"/>
      <c r="V522" s="733"/>
      <c r="W522" s="733"/>
      <c r="X522" s="733"/>
      <c r="Y522" s="733"/>
      <c r="Z522" s="733"/>
      <c r="AA522" s="733"/>
      <c r="AB522" s="733"/>
      <c r="AC522" s="733"/>
      <c r="AD522" s="725"/>
      <c r="AE522" s="725"/>
      <c r="AF522" s="725"/>
      <c r="AG522" s="725"/>
      <c r="AH522" s="725"/>
      <c r="AI522" s="725"/>
      <c r="AJ522" s="725"/>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33"/>
      <c r="V523" s="733"/>
      <c r="W523" s="733"/>
      <c r="X523" s="733"/>
      <c r="Y523" s="733"/>
      <c r="Z523" s="733"/>
      <c r="AA523" s="733"/>
      <c r="AB523" s="733"/>
      <c r="AC523" s="733"/>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33"/>
      <c r="V524" s="733"/>
      <c r="W524" s="733"/>
      <c r="X524" s="733"/>
      <c r="Y524" s="733"/>
      <c r="Z524" s="733"/>
      <c r="AA524" s="733"/>
      <c r="AB524" s="733"/>
      <c r="AC524" s="733"/>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2" t="s">
        <v>535</v>
      </c>
      <c r="V647" s="712"/>
      <c r="W647" s="712"/>
      <c r="X647" s="712"/>
      <c r="Y647" s="712"/>
      <c r="Z647" s="712"/>
      <c r="AA647" s="712"/>
      <c r="AB647" s="712" t="s">
        <v>522</v>
      </c>
      <c r="AC647" s="712"/>
      <c r="AD647" s="712"/>
      <c r="AE647" s="712"/>
      <c r="AF647" s="712"/>
      <c r="AG647" s="712"/>
      <c r="AH647" s="712"/>
      <c r="AI647" s="712"/>
      <c r="AJ647" s="712"/>
      <c r="AK647" s="712"/>
      <c r="AL647" s="712"/>
      <c r="AM647" s="712"/>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2"/>
      <c r="V648" s="712"/>
      <c r="W648" s="712"/>
      <c r="X648" s="712"/>
      <c r="Y648" s="712"/>
      <c r="Z648" s="712"/>
      <c r="AA648" s="712"/>
      <c r="AB648" s="712"/>
      <c r="AC648" s="712"/>
      <c r="AD648" s="712"/>
      <c r="AE648" s="712"/>
      <c r="AF648" s="712"/>
      <c r="AG648" s="712"/>
      <c r="AH648" s="712"/>
      <c r="AI648" s="712"/>
      <c r="AJ648" s="712"/>
      <c r="AK648" s="712"/>
      <c r="AL648" s="712"/>
      <c r="AM648" s="712"/>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2"/>
      <c r="V649" s="712"/>
      <c r="W649" s="712"/>
      <c r="X649" s="712"/>
      <c r="Y649" s="712"/>
      <c r="Z649" s="712"/>
      <c r="AA649" s="712"/>
      <c r="AB649" s="712"/>
      <c r="AC649" s="712"/>
      <c r="AD649" s="712"/>
      <c r="AE649" s="712"/>
      <c r="AF649" s="712"/>
      <c r="AG649" s="712"/>
      <c r="AH649" s="712"/>
      <c r="AI649" s="712"/>
      <c r="AJ649" s="712"/>
      <c r="AK649" s="712"/>
      <c r="AL649" s="712"/>
      <c r="AM649" s="712"/>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2">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2">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2">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2">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row r="714" spans="1:21" x14ac:dyDescent="0.2">
      <c r="A714" s="472">
        <v>44601</v>
      </c>
      <c r="B714" s="648">
        <v>3029722</v>
      </c>
      <c r="C714" s="648">
        <v>1179974</v>
      </c>
      <c r="D714" s="648">
        <v>4209696</v>
      </c>
      <c r="E714" s="602">
        <v>3796</v>
      </c>
      <c r="F714" s="475">
        <v>0.58499999999999996</v>
      </c>
      <c r="G714" s="648">
        <v>14656</v>
      </c>
      <c r="H714" s="653">
        <v>6159280</v>
      </c>
      <c r="I714" s="654">
        <v>12889</v>
      </c>
      <c r="J714" s="655">
        <v>9031419</v>
      </c>
      <c r="K714" s="656">
        <v>27545</v>
      </c>
      <c r="L714" s="659">
        <v>4474</v>
      </c>
      <c r="M714" s="625">
        <v>0.16200000000000001</v>
      </c>
      <c r="N714" s="657">
        <f t="shared" ref="N714" si="2416">D714-D707</f>
        <v>23220</v>
      </c>
      <c r="O714" s="657">
        <f t="shared" ref="O714" si="2417">SUM(E708:E714)</f>
        <v>23936</v>
      </c>
      <c r="P714" s="658">
        <f t="shared" ref="P714" si="2418">SUM(K708:K714)</f>
        <v>159223</v>
      </c>
      <c r="Q714" s="135">
        <f t="shared" ref="Q714" si="2419">SUM(L708:L714)</f>
        <v>28201</v>
      </c>
      <c r="R714" s="356">
        <f t="shared" ref="R714" si="2420">Q714/P714</f>
        <v>0.17711637137850689</v>
      </c>
      <c r="S714" s="70">
        <f t="shared" ref="S714" si="2421">P714/5466</f>
        <v>29.129710940358581</v>
      </c>
    </row>
    <row r="715" spans="1:21" x14ac:dyDescent="0.2">
      <c r="A715" s="472">
        <v>44602</v>
      </c>
      <c r="B715" s="648">
        <v>3028942</v>
      </c>
      <c r="C715" s="648">
        <v>1183858</v>
      </c>
      <c r="D715" s="648">
        <v>4212800</v>
      </c>
      <c r="E715" s="602">
        <v>3890</v>
      </c>
      <c r="F715" s="475">
        <v>0.61399999999999999</v>
      </c>
      <c r="G715" s="648">
        <v>16211</v>
      </c>
      <c r="H715" s="653">
        <v>6175491</v>
      </c>
      <c r="I715" s="654">
        <v>11261</v>
      </c>
      <c r="J715" s="655">
        <v>9042680</v>
      </c>
      <c r="K715" s="656">
        <v>27472</v>
      </c>
      <c r="L715" s="659">
        <v>4552</v>
      </c>
      <c r="M715" s="625">
        <v>0.16600000000000001</v>
      </c>
      <c r="N715" s="657">
        <f t="shared" ref="N715" si="2422">D715-D708</f>
        <v>20931</v>
      </c>
      <c r="O715" s="657">
        <f t="shared" ref="O715" si="2423">SUM(E709:E715)</f>
        <v>23471</v>
      </c>
      <c r="P715" s="658">
        <f t="shared" ref="P715" si="2424">SUM(K709:K715)</f>
        <v>156883</v>
      </c>
      <c r="Q715" s="135">
        <f t="shared" ref="Q715" si="2425">SUM(L709:L715)</f>
        <v>27661</v>
      </c>
      <c r="R715" s="356">
        <f t="shared" ref="R715" si="2426">Q715/P715</f>
        <v>0.17631610818253093</v>
      </c>
      <c r="S715" s="70">
        <f t="shared" ref="S715" si="2427">P715/5466</f>
        <v>28.701609952433223</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2022-02-10T12:45:22Z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vA53868339</value>
    </field>
    <field name="Objective-Version">
      <value order="0">170.102</value>
    </field>
    <field name="Objective-VersionNumber">
      <value order="0">2684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2022-02-10T12:45:20Z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2022-02-10T12:45:22Z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vA53868339</vt:lpwstr>
  </property>
  <property fmtid="{D5CDD505-2E9C-101B-9397-08002B2CF9AE}" pid="16" name="Objective-Version">
    <vt:lpwstr>170.102</vt:lpwstr>
  </property>
  <property fmtid="{D5CDD505-2E9C-101B-9397-08002B2CF9AE}" pid="17" name="Objective-VersionNumber">
    <vt:r8>2684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