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7826\Objective\Director\Cache\erdm.scotland.gov.uk 8443 uA4095\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82" i="9" l="1"/>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27" i="7" l="1"/>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<sst xmlns="http://schemas.openxmlformats.org/spreadsheetml/2006/main" count="390" uniqueCount="239">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</sst>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2"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49" fillId="0" borderId="0" xfId="0" applyFont="1"/>
    <xf numFmtId="9" fontId="49"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94e8a1063da3499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education'!$A$4:$A$81</c:f>
              <c:numCache>
                <c:formatCode>m/d/yyyy</c:formatCode>
                <c:ptCount val="7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numCache>
            </c:numRef>
          </c:cat>
          <c:val>
            <c:numRef>
              <c:f>'Table 9 - School education'!$E$4:$E$81</c:f>
              <c:numCache>
                <c:formatCode>0.0%</c:formatCode>
                <c:ptCount val="7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3.6555466299999999E-2</c:v>
                </c:pt>
                <c:pt idx="74">
                  <c:v>3.6518566199999998E-2</c:v>
                </c:pt>
                <c:pt idx="75">
                  <c:v>3.3213745199999999E-2</c:v>
                </c:pt>
                <c:pt idx="76">
                  <c:v>3.3198323199999998E-2</c:v>
                </c:pt>
                <c:pt idx="77">
                  <c:v>3.4016280500000003E-2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education'!$A$4:$A$81</c:f>
              <c:numCache>
                <c:formatCode>m/d/yyyy</c:formatCode>
                <c:ptCount val="7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numCache>
            </c:numRef>
          </c:cat>
          <c:val>
            <c:numRef>
              <c:f>'Table 9 - School education'!$D$4:$D$81</c:f>
              <c:numCache>
                <c:formatCode>0.0%</c:formatCode>
                <c:ptCount val="7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6.1718005400000005E-2</c:v>
                </c:pt>
                <c:pt idx="74">
                  <c:v>7.3566554399999998E-2</c:v>
                </c:pt>
                <c:pt idx="75">
                  <c:v>6.5520208300000007E-2</c:v>
                </c:pt>
                <c:pt idx="76">
                  <c:v>6.17377972E-2</c:v>
                </c:pt>
                <c:pt idx="77">
                  <c:v>6.1544185199999997E-2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Discharges'!$A$4:$A$233</c:f>
              <c:strCache>
                <c:ptCount val="23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strCache>
            </c:strRef>
          </c:cat>
          <c:val>
            <c:numRef>
              <c:f>'Table 4 - Delayed Discharges'!$C$4:$C$233</c:f>
              <c:numCache>
                <c:formatCode>_(* #,##0_);_(* \(#,##0\);_(* "-"??_);_(@_)</c:formatCode>
                <c:ptCount val="23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formatCode="General">
                  <c:v>1068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Workforce'!$A$117:$A$151</c:f>
              <c:strCache>
                <c:ptCount val="3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strCache>
            </c:strRef>
          </c:cat>
          <c:val>
            <c:numRef>
              <c:f>'Table 6 - Workforce'!$B$117:$B$151</c:f>
              <c:numCache>
                <c:formatCode>#,##0</c:formatCode>
                <c:ptCount val="3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Workforce'!$A$117:$A$151</c:f>
              <c:strCache>
                <c:ptCount val="3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strCache>
            </c:strRef>
          </c:cat>
          <c:val>
            <c:numRef>
              <c:f>'Table 6 - Workforce'!$C$117:$C$151</c:f>
              <c:numCache>
                <c:formatCode>#,##0</c:formatCode>
                <c:ptCount val="3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Workforce'!$A$117:$A$151</c:f>
              <c:strCache>
                <c:ptCount val="3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strCache>
            </c:strRef>
          </c:cat>
          <c:val>
            <c:numRef>
              <c:f>'Table 6 - Workforce'!$D$117:$D$151</c:f>
              <c:numCache>
                <c:formatCode>#,##0</c:formatCode>
                <c:ptCount val="3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543743</xdr:colOff>
      <xdr:row>195</xdr:row>
      <xdr:rowOff>95251</xdr:rowOff>
    </xdr:from>
    <xdr:to>
      <xdr:col>11</xdr:col>
      <xdr:colOff>38339</xdr:colOff>
      <xdr:row>210</xdr:row>
      <xdr:rowOff>63500</xdr:rowOff>
    </xdr:to>
    <xdr:sp macro="" textlink="">
      <xdr:nvSpPr>
        <xdr:cNvPr id="2" name="TextBox 1"/>
        <xdr:cNvSpPr txBox="1"/>
      </xdr:nvSpPr>
      <xdr:spPr>
        <a:xfrm>
          <a:off x="2967326" y="37390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158748</xdr:rowOff>
    </xdr:from>
    <xdr:to>
      <xdr:col>30</xdr:col>
      <xdr:colOff>302106</xdr:colOff>
      <xdr:row>88</xdr:row>
      <xdr:rowOff>66676</xdr:rowOff>
    </xdr:to>
    <xdr:sp macro="" textlink="">
      <xdr:nvSpPr>
        <xdr:cNvPr id="3" name="TextBox 2"/>
        <xdr:cNvSpPr txBox="1"/>
      </xdr:nvSpPr>
      <xdr:spPr>
        <a:xfrm>
          <a:off x="18861616" y="1539873"/>
          <a:ext cx="5329190" cy="15909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20</xdr:col>
      <xdr:colOff>571498</xdr:colOff>
      <xdr:row>108</xdr:row>
      <xdr:rowOff>169334</xdr:rowOff>
    </xdr:from>
    <xdr:ext cx="3439585" cy="2042583"/>
    <xdr:sp macro="" textlink="">
      <xdr:nvSpPr>
        <xdr:cNvPr id="4" name="TextBox 3"/>
        <xdr:cNvSpPr txBox="1"/>
      </xdr:nvSpPr>
      <xdr:spPr>
        <a:xfrm>
          <a:off x="18372665" y="21367751"/>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195</v>
      </c>
    </row>
    <row r="17" spans="2:3" ht="30.6" customHeight="1" x14ac:dyDescent="0.25">
      <c r="B17" s="21" t="s">
        <v>24</v>
      </c>
      <c r="C17" s="33" t="s">
        <v>196</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13" customFormat="1" ht="30.6" customHeight="1" x14ac:dyDescent="0.25">
      <c r="B22" s="416" t="s">
        <v>222</v>
      </c>
      <c r="C22" s="415"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197</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198</v>
      </c>
    </row>
    <row r="35" spans="2:3" ht="38.25" x14ac:dyDescent="0.25">
      <c r="B35" s="129" t="s">
        <v>24</v>
      </c>
      <c r="C35" s="131" t="s">
        <v>199</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A22" sqref="A22"/>
    </sheetView>
  </sheetViews>
  <sheetFormatPr defaultColWidth="9.42578125" defaultRowHeight="15" x14ac:dyDescent="0.25"/>
  <cols>
    <col min="1" max="1" width="7.5703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heetViews>
  <sheetFormatPr defaultRowHeight="15" x14ac:dyDescent="0.25"/>
  <cols>
    <col min="2" max="2" width="9.140625" style="411"/>
  </cols>
  <sheetData>
    <row r="1" spans="1:2" x14ac:dyDescent="0.25">
      <c r="B1" s="412">
        <v>0.05</v>
      </c>
    </row>
    <row r="2" spans="1:2" x14ac:dyDescent="0.25">
      <c r="A2" s="63"/>
      <c r="B2" s="412">
        <v>0.05</v>
      </c>
    </row>
    <row r="3" spans="1:2" x14ac:dyDescent="0.25">
      <c r="A3" s="63"/>
      <c r="B3" s="412">
        <v>0.05</v>
      </c>
    </row>
    <row r="4" spans="1:2" x14ac:dyDescent="0.25">
      <c r="A4" s="63"/>
      <c r="B4" s="412">
        <v>0.05</v>
      </c>
    </row>
    <row r="5" spans="1:2" x14ac:dyDescent="0.25">
      <c r="A5" s="63"/>
      <c r="B5" s="412">
        <v>0.05</v>
      </c>
    </row>
    <row r="6" spans="1:2" x14ac:dyDescent="0.25">
      <c r="A6" s="63"/>
      <c r="B6" s="412">
        <v>0.05</v>
      </c>
    </row>
    <row r="7" spans="1:2" x14ac:dyDescent="0.25">
      <c r="A7" s="63"/>
      <c r="B7" s="412">
        <v>0.05</v>
      </c>
    </row>
    <row r="8" spans="1:2" x14ac:dyDescent="0.25">
      <c r="A8" s="63"/>
      <c r="B8" s="412">
        <v>0.05</v>
      </c>
    </row>
    <row r="9" spans="1:2" x14ac:dyDescent="0.25">
      <c r="A9" s="63"/>
      <c r="B9" s="412">
        <v>0.05</v>
      </c>
    </row>
    <row r="10" spans="1:2" x14ac:dyDescent="0.25">
      <c r="A10" s="63"/>
      <c r="B10" s="412">
        <v>0.05</v>
      </c>
    </row>
    <row r="11" spans="1:2" x14ac:dyDescent="0.25">
      <c r="A11" s="63"/>
      <c r="B11" s="412">
        <v>0.05</v>
      </c>
    </row>
    <row r="12" spans="1:2" x14ac:dyDescent="0.25">
      <c r="A12" s="63"/>
      <c r="B12" s="412">
        <v>0.05</v>
      </c>
    </row>
    <row r="13" spans="1:2" x14ac:dyDescent="0.25">
      <c r="A13" s="63"/>
      <c r="B13" s="412">
        <v>0.05</v>
      </c>
    </row>
    <row r="14" spans="1:2" x14ac:dyDescent="0.25">
      <c r="A14" s="63"/>
      <c r="B14" s="412">
        <v>0.05</v>
      </c>
    </row>
    <row r="15" spans="1:2" x14ac:dyDescent="0.25">
      <c r="A15" s="63"/>
      <c r="B15" s="412">
        <v>0.05</v>
      </c>
    </row>
    <row r="16" spans="1:2" x14ac:dyDescent="0.25">
      <c r="A16" s="63"/>
      <c r="B16" s="412">
        <v>0.05</v>
      </c>
    </row>
    <row r="17" spans="1:2" x14ac:dyDescent="0.25">
      <c r="A17" s="63"/>
      <c r="B17" s="412">
        <v>0.05</v>
      </c>
    </row>
    <row r="18" spans="1:2" x14ac:dyDescent="0.25">
      <c r="A18" s="63"/>
      <c r="B18" s="412">
        <v>0.05</v>
      </c>
    </row>
    <row r="19" spans="1:2" x14ac:dyDescent="0.25">
      <c r="A19" s="63"/>
      <c r="B19" s="412">
        <v>0.05</v>
      </c>
    </row>
    <row r="20" spans="1:2" x14ac:dyDescent="0.25">
      <c r="A20" s="63"/>
      <c r="B20" s="412">
        <v>0.05</v>
      </c>
    </row>
    <row r="21" spans="1:2" x14ac:dyDescent="0.25">
      <c r="A21" s="63"/>
      <c r="B21" s="412">
        <v>0.05</v>
      </c>
    </row>
    <row r="22" spans="1:2" x14ac:dyDescent="0.25">
      <c r="A22" s="63"/>
      <c r="B22" s="412">
        <v>0.05</v>
      </c>
    </row>
    <row r="23" spans="1:2" x14ac:dyDescent="0.25">
      <c r="A23" s="63"/>
      <c r="B23" s="412">
        <v>0.05</v>
      </c>
    </row>
    <row r="24" spans="1:2" x14ac:dyDescent="0.25">
      <c r="A24" s="63"/>
      <c r="B24" s="412">
        <v>0.05</v>
      </c>
    </row>
    <row r="25" spans="1:2" x14ac:dyDescent="0.25">
      <c r="A25" s="63"/>
      <c r="B25" s="412">
        <v>0.05</v>
      </c>
    </row>
    <row r="26" spans="1:2" x14ac:dyDescent="0.25">
      <c r="A26" s="63"/>
      <c r="B26" s="412">
        <v>0.05</v>
      </c>
    </row>
    <row r="27" spans="1:2" x14ac:dyDescent="0.25">
      <c r="A27" s="63"/>
      <c r="B27" s="412">
        <v>0.05</v>
      </c>
    </row>
    <row r="28" spans="1:2" x14ac:dyDescent="0.25">
      <c r="A28" s="63"/>
      <c r="B28" s="412">
        <v>0.05</v>
      </c>
    </row>
    <row r="29" spans="1:2" x14ac:dyDescent="0.25">
      <c r="A29" s="63"/>
      <c r="B29" s="412">
        <v>0.05</v>
      </c>
    </row>
    <row r="30" spans="1:2" x14ac:dyDescent="0.25">
      <c r="A30" s="63"/>
      <c r="B30" s="412">
        <v>0.05</v>
      </c>
    </row>
    <row r="31" spans="1:2" x14ac:dyDescent="0.25">
      <c r="A31" s="63"/>
      <c r="B31" s="412">
        <v>0.05</v>
      </c>
    </row>
    <row r="32" spans="1:2" x14ac:dyDescent="0.25">
      <c r="A32" s="63"/>
      <c r="B32" s="412">
        <v>0.05</v>
      </c>
    </row>
    <row r="33" spans="1:2" x14ac:dyDescent="0.25">
      <c r="A33" s="63"/>
      <c r="B33" s="412">
        <v>0.05</v>
      </c>
    </row>
    <row r="34" spans="1:2" x14ac:dyDescent="0.25">
      <c r="A34" s="63"/>
      <c r="B34" s="412">
        <v>0.05</v>
      </c>
    </row>
    <row r="35" spans="1:2" x14ac:dyDescent="0.25">
      <c r="A35" s="63"/>
      <c r="B35" s="412">
        <v>0.05</v>
      </c>
    </row>
    <row r="36" spans="1:2" x14ac:dyDescent="0.25">
      <c r="A36" s="63"/>
      <c r="B36" s="412">
        <v>0.05</v>
      </c>
    </row>
    <row r="37" spans="1:2" x14ac:dyDescent="0.25">
      <c r="A37" s="63"/>
      <c r="B37" s="412">
        <v>0.05</v>
      </c>
    </row>
    <row r="38" spans="1:2" x14ac:dyDescent="0.25">
      <c r="A38" s="63"/>
      <c r="B38" s="412">
        <v>0.05</v>
      </c>
    </row>
    <row r="39" spans="1:2" x14ac:dyDescent="0.25">
      <c r="A39" s="63"/>
      <c r="B39" s="412">
        <v>0.05</v>
      </c>
    </row>
    <row r="40" spans="1:2" x14ac:dyDescent="0.25">
      <c r="A40" s="63"/>
      <c r="B40" s="412">
        <v>0.05</v>
      </c>
    </row>
    <row r="41" spans="1:2" x14ac:dyDescent="0.25">
      <c r="A41" s="63"/>
      <c r="B41" s="412">
        <v>0.05</v>
      </c>
    </row>
    <row r="42" spans="1:2" x14ac:dyDescent="0.25">
      <c r="A42" s="63"/>
      <c r="B42" s="412">
        <v>0.05</v>
      </c>
    </row>
    <row r="43" spans="1:2" x14ac:dyDescent="0.25">
      <c r="A43" s="63"/>
      <c r="B43" s="412">
        <v>0.05</v>
      </c>
    </row>
    <row r="44" spans="1:2" x14ac:dyDescent="0.25">
      <c r="A44" s="63"/>
      <c r="B44" s="412">
        <v>0.05</v>
      </c>
    </row>
    <row r="45" spans="1:2" x14ac:dyDescent="0.25">
      <c r="A45" s="63"/>
      <c r="B45" s="412">
        <v>0.05</v>
      </c>
    </row>
    <row r="46" spans="1:2" x14ac:dyDescent="0.25">
      <c r="A46" s="63"/>
      <c r="B46" s="412">
        <v>0.05</v>
      </c>
    </row>
    <row r="47" spans="1:2" x14ac:dyDescent="0.25">
      <c r="A47" s="63"/>
      <c r="B47" s="412">
        <v>0.05</v>
      </c>
    </row>
    <row r="48" spans="1:2" x14ac:dyDescent="0.25">
      <c r="A48" s="63"/>
      <c r="B48" s="412">
        <v>0.05</v>
      </c>
    </row>
    <row r="49" spans="1:2" x14ac:dyDescent="0.25">
      <c r="A49" s="63"/>
      <c r="B49" s="412">
        <v>0.05</v>
      </c>
    </row>
    <row r="50" spans="1:2" x14ac:dyDescent="0.25">
      <c r="A50" s="63"/>
      <c r="B50" s="412">
        <v>0.05</v>
      </c>
    </row>
    <row r="51" spans="1:2" x14ac:dyDescent="0.25">
      <c r="A51" s="63"/>
      <c r="B51" s="412">
        <v>0.05</v>
      </c>
    </row>
    <row r="52" spans="1:2" x14ac:dyDescent="0.25">
      <c r="A52" s="63"/>
      <c r="B52" s="412">
        <v>0.05</v>
      </c>
    </row>
    <row r="53" spans="1:2" x14ac:dyDescent="0.25">
      <c r="A53" s="63"/>
      <c r="B53" s="412">
        <v>0.05</v>
      </c>
    </row>
    <row r="54" spans="1:2" x14ac:dyDescent="0.25">
      <c r="A54" s="63"/>
      <c r="B54" s="412">
        <v>0.05</v>
      </c>
    </row>
    <row r="55" spans="1:2" x14ac:dyDescent="0.25">
      <c r="A55" s="63"/>
      <c r="B55" s="412">
        <v>0.05</v>
      </c>
    </row>
    <row r="56" spans="1:2" x14ac:dyDescent="0.25">
      <c r="A56" s="63"/>
      <c r="B56" s="412">
        <v>0.05</v>
      </c>
    </row>
    <row r="57" spans="1:2" x14ac:dyDescent="0.25">
      <c r="A57" s="63"/>
      <c r="B57" s="412">
        <v>0.05</v>
      </c>
    </row>
    <row r="58" spans="1:2" x14ac:dyDescent="0.25">
      <c r="A58" s="63"/>
      <c r="B58" s="412">
        <v>0.05</v>
      </c>
    </row>
    <row r="59" spans="1:2" x14ac:dyDescent="0.25">
      <c r="A59" s="63"/>
      <c r="B59" s="412">
        <v>0.05</v>
      </c>
    </row>
    <row r="60" spans="1:2" x14ac:dyDescent="0.25">
      <c r="A60" s="63"/>
      <c r="B60" s="412">
        <v>0.05</v>
      </c>
    </row>
    <row r="61" spans="1:2" x14ac:dyDescent="0.25">
      <c r="A61" s="63"/>
      <c r="B61" s="412">
        <v>0.05</v>
      </c>
    </row>
    <row r="62" spans="1:2" x14ac:dyDescent="0.25">
      <c r="A62" s="63"/>
      <c r="B62" s="412">
        <v>0.05</v>
      </c>
    </row>
    <row r="63" spans="1:2" x14ac:dyDescent="0.25">
      <c r="A63" s="63"/>
      <c r="B63" s="412">
        <v>0.05</v>
      </c>
    </row>
    <row r="64" spans="1:2" x14ac:dyDescent="0.25">
      <c r="A64" s="63"/>
      <c r="B64" s="412">
        <v>0.05</v>
      </c>
    </row>
    <row r="65" spans="1:2" x14ac:dyDescent="0.25">
      <c r="A65" s="63"/>
      <c r="B65" s="412">
        <v>0.05</v>
      </c>
    </row>
    <row r="66" spans="1:2" x14ac:dyDescent="0.25">
      <c r="A66" s="63"/>
      <c r="B66" s="412">
        <v>0.05</v>
      </c>
    </row>
    <row r="67" spans="1:2" x14ac:dyDescent="0.25">
      <c r="A67" s="63"/>
      <c r="B67" s="412">
        <v>0.05</v>
      </c>
    </row>
    <row r="68" spans="1:2" x14ac:dyDescent="0.25">
      <c r="A68" s="63"/>
      <c r="B68" s="412">
        <v>0.05</v>
      </c>
    </row>
    <row r="69" spans="1:2" x14ac:dyDescent="0.25">
      <c r="A69" s="63"/>
      <c r="B69" s="412">
        <v>0.05</v>
      </c>
    </row>
    <row r="70" spans="1:2" x14ac:dyDescent="0.25">
      <c r="A70" s="63"/>
      <c r="B70" s="412">
        <v>0.05</v>
      </c>
    </row>
    <row r="71" spans="1:2" x14ac:dyDescent="0.25">
      <c r="A71" s="63"/>
      <c r="B71" s="412">
        <v>0.05</v>
      </c>
    </row>
    <row r="72" spans="1:2" x14ac:dyDescent="0.25">
      <c r="A72" s="63"/>
      <c r="B72" s="412">
        <v>0.05</v>
      </c>
    </row>
    <row r="73" spans="1:2" x14ac:dyDescent="0.25">
      <c r="A73" s="63"/>
      <c r="B73" s="412">
        <v>0.05</v>
      </c>
    </row>
    <row r="74" spans="1:2" x14ac:dyDescent="0.25">
      <c r="A74" s="63"/>
      <c r="B74" s="412">
        <v>0.05</v>
      </c>
    </row>
    <row r="75" spans="1:2" x14ac:dyDescent="0.25">
      <c r="A75" s="63"/>
      <c r="B75" s="412">
        <v>0.05</v>
      </c>
    </row>
    <row r="76" spans="1:2" x14ac:dyDescent="0.25">
      <c r="A76" s="63"/>
      <c r="B76" s="412">
        <v>0.05</v>
      </c>
    </row>
    <row r="77" spans="1:2" x14ac:dyDescent="0.25">
      <c r="A77" s="63"/>
      <c r="B77" s="412">
        <v>0.05</v>
      </c>
    </row>
    <row r="78" spans="1:2" x14ac:dyDescent="0.25">
      <c r="A78" s="63"/>
      <c r="B78" s="412">
        <v>0.05</v>
      </c>
    </row>
    <row r="79" spans="1:2" x14ac:dyDescent="0.25">
      <c r="A79" s="63"/>
      <c r="B79" s="412">
        <v>0.05</v>
      </c>
    </row>
    <row r="80" spans="1:2" x14ac:dyDescent="0.25">
      <c r="A80" s="63"/>
      <c r="B80" s="412">
        <v>0.05</v>
      </c>
    </row>
    <row r="81" spans="1:2" x14ac:dyDescent="0.25">
      <c r="A81" s="63"/>
      <c r="B81" s="412">
        <v>0.05</v>
      </c>
    </row>
    <row r="82" spans="1:2" x14ac:dyDescent="0.25">
      <c r="A82" s="63"/>
      <c r="B82" s="412">
        <v>0.05</v>
      </c>
    </row>
    <row r="83" spans="1:2" x14ac:dyDescent="0.25">
      <c r="A83" s="63"/>
      <c r="B83" s="412">
        <v>0.05</v>
      </c>
    </row>
    <row r="84" spans="1:2" x14ac:dyDescent="0.25">
      <c r="A84" s="63"/>
      <c r="B84" s="412">
        <v>0.05</v>
      </c>
    </row>
    <row r="85" spans="1:2" x14ac:dyDescent="0.25">
      <c r="A85" s="63"/>
      <c r="B85" s="412">
        <v>0.05</v>
      </c>
    </row>
    <row r="86" spans="1:2" x14ac:dyDescent="0.25">
      <c r="A86" s="63"/>
      <c r="B86" s="412">
        <v>0.05</v>
      </c>
    </row>
    <row r="87" spans="1:2" x14ac:dyDescent="0.25">
      <c r="A87" s="63"/>
      <c r="B87" s="412">
        <v>0.05</v>
      </c>
    </row>
    <row r="88" spans="1:2" x14ac:dyDescent="0.25">
      <c r="A88" s="63"/>
      <c r="B88" s="412">
        <v>0.05</v>
      </c>
    </row>
    <row r="89" spans="1:2" x14ac:dyDescent="0.25">
      <c r="A89" s="63"/>
      <c r="B89" s="412">
        <v>0.05</v>
      </c>
    </row>
    <row r="90" spans="1:2" x14ac:dyDescent="0.25">
      <c r="A90" s="63"/>
      <c r="B90" s="412">
        <v>0.05</v>
      </c>
    </row>
    <row r="91" spans="1:2" x14ac:dyDescent="0.25">
      <c r="A91" s="63"/>
      <c r="B91" s="412">
        <v>0.05</v>
      </c>
    </row>
    <row r="92" spans="1:2" x14ac:dyDescent="0.25">
      <c r="A92" s="63"/>
      <c r="B92" s="412">
        <v>0.05</v>
      </c>
    </row>
    <row r="93" spans="1:2" x14ac:dyDescent="0.25">
      <c r="A93" s="63"/>
      <c r="B93" s="412">
        <v>0.05</v>
      </c>
    </row>
    <row r="94" spans="1:2" x14ac:dyDescent="0.25">
      <c r="A94" s="63"/>
      <c r="B94" s="412">
        <v>0.05</v>
      </c>
    </row>
    <row r="95" spans="1:2" x14ac:dyDescent="0.25">
      <c r="A95" s="63"/>
      <c r="B95" s="412">
        <v>0.05</v>
      </c>
    </row>
    <row r="96" spans="1:2" x14ac:dyDescent="0.25">
      <c r="A96" s="63"/>
      <c r="B96" s="412">
        <v>0.05</v>
      </c>
    </row>
    <row r="97" spans="1:2" x14ac:dyDescent="0.25">
      <c r="A97" s="63"/>
      <c r="B97" s="412">
        <v>0.05</v>
      </c>
    </row>
    <row r="98" spans="1:2" x14ac:dyDescent="0.25">
      <c r="A98" s="63"/>
      <c r="B98" s="412">
        <v>0.05</v>
      </c>
    </row>
    <row r="99" spans="1:2" x14ac:dyDescent="0.25">
      <c r="A99" s="63"/>
      <c r="B99" s="412">
        <v>0.05</v>
      </c>
    </row>
    <row r="100" spans="1:2" x14ac:dyDescent="0.25">
      <c r="A100" s="63"/>
      <c r="B100" s="412">
        <v>0.05</v>
      </c>
    </row>
    <row r="101" spans="1:2" x14ac:dyDescent="0.25">
      <c r="A101" s="63"/>
      <c r="B101" s="412">
        <v>0.05</v>
      </c>
    </row>
    <row r="102" spans="1:2" x14ac:dyDescent="0.25">
      <c r="A102" s="63"/>
      <c r="B102" s="412">
        <v>0.05</v>
      </c>
    </row>
    <row r="103" spans="1:2" x14ac:dyDescent="0.25">
      <c r="A103" s="63"/>
      <c r="B103" s="412">
        <v>0.05</v>
      </c>
    </row>
    <row r="104" spans="1:2" x14ac:dyDescent="0.25">
      <c r="A104" s="63"/>
      <c r="B104" s="412">
        <v>0.05</v>
      </c>
    </row>
    <row r="105" spans="1:2" x14ac:dyDescent="0.25">
      <c r="A105" s="63"/>
      <c r="B105" s="412">
        <v>0.05</v>
      </c>
    </row>
    <row r="106" spans="1:2" x14ac:dyDescent="0.25">
      <c r="A106" s="63"/>
      <c r="B106" s="412">
        <v>0.05</v>
      </c>
    </row>
    <row r="107" spans="1:2" x14ac:dyDescent="0.25">
      <c r="A107" s="63"/>
      <c r="B107" s="412">
        <v>0.05</v>
      </c>
    </row>
    <row r="108" spans="1:2" x14ac:dyDescent="0.25">
      <c r="A108" s="63"/>
      <c r="B108" s="412">
        <v>0.05</v>
      </c>
    </row>
    <row r="109" spans="1:2" x14ac:dyDescent="0.25">
      <c r="A109" s="63"/>
      <c r="B109" s="412">
        <v>0.05</v>
      </c>
    </row>
    <row r="110" spans="1:2" x14ac:dyDescent="0.25">
      <c r="A110" s="63"/>
      <c r="B110" s="412">
        <v>0.05</v>
      </c>
    </row>
    <row r="111" spans="1:2" x14ac:dyDescent="0.25">
      <c r="A111" s="63"/>
      <c r="B111" s="412">
        <v>0.05</v>
      </c>
    </row>
    <row r="112" spans="1:2" x14ac:dyDescent="0.25">
      <c r="A112" s="63"/>
      <c r="B112" s="412">
        <v>0.05</v>
      </c>
    </row>
    <row r="113" spans="1:2" x14ac:dyDescent="0.25">
      <c r="A113" s="63"/>
      <c r="B113" s="412">
        <v>0.05</v>
      </c>
    </row>
    <row r="114" spans="1:2" x14ac:dyDescent="0.25">
      <c r="A114" s="63"/>
      <c r="B114" s="412">
        <v>0.05</v>
      </c>
    </row>
    <row r="115" spans="1:2" x14ac:dyDescent="0.25">
      <c r="A115" s="63"/>
      <c r="B115" s="412">
        <v>0.05</v>
      </c>
    </row>
    <row r="116" spans="1:2" x14ac:dyDescent="0.25">
      <c r="A116" s="63"/>
      <c r="B116" s="412">
        <v>0.05</v>
      </c>
    </row>
    <row r="117" spans="1:2" x14ac:dyDescent="0.25">
      <c r="A117" s="63"/>
      <c r="B117" s="412">
        <v>0.05</v>
      </c>
    </row>
    <row r="118" spans="1:2" x14ac:dyDescent="0.25">
      <c r="A118" s="63"/>
      <c r="B118" s="412">
        <v>0.05</v>
      </c>
    </row>
    <row r="119" spans="1:2" x14ac:dyDescent="0.25">
      <c r="A119" s="63"/>
      <c r="B119" s="412">
        <v>0.05</v>
      </c>
    </row>
    <row r="120" spans="1:2" x14ac:dyDescent="0.25">
      <c r="A120" s="63"/>
      <c r="B120" s="412">
        <v>0.05</v>
      </c>
    </row>
    <row r="121" spans="1:2" x14ac:dyDescent="0.25">
      <c r="A121" s="63"/>
      <c r="B121" s="412">
        <v>0.05</v>
      </c>
    </row>
    <row r="122" spans="1:2" x14ac:dyDescent="0.25">
      <c r="A122" s="63"/>
      <c r="B122" s="412">
        <v>0.05</v>
      </c>
    </row>
    <row r="123" spans="1:2" x14ac:dyDescent="0.25">
      <c r="A123" s="63"/>
      <c r="B123" s="412">
        <v>0.05</v>
      </c>
    </row>
    <row r="124" spans="1:2" x14ac:dyDescent="0.25">
      <c r="A124" s="63"/>
      <c r="B124" s="412">
        <v>0.05</v>
      </c>
    </row>
    <row r="125" spans="1:2" x14ac:dyDescent="0.25">
      <c r="A125" s="63"/>
      <c r="B125" s="412">
        <v>0.05</v>
      </c>
    </row>
    <row r="126" spans="1:2" x14ac:dyDescent="0.25">
      <c r="A126" s="63"/>
      <c r="B126" s="412">
        <v>0.05</v>
      </c>
    </row>
    <row r="127" spans="1:2" x14ac:dyDescent="0.25">
      <c r="A127" s="63"/>
      <c r="B127" s="412">
        <v>0.05</v>
      </c>
    </row>
    <row r="128" spans="1:2" x14ac:dyDescent="0.25">
      <c r="A128" s="63"/>
      <c r="B128" s="412">
        <v>0.05</v>
      </c>
    </row>
    <row r="129" spans="1:2" x14ac:dyDescent="0.25">
      <c r="A129" s="63"/>
      <c r="B129" s="412">
        <v>0.05</v>
      </c>
    </row>
    <row r="130" spans="1:2" x14ac:dyDescent="0.25">
      <c r="A130" s="63"/>
      <c r="B130" s="412">
        <v>0.05</v>
      </c>
    </row>
    <row r="131" spans="1:2" x14ac:dyDescent="0.25">
      <c r="A131" s="63"/>
      <c r="B131" s="412">
        <v>0.05</v>
      </c>
    </row>
    <row r="132" spans="1:2" x14ac:dyDescent="0.25">
      <c r="A132" s="63"/>
      <c r="B132" s="412">
        <v>0.05</v>
      </c>
    </row>
    <row r="133" spans="1:2" x14ac:dyDescent="0.25">
      <c r="A133" s="63"/>
      <c r="B133" s="412">
        <v>0.05</v>
      </c>
    </row>
    <row r="134" spans="1:2" x14ac:dyDescent="0.25">
      <c r="A134" s="63"/>
      <c r="B134" s="412">
        <v>0.05</v>
      </c>
    </row>
    <row r="135" spans="1:2" x14ac:dyDescent="0.25">
      <c r="A135" s="63"/>
      <c r="B135" s="412">
        <v>0.05</v>
      </c>
    </row>
    <row r="136" spans="1:2" x14ac:dyDescent="0.25">
      <c r="A136" s="63"/>
      <c r="B136" s="412">
        <v>0.05</v>
      </c>
    </row>
    <row r="137" spans="1:2" x14ac:dyDescent="0.25">
      <c r="A137" s="63"/>
      <c r="B137" s="412">
        <v>0.05</v>
      </c>
    </row>
    <row r="138" spans="1:2" x14ac:dyDescent="0.25">
      <c r="A138" s="63"/>
      <c r="B138" s="412">
        <v>0.05</v>
      </c>
    </row>
    <row r="139" spans="1:2" x14ac:dyDescent="0.25">
      <c r="A139" s="63"/>
      <c r="B139" s="412">
        <v>0.05</v>
      </c>
    </row>
    <row r="140" spans="1:2" x14ac:dyDescent="0.25">
      <c r="A140" s="63"/>
      <c r="B140" s="412">
        <v>0.05</v>
      </c>
    </row>
    <row r="141" spans="1:2" x14ac:dyDescent="0.25">
      <c r="A141" s="63"/>
      <c r="B141" s="412">
        <v>0.05</v>
      </c>
    </row>
    <row r="142" spans="1:2" x14ac:dyDescent="0.25">
      <c r="A142" s="63"/>
      <c r="B142" s="412">
        <v>0.05</v>
      </c>
    </row>
    <row r="143" spans="1:2" x14ac:dyDescent="0.25">
      <c r="A143" s="63"/>
      <c r="B143" s="412">
        <v>0.05</v>
      </c>
    </row>
    <row r="144" spans="1:2" x14ac:dyDescent="0.25">
      <c r="A144" s="63"/>
      <c r="B144" s="412">
        <v>0.05</v>
      </c>
    </row>
    <row r="145" spans="1:2" x14ac:dyDescent="0.25">
      <c r="A145" s="63"/>
      <c r="B145" s="412">
        <v>0.05</v>
      </c>
    </row>
    <row r="146" spans="1:2" x14ac:dyDescent="0.25">
      <c r="A146" s="63"/>
      <c r="B146" s="412">
        <v>0.05</v>
      </c>
    </row>
    <row r="147" spans="1:2" x14ac:dyDescent="0.25">
      <c r="A147" s="63"/>
      <c r="B147" s="412">
        <v>0.05</v>
      </c>
    </row>
    <row r="148" spans="1:2" x14ac:dyDescent="0.25">
      <c r="A148" s="63"/>
      <c r="B148" s="412">
        <v>0.05</v>
      </c>
    </row>
    <row r="149" spans="1:2" x14ac:dyDescent="0.25">
      <c r="A149" s="63"/>
      <c r="B149" s="412">
        <v>0.05</v>
      </c>
    </row>
    <row r="150" spans="1:2" x14ac:dyDescent="0.25">
      <c r="A150" s="63"/>
      <c r="B150" s="412">
        <v>0.05</v>
      </c>
    </row>
    <row r="151" spans="1:2" x14ac:dyDescent="0.25">
      <c r="A151" s="63"/>
      <c r="B151" s="412">
        <v>0.05</v>
      </c>
    </row>
    <row r="152" spans="1:2" x14ac:dyDescent="0.25">
      <c r="A152" s="63"/>
      <c r="B152" s="412">
        <v>0.05</v>
      </c>
    </row>
    <row r="153" spans="1:2" x14ac:dyDescent="0.25">
      <c r="A153" s="63"/>
      <c r="B153" s="412">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1" activePane="bottomRight" state="frozen"/>
      <selection pane="topRight" activeCell="B1" sqref="B1"/>
      <selection pane="bottomLeft" activeCell="A4" sqref="A4"/>
      <selection pane="bottomRight" activeCell="A151" sqref="A151"/>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400" t="s">
        <v>91</v>
      </c>
      <c r="B117" s="142">
        <v>4004.8571428571427</v>
      </c>
      <c r="C117" s="142">
        <v>360.57142857142856</v>
      </c>
      <c r="D117" s="142">
        <v>4974.5714285714284</v>
      </c>
      <c r="E117" s="142">
        <v>9340</v>
      </c>
      <c r="F117" s="132"/>
      <c r="G117" s="2"/>
    </row>
    <row r="118" spans="1:7" x14ac:dyDescent="0.25">
      <c r="A118" s="400" t="s">
        <v>93</v>
      </c>
      <c r="B118" s="142">
        <v>3399.8571428571427</v>
      </c>
      <c r="C118" s="142">
        <v>239.28571428571428</v>
      </c>
      <c r="D118" s="142">
        <v>3921.5714285714284</v>
      </c>
      <c r="E118" s="142">
        <v>7560.7142857142853</v>
      </c>
      <c r="F118" s="132"/>
      <c r="G118" s="2"/>
    </row>
    <row r="119" spans="1:7" x14ac:dyDescent="0.25">
      <c r="A119" s="400" t="s">
        <v>94</v>
      </c>
      <c r="B119" s="142">
        <v>3414.7142857142858</v>
      </c>
      <c r="C119" s="142">
        <v>224.85714285714286</v>
      </c>
      <c r="D119" s="142">
        <v>3782</v>
      </c>
      <c r="E119" s="142">
        <v>7421.5714285714284</v>
      </c>
      <c r="F119" s="132"/>
      <c r="G119" s="2"/>
    </row>
    <row r="120" spans="1:7" x14ac:dyDescent="0.25">
      <c r="A120" s="400"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63"/>
      <c r="B152" s="44"/>
      <c r="C152" s="44"/>
      <c r="D152" s="44"/>
      <c r="E152" s="44"/>
      <c r="F152" s="95"/>
      <c r="G152" s="2"/>
    </row>
    <row r="153" spans="1:7" x14ac:dyDescent="0.25">
      <c r="A153" s="63"/>
      <c r="B153" s="44"/>
      <c r="C153" s="44"/>
      <c r="D153" s="44"/>
      <c r="E153" s="44"/>
      <c r="F153" s="95"/>
      <c r="G153" s="2"/>
    </row>
    <row r="154" spans="1:7" x14ac:dyDescent="0.25">
      <c r="A154" s="63"/>
      <c r="B154" s="86"/>
      <c r="C154" s="86"/>
      <c r="D154" s="2"/>
      <c r="E154" s="95"/>
      <c r="F154" s="95"/>
      <c r="G154" s="2"/>
    </row>
    <row r="155" spans="1:7" x14ac:dyDescent="0.25">
      <c r="A155" s="63"/>
      <c r="B155" s="86"/>
      <c r="C155" s="86"/>
      <c r="D155" s="2"/>
      <c r="E155" s="95"/>
      <c r="F155" s="95"/>
      <c r="G155" s="2"/>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R26" sqref="R26"/>
    </sheetView>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1"/>
  <sheetViews>
    <sheetView showGridLines="0" zoomScale="89" zoomScaleNormal="90" workbookViewId="0">
      <pane ySplit="3" topLeftCell="A16" activePane="bottomLeft" state="frozen"/>
      <selection pane="bottomLeft"/>
    </sheetView>
  </sheetViews>
  <sheetFormatPr defaultRowHeight="15" x14ac:dyDescent="0.25"/>
  <cols>
    <col min="1" max="1" width="9" style="225"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350000000000001"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316</v>
      </c>
    </row>
    <row r="40" spans="1:3" x14ac:dyDescent="0.25">
      <c r="A40" s="218">
        <v>47</v>
      </c>
      <c r="B40" s="223" t="s">
        <v>233</v>
      </c>
      <c r="C40" s="208">
        <v>351</v>
      </c>
    </row>
    <row r="41" spans="1:3" x14ac:dyDescent="0.25">
      <c r="A41" s="218">
        <v>48</v>
      </c>
      <c r="B41" s="223" t="s">
        <v>238</v>
      </c>
      <c r="C41" s="208">
        <v>206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5"/>
  <sheetViews>
    <sheetView showGridLines="0" zoomScale="90" zoomScaleNormal="90" workbookViewId="0">
      <pane xSplit="1" ySplit="2" topLeftCell="B15" activePane="bottomRight" state="frozen"/>
      <selection pane="topRight" activeCell="B1" sqref="B1"/>
      <selection pane="bottomLeft" activeCell="A4" sqref="A4"/>
      <selection pane="bottomRight" activeCell="A35" sqref="A35"/>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4">
        <v>952</v>
      </c>
      <c r="C29" s="414">
        <v>801</v>
      </c>
      <c r="D29" s="257">
        <v>0.74</v>
      </c>
      <c r="E29" s="113">
        <v>41950</v>
      </c>
      <c r="F29" s="84">
        <v>2.3E-2</v>
      </c>
      <c r="G29" s="8"/>
    </row>
    <row r="30" spans="1:7" x14ac:dyDescent="0.25">
      <c r="A30" s="11">
        <v>44131</v>
      </c>
      <c r="B30" s="414">
        <v>1062</v>
      </c>
      <c r="C30" s="414">
        <v>789</v>
      </c>
      <c r="D30" s="257">
        <v>0.73</v>
      </c>
      <c r="E30" s="113">
        <v>40996</v>
      </c>
      <c r="F30" s="84">
        <v>2.5999999999999999E-2</v>
      </c>
      <c r="G30" s="8"/>
    </row>
    <row r="31" spans="1:7" x14ac:dyDescent="0.25">
      <c r="A31" s="11">
        <v>44138</v>
      </c>
      <c r="B31" s="414">
        <v>957</v>
      </c>
      <c r="C31" s="414">
        <v>817</v>
      </c>
      <c r="D31" s="257">
        <v>0.76</v>
      </c>
      <c r="E31" s="113">
        <v>42985</v>
      </c>
      <c r="F31" s="84">
        <v>2.1999999999999999E-2</v>
      </c>
      <c r="G31" s="8"/>
    </row>
    <row r="32" spans="1:7" x14ac:dyDescent="0.25">
      <c r="A32" s="11">
        <v>44145</v>
      </c>
      <c r="B32" s="414">
        <v>1004</v>
      </c>
      <c r="C32" s="414">
        <v>808</v>
      </c>
      <c r="D32" s="257">
        <v>0.75</v>
      </c>
      <c r="E32" s="113">
        <v>41234</v>
      </c>
      <c r="F32" s="84">
        <v>2.4E-2</v>
      </c>
    </row>
    <row r="33" spans="1:6" x14ac:dyDescent="0.25">
      <c r="A33" s="11">
        <v>44152</v>
      </c>
      <c r="B33" s="414">
        <v>1004</v>
      </c>
      <c r="C33" s="414">
        <v>803</v>
      </c>
      <c r="D33" s="257">
        <v>0.75</v>
      </c>
      <c r="E33" s="113">
        <v>42319</v>
      </c>
      <c r="F33" s="84">
        <v>2.4E-2</v>
      </c>
    </row>
    <row r="34" spans="1:6" x14ac:dyDescent="0.25">
      <c r="A34" s="11">
        <v>44159</v>
      </c>
      <c r="B34" s="414">
        <v>805</v>
      </c>
      <c r="C34" s="414">
        <v>809</v>
      </c>
      <c r="D34" s="257">
        <v>0.75</v>
      </c>
      <c r="E34" s="113">
        <v>42704</v>
      </c>
      <c r="F34" s="84">
        <v>1.9E-2</v>
      </c>
    </row>
    <row r="35" spans="1:6" x14ac:dyDescent="0.25">
      <c r="A35" s="11">
        <v>44166</v>
      </c>
      <c r="B35" s="414">
        <v>813</v>
      </c>
      <c r="C35" s="414">
        <v>819</v>
      </c>
      <c r="D35" s="257">
        <v>0.76</v>
      </c>
      <c r="E35" s="113">
        <v>42687</v>
      </c>
      <c r="F35" s="84">
        <v>1.9E-2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6"/>
  <sheetViews>
    <sheetView showGridLines="0" zoomScale="89" zoomScaleNormal="90" workbookViewId="0">
      <pane ySplit="3" topLeftCell="A4" activePane="bottomLeft" state="frozen"/>
      <selection pane="bottomLeft" activeCell="D26" sqref="D26"/>
    </sheetView>
  </sheetViews>
  <sheetFormatPr defaultRowHeight="15" x14ac:dyDescent="0.25"/>
  <cols>
    <col min="1" max="1" width="10.5703125" style="225"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3">
        <v>0.08</v>
      </c>
    </row>
    <row r="16" spans="1:16" x14ac:dyDescent="0.25">
      <c r="A16" s="208">
        <v>39</v>
      </c>
      <c r="B16" s="226">
        <v>44097</v>
      </c>
      <c r="C16" s="227">
        <v>95</v>
      </c>
      <c r="D16" s="393">
        <v>0.09</v>
      </c>
      <c r="E16" s="95"/>
    </row>
    <row r="17" spans="1:4" x14ac:dyDescent="0.25">
      <c r="A17" s="208">
        <v>40</v>
      </c>
      <c r="B17" s="226">
        <v>44104</v>
      </c>
      <c r="C17" s="227">
        <v>92</v>
      </c>
      <c r="D17" s="393">
        <v>0.09</v>
      </c>
    </row>
    <row r="18" spans="1:4" x14ac:dyDescent="0.25">
      <c r="A18" s="208">
        <v>41</v>
      </c>
      <c r="B18" s="226">
        <v>44111</v>
      </c>
      <c r="C18" s="227">
        <v>91</v>
      </c>
      <c r="D18" s="393">
        <v>0.08</v>
      </c>
    </row>
    <row r="19" spans="1:4" x14ac:dyDescent="0.25">
      <c r="A19" s="208">
        <v>42</v>
      </c>
      <c r="B19" s="226">
        <v>44118</v>
      </c>
      <c r="C19" s="227">
        <v>101</v>
      </c>
      <c r="D19" s="393">
        <v>0.09</v>
      </c>
    </row>
    <row r="20" spans="1:4" x14ac:dyDescent="0.25">
      <c r="A20" s="208">
        <v>43</v>
      </c>
      <c r="B20" s="226">
        <v>44125</v>
      </c>
      <c r="C20" s="227">
        <v>114</v>
      </c>
      <c r="D20" s="393">
        <v>0.11</v>
      </c>
    </row>
    <row r="21" spans="1:4" x14ac:dyDescent="0.25">
      <c r="A21" s="208">
        <v>44</v>
      </c>
      <c r="B21" s="226">
        <v>44132</v>
      </c>
      <c r="C21" s="227">
        <v>134</v>
      </c>
      <c r="D21" s="393">
        <v>0.12</v>
      </c>
    </row>
    <row r="22" spans="1:4" x14ac:dyDescent="0.25">
      <c r="A22" s="208">
        <v>45</v>
      </c>
      <c r="B22" s="226">
        <v>44139</v>
      </c>
      <c r="C22" s="227">
        <v>137</v>
      </c>
      <c r="D22" s="393">
        <v>0.13</v>
      </c>
    </row>
    <row r="23" spans="1:4" x14ac:dyDescent="0.25">
      <c r="A23" s="208">
        <v>46</v>
      </c>
      <c r="B23" s="226">
        <v>44146</v>
      </c>
      <c r="C23" s="227">
        <v>146</v>
      </c>
      <c r="D23" s="393">
        <v>0.14000000000000001</v>
      </c>
    </row>
    <row r="24" spans="1:4" x14ac:dyDescent="0.25">
      <c r="A24" s="208">
        <v>47</v>
      </c>
      <c r="B24" s="226">
        <v>44153</v>
      </c>
      <c r="C24" s="227">
        <v>141</v>
      </c>
      <c r="D24" s="393">
        <v>0.13</v>
      </c>
    </row>
    <row r="25" spans="1:4" x14ac:dyDescent="0.25">
      <c r="A25" s="208">
        <v>48</v>
      </c>
      <c r="B25" s="226">
        <v>44160</v>
      </c>
      <c r="C25" s="227">
        <v>129</v>
      </c>
      <c r="D25" s="393">
        <v>0.12</v>
      </c>
    </row>
    <row r="26" spans="1:4" x14ac:dyDescent="0.25">
      <c r="A26" s="208">
        <v>49</v>
      </c>
      <c r="B26" s="226">
        <v>44167</v>
      </c>
      <c r="C26" s="227">
        <v>128</v>
      </c>
      <c r="D26" s="393">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69"/>
  <sheetViews>
    <sheetView workbookViewId="0">
      <pane xSplit="1" ySplit="3" topLeftCell="B25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4"/>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82"/>
  <sheetViews>
    <sheetView workbookViewId="0">
      <pane xSplit="1" ySplit="3" topLeftCell="B4"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5703125" style="95" customWidth="1"/>
    <col min="3" max="5" width="18" style="259" customWidth="1"/>
    <col min="6" max="12" width="9.42578125" style="95"/>
    <col min="13" max="14" width="3.42578125" style="95" customWidth="1"/>
    <col min="15" max="15" width="10.5703125" style="95" customWidth="1"/>
    <col min="16" max="18" width="15.42578125" style="95" customWidth="1"/>
    <col min="19" max="19" width="17.5703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5">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5">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5">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5">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6">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6">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6">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6">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6">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6">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6">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6">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6">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6">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6">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6">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7">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6">
        <v>12053</v>
      </c>
      <c r="C21" s="304">
        <v>0.9211224093</v>
      </c>
      <c r="D21" s="304">
        <v>6.1881417599999995E-2</v>
      </c>
      <c r="E21" s="304">
        <v>1.6983336300000002E-2</v>
      </c>
      <c r="O21" s="307">
        <v>44083</v>
      </c>
      <c r="P21" s="50">
        <v>11005</v>
      </c>
      <c r="Q21" s="394">
        <v>0.9234529010000001</v>
      </c>
      <c r="R21" s="394">
        <v>6.1050808599999999E-2</v>
      </c>
      <c r="S21" s="394">
        <v>1.5485599899999999E-2</v>
      </c>
    </row>
    <row r="22" spans="1:19" x14ac:dyDescent="0.2">
      <c r="A22" s="308">
        <v>44084</v>
      </c>
      <c r="B22" s="397">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6">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7">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7">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7">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7">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7">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8">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8">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8">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7">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8">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7">
        <v>6082</v>
      </c>
      <c r="C34" s="304">
        <v>0.9285981405999999</v>
      </c>
      <c r="D34" s="304">
        <v>5.7847212500000002E-2</v>
      </c>
      <c r="E34" s="304">
        <v>1.35365151E-2</v>
      </c>
      <c r="O34" s="399">
        <v>44102</v>
      </c>
      <c r="P34" s="67">
        <v>5567</v>
      </c>
      <c r="Q34" s="263">
        <v>0.92956066459999998</v>
      </c>
      <c r="R34" s="263">
        <v>5.8036584100000004E-2</v>
      </c>
      <c r="S34" s="263">
        <v>1.2383494000000002E-2</v>
      </c>
    </row>
    <row r="35" spans="1:19" x14ac:dyDescent="0.2">
      <c r="A35" s="308">
        <v>44103</v>
      </c>
      <c r="B35" s="398">
        <v>12280</v>
      </c>
      <c r="C35" s="304">
        <v>0.92703174389999998</v>
      </c>
      <c r="D35" s="304">
        <v>5.4476981499999994E-2</v>
      </c>
      <c r="E35" s="304">
        <v>1.84784752E-2</v>
      </c>
      <c r="O35" s="399">
        <v>44103</v>
      </c>
      <c r="P35" s="67">
        <v>11641</v>
      </c>
      <c r="Q35" s="263">
        <v>0.9288278806000001</v>
      </c>
      <c r="R35" s="263">
        <v>5.4148285800000001E-2</v>
      </c>
      <c r="S35" s="263">
        <v>1.7011144200000002E-2</v>
      </c>
    </row>
    <row r="36" spans="1:19" x14ac:dyDescent="0.2">
      <c r="A36" s="308">
        <v>44104</v>
      </c>
      <c r="B36" s="398">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8">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8">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8">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8">
        <v>17001</v>
      </c>
      <c r="C40" s="304">
        <v>0.91631846399999994</v>
      </c>
      <c r="D40" s="304">
        <v>5.7518706500000003E-2</v>
      </c>
      <c r="E40" s="304">
        <v>2.6150283999999999E-2</v>
      </c>
      <c r="O40" s="399">
        <v>44110</v>
      </c>
      <c r="P40" s="73">
        <v>16108</v>
      </c>
      <c r="Q40" s="303">
        <v>0.91824199560000008</v>
      </c>
      <c r="R40" s="303">
        <v>5.6993990299999998E-2</v>
      </c>
      <c r="S40" s="303">
        <v>2.4752257999999999E-2</v>
      </c>
    </row>
    <row r="41" spans="1:19" x14ac:dyDescent="0.2">
      <c r="A41" s="308">
        <v>44111</v>
      </c>
      <c r="B41" s="398">
        <v>17609</v>
      </c>
      <c r="C41" s="304">
        <v>0.91383380990000007</v>
      </c>
      <c r="D41" s="304">
        <v>5.8936589099999999E-2</v>
      </c>
      <c r="E41" s="304">
        <v>2.7213923799999998E-2</v>
      </c>
      <c r="O41" s="307">
        <v>44111</v>
      </c>
      <c r="P41" s="414">
        <v>16807</v>
      </c>
      <c r="Q41" s="417">
        <v>0.9160221341</v>
      </c>
      <c r="R41" s="417">
        <v>5.7982066999999998E-2</v>
      </c>
      <c r="S41" s="417">
        <v>2.5983258299999999E-2</v>
      </c>
    </row>
    <row r="42" spans="1:19" x14ac:dyDescent="0.2">
      <c r="A42" s="308">
        <v>44112</v>
      </c>
      <c r="B42" s="398">
        <v>18062</v>
      </c>
      <c r="C42" s="304">
        <v>0.90366278080000007</v>
      </c>
      <c r="D42" s="304">
        <v>6.8299285099999996E-2</v>
      </c>
      <c r="E42" s="304">
        <v>2.8026144499999999E-2</v>
      </c>
      <c r="O42" s="399">
        <v>44112</v>
      </c>
      <c r="P42" s="73">
        <v>17459</v>
      </c>
      <c r="Q42" s="303">
        <v>0.90530362870000003</v>
      </c>
      <c r="R42" s="303">
        <v>6.7560887199999989E-2</v>
      </c>
      <c r="S42" s="303">
        <v>2.71244811E-2</v>
      </c>
    </row>
    <row r="43" spans="1:19" x14ac:dyDescent="0.2">
      <c r="A43" s="308">
        <v>44113</v>
      </c>
      <c r="B43" s="398">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8">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8">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8">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8">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8">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8">
        <v>8295</v>
      </c>
      <c r="C49" s="304">
        <v>0.90184157970000001</v>
      </c>
      <c r="D49" s="304">
        <v>6.7593092499999993E-2</v>
      </c>
      <c r="E49" s="304">
        <v>3.05653278E-2</v>
      </c>
      <c r="O49" s="399">
        <v>44123</v>
      </c>
      <c r="P49" s="414">
        <v>6819</v>
      </c>
      <c r="Q49" s="417">
        <v>0.90933077749999991</v>
      </c>
      <c r="R49" s="417">
        <v>6.55983173E-2</v>
      </c>
      <c r="S49" s="417">
        <v>2.5070905299999998E-2</v>
      </c>
    </row>
    <row r="50" spans="1:19" x14ac:dyDescent="0.2">
      <c r="A50" s="308">
        <v>44124</v>
      </c>
      <c r="B50" s="398">
        <v>11170</v>
      </c>
      <c r="C50" s="304">
        <v>0.91173418880000001</v>
      </c>
      <c r="D50" s="304">
        <v>5.7586578100000001E-2</v>
      </c>
      <c r="E50" s="304">
        <v>3.0679233199999999E-2</v>
      </c>
      <c r="O50" s="399">
        <v>44124</v>
      </c>
      <c r="P50" s="414">
        <v>9823</v>
      </c>
      <c r="Q50" s="417">
        <v>0.91861128619999999</v>
      </c>
      <c r="R50" s="417">
        <v>5.5271904199999999E-2</v>
      </c>
      <c r="S50" s="417">
        <v>2.6116809599999999E-2</v>
      </c>
    </row>
    <row r="51" spans="1:19" x14ac:dyDescent="0.2">
      <c r="A51" s="308">
        <v>44125</v>
      </c>
      <c r="B51" s="398">
        <v>12658</v>
      </c>
      <c r="C51" s="304">
        <v>0.91220246369999991</v>
      </c>
      <c r="D51" s="304">
        <v>5.63821506E-2</v>
      </c>
      <c r="E51" s="304">
        <v>3.1415385599999998E-2</v>
      </c>
      <c r="O51" s="399">
        <v>44125</v>
      </c>
      <c r="P51" s="414">
        <v>11441</v>
      </c>
      <c r="Q51" s="417">
        <v>0.9155374208</v>
      </c>
      <c r="R51" s="417">
        <v>5.6065840900000004E-2</v>
      </c>
      <c r="S51" s="417">
        <v>2.8396738300000002E-2</v>
      </c>
    </row>
    <row r="52" spans="1:19" x14ac:dyDescent="0.2">
      <c r="A52" s="308">
        <v>44126</v>
      </c>
      <c r="B52" s="398">
        <v>12905</v>
      </c>
      <c r="C52" s="304">
        <v>0.90865081010000004</v>
      </c>
      <c r="D52" s="304">
        <v>5.9272712599999999E-2</v>
      </c>
      <c r="E52" s="304">
        <v>3.2076477300000003E-2</v>
      </c>
      <c r="O52" s="399">
        <v>44126</v>
      </c>
      <c r="P52" s="414">
        <v>11881</v>
      </c>
      <c r="Q52" s="417">
        <v>0.91195473109999992</v>
      </c>
      <c r="R52" s="417">
        <v>5.84584909E-2</v>
      </c>
      <c r="S52" s="417">
        <v>2.9586778100000002E-2</v>
      </c>
    </row>
    <row r="53" spans="1:19" x14ac:dyDescent="0.2">
      <c r="A53" s="308">
        <v>44127</v>
      </c>
      <c r="B53" s="398">
        <v>13540</v>
      </c>
      <c r="C53" s="304">
        <v>0.89224200339999993</v>
      </c>
      <c r="D53" s="304">
        <v>7.3638630400000002E-2</v>
      </c>
      <c r="E53" s="304">
        <v>3.4119366200000001E-2</v>
      </c>
      <c r="O53" s="399">
        <v>44127</v>
      </c>
      <c r="P53" s="414">
        <v>12871</v>
      </c>
      <c r="Q53" s="417">
        <v>0.89407575280000007</v>
      </c>
      <c r="R53" s="417">
        <v>7.3544134599999991E-2</v>
      </c>
      <c r="S53" s="417">
        <v>3.2380112500000002E-2</v>
      </c>
    </row>
    <row r="54" spans="1:19" x14ac:dyDescent="0.2">
      <c r="A54" s="308">
        <v>44130</v>
      </c>
      <c r="B54" s="398">
        <v>16336</v>
      </c>
      <c r="C54" s="304">
        <v>0.92459475219999998</v>
      </c>
      <c r="D54" s="304">
        <v>4.9265317400000001E-2</v>
      </c>
      <c r="E54" s="304">
        <v>2.6139930299999999E-2</v>
      </c>
      <c r="O54" s="399">
        <v>44130</v>
      </c>
      <c r="P54" s="414">
        <v>14637</v>
      </c>
      <c r="Q54" s="417">
        <v>0.92730976369999996</v>
      </c>
      <c r="R54" s="417">
        <v>4.9284271000000004E-2</v>
      </c>
      <c r="S54" s="417">
        <v>2.34059652E-2</v>
      </c>
    </row>
    <row r="55" spans="1:19" x14ac:dyDescent="0.2">
      <c r="A55" s="308">
        <v>44131</v>
      </c>
      <c r="B55" s="398">
        <v>19197</v>
      </c>
      <c r="C55" s="304">
        <v>0.92473522339999992</v>
      </c>
      <c r="D55" s="304">
        <v>4.7904290999999995E-2</v>
      </c>
      <c r="E55" s="304">
        <v>2.7344617800000002E-2</v>
      </c>
      <c r="O55" s="399">
        <v>44131</v>
      </c>
      <c r="P55" s="414">
        <v>17735</v>
      </c>
      <c r="Q55" s="417">
        <v>0.92697587260000003</v>
      </c>
      <c r="R55" s="417">
        <v>4.7777578299999998E-2</v>
      </c>
      <c r="S55" s="417">
        <v>2.5236454300000002E-2</v>
      </c>
    </row>
    <row r="56" spans="1:19" x14ac:dyDescent="0.2">
      <c r="A56" s="308">
        <v>44132</v>
      </c>
      <c r="B56" s="398">
        <v>20214</v>
      </c>
      <c r="C56" s="304">
        <v>0.9225689306</v>
      </c>
      <c r="D56" s="304">
        <v>4.8910906699999999E-2</v>
      </c>
      <c r="E56" s="304">
        <v>2.8501576300000001E-2</v>
      </c>
      <c r="O56" s="399">
        <v>44132</v>
      </c>
      <c r="P56" s="414">
        <v>18763</v>
      </c>
      <c r="Q56" s="417">
        <v>0.92496699869999999</v>
      </c>
      <c r="R56" s="417">
        <v>4.8607658499999998E-2</v>
      </c>
      <c r="S56" s="417">
        <v>2.6415342399999996E-2</v>
      </c>
    </row>
    <row r="57" spans="1:19" x14ac:dyDescent="0.2">
      <c r="A57" s="308">
        <v>44133</v>
      </c>
      <c r="B57" s="398">
        <v>21106</v>
      </c>
      <c r="C57" s="304">
        <v>0.91827730819999998</v>
      </c>
      <c r="D57" s="304">
        <v>5.1858201600000001E-2</v>
      </c>
      <c r="E57" s="304">
        <v>2.98466166E-2</v>
      </c>
      <c r="O57" s="399">
        <v>44133</v>
      </c>
      <c r="P57" s="414">
        <v>19894</v>
      </c>
      <c r="Q57" s="417">
        <v>0.92030906579999994</v>
      </c>
      <c r="R57" s="417">
        <v>5.1539789400000001E-2</v>
      </c>
      <c r="S57" s="417">
        <v>2.8141138099999997E-2</v>
      </c>
    </row>
    <row r="58" spans="1:19" x14ac:dyDescent="0.2">
      <c r="A58" s="308">
        <v>44134</v>
      </c>
      <c r="B58" s="398">
        <v>21470</v>
      </c>
      <c r="C58" s="304">
        <v>0.90873106709999996</v>
      </c>
      <c r="D58" s="304">
        <v>5.9104844999999996E-2</v>
      </c>
      <c r="E58" s="304">
        <v>3.2153646000000001E-2</v>
      </c>
      <c r="O58" s="399">
        <v>44134</v>
      </c>
      <c r="P58" s="414">
        <v>20618</v>
      </c>
      <c r="Q58" s="417">
        <v>0.90959322329999992</v>
      </c>
      <c r="R58" s="417">
        <v>5.9531352000000003E-2</v>
      </c>
      <c r="S58" s="417">
        <v>3.08673946E-2</v>
      </c>
    </row>
    <row r="59" spans="1:19" x14ac:dyDescent="0.2">
      <c r="A59" s="308">
        <v>44137</v>
      </c>
      <c r="B59" s="398">
        <v>23399</v>
      </c>
      <c r="C59" s="304">
        <v>0.90504224379999998</v>
      </c>
      <c r="D59" s="304">
        <v>6.2137369499999998E-2</v>
      </c>
      <c r="E59" s="304">
        <v>3.28046668E-2</v>
      </c>
      <c r="O59" s="307">
        <v>44137</v>
      </c>
      <c r="P59" s="414">
        <v>21324</v>
      </c>
      <c r="Q59" s="417">
        <v>0.90797090210000009</v>
      </c>
      <c r="R59" s="417">
        <v>6.2098299199999998E-2</v>
      </c>
      <c r="S59" s="417">
        <v>2.9917939899999996E-2</v>
      </c>
    </row>
    <row r="60" spans="1:19" x14ac:dyDescent="0.2">
      <c r="A60" s="308">
        <v>44138</v>
      </c>
      <c r="B60" s="398">
        <v>24754</v>
      </c>
      <c r="C60" s="304">
        <v>0.90523510790000006</v>
      </c>
      <c r="D60" s="304">
        <v>5.9822964299999996E-2</v>
      </c>
      <c r="E60" s="304">
        <v>3.4923348100000001E-2</v>
      </c>
      <c r="O60" s="307">
        <v>44138</v>
      </c>
      <c r="P60" s="414">
        <v>23034</v>
      </c>
      <c r="Q60" s="417">
        <v>0.90780938879999995</v>
      </c>
      <c r="R60" s="417">
        <v>5.96833435E-2</v>
      </c>
      <c r="S60" s="417">
        <v>3.24936932E-2</v>
      </c>
    </row>
    <row r="61" spans="1:19" x14ac:dyDescent="0.2">
      <c r="A61" s="308">
        <v>44139</v>
      </c>
      <c r="B61" s="398">
        <v>25098</v>
      </c>
      <c r="C61" s="304">
        <v>0.90750422330000002</v>
      </c>
      <c r="D61" s="304">
        <v>5.7092753099999997E-2</v>
      </c>
      <c r="E61" s="304">
        <v>3.5380870799999992E-2</v>
      </c>
      <c r="O61" s="307">
        <v>44139</v>
      </c>
      <c r="P61" s="414">
        <v>23511</v>
      </c>
      <c r="Q61" s="417">
        <v>0.91014442019999997</v>
      </c>
      <c r="R61" s="417">
        <v>5.6683586500000001E-2</v>
      </c>
      <c r="S61" s="417">
        <v>3.3153418300000001E-2</v>
      </c>
    </row>
    <row r="62" spans="1:19" x14ac:dyDescent="0.2">
      <c r="A62" s="308">
        <v>44140</v>
      </c>
      <c r="B62" s="398">
        <v>25915</v>
      </c>
      <c r="C62" s="304">
        <v>0.90376223359999996</v>
      </c>
      <c r="D62" s="304">
        <v>5.96460033E-2</v>
      </c>
      <c r="E62" s="304">
        <v>3.6569608100000005E-2</v>
      </c>
      <c r="O62" s="307">
        <v>44140</v>
      </c>
      <c r="P62" s="414">
        <v>24412</v>
      </c>
      <c r="Q62" s="417">
        <v>0.90642929720000009</v>
      </c>
      <c r="R62" s="417">
        <v>5.9089200800000005E-2</v>
      </c>
      <c r="S62" s="417">
        <v>3.4464353900000001E-2</v>
      </c>
    </row>
    <row r="63" spans="1:19" x14ac:dyDescent="0.2">
      <c r="A63" s="308">
        <v>44141</v>
      </c>
      <c r="B63" s="398">
        <v>26935</v>
      </c>
      <c r="C63" s="304">
        <v>0.88616195279999999</v>
      </c>
      <c r="D63" s="304">
        <v>7.3829631600000001E-2</v>
      </c>
      <c r="E63" s="304">
        <v>3.9994764300000006E-2</v>
      </c>
      <c r="O63" s="307">
        <v>44141</v>
      </c>
      <c r="P63" s="414">
        <v>25849</v>
      </c>
      <c r="Q63" s="417">
        <v>0.88778894310000001</v>
      </c>
      <c r="R63" s="417">
        <v>7.3769063800000007E-2</v>
      </c>
      <c r="S63" s="417">
        <v>3.8430753599999999E-2</v>
      </c>
    </row>
    <row r="64" spans="1:19" x14ac:dyDescent="0.2">
      <c r="A64" s="308">
        <v>44144</v>
      </c>
      <c r="B64" s="398">
        <v>29350</v>
      </c>
      <c r="C64" s="304">
        <v>0.89847379380000003</v>
      </c>
      <c r="D64" s="304">
        <v>6.0354845800000001E-2</v>
      </c>
      <c r="E64" s="304">
        <v>4.1149892799999997E-2</v>
      </c>
      <c r="O64" s="307">
        <v>44144</v>
      </c>
      <c r="P64" s="414">
        <v>27319</v>
      </c>
      <c r="Q64" s="417">
        <v>0.90098406399999997</v>
      </c>
      <c r="R64" s="417">
        <v>6.0658546600000002E-2</v>
      </c>
      <c r="S64" s="417">
        <v>3.8340219299999999E-2</v>
      </c>
    </row>
    <row r="65" spans="1:19" x14ac:dyDescent="0.2">
      <c r="A65" s="308">
        <v>44145</v>
      </c>
      <c r="B65" s="398">
        <v>31276</v>
      </c>
      <c r="C65" s="304">
        <v>0.89554433119999999</v>
      </c>
      <c r="D65" s="304">
        <v>6.0276355599999998E-2</v>
      </c>
      <c r="E65" s="304">
        <v>4.4153583000000003E-2</v>
      </c>
      <c r="O65" s="307">
        <v>44145</v>
      </c>
      <c r="P65" s="414">
        <v>29486</v>
      </c>
      <c r="Q65" s="417">
        <v>0.89830437020000009</v>
      </c>
      <c r="R65" s="417">
        <v>6.0034441299999998E-2</v>
      </c>
      <c r="S65" s="417">
        <v>4.1642610199999999E-2</v>
      </c>
    </row>
    <row r="66" spans="1:19" x14ac:dyDescent="0.2">
      <c r="A66" s="308">
        <v>44146</v>
      </c>
      <c r="B66" s="398">
        <v>31692</v>
      </c>
      <c r="C66" s="304">
        <v>0.89503801380000003</v>
      </c>
      <c r="D66" s="304">
        <v>6.0118061899999999E-2</v>
      </c>
      <c r="E66" s="304">
        <v>4.4815334400000004E-2</v>
      </c>
      <c r="O66" s="307">
        <v>44146</v>
      </c>
      <c r="P66" s="414">
        <v>30028</v>
      </c>
      <c r="Q66" s="417">
        <v>0.89784691510000003</v>
      </c>
      <c r="R66" s="417">
        <v>5.9671659699999997E-2</v>
      </c>
      <c r="S66" s="417">
        <v>4.2458557199999997E-2</v>
      </c>
    </row>
    <row r="67" spans="1:19" x14ac:dyDescent="0.2">
      <c r="A67" s="308">
        <v>44147</v>
      </c>
      <c r="B67" s="398">
        <v>31073</v>
      </c>
      <c r="C67" s="304">
        <v>0.89225663489999996</v>
      </c>
      <c r="D67" s="304">
        <v>6.1716170200000003E-2</v>
      </c>
      <c r="E67" s="304">
        <v>4.6003189800000004E-2</v>
      </c>
      <c r="O67" s="307">
        <v>44147</v>
      </c>
      <c r="P67" s="414">
        <v>29596</v>
      </c>
      <c r="Q67" s="417">
        <v>0.89488056809999994</v>
      </c>
      <c r="R67" s="417">
        <v>6.1268480299999997E-2</v>
      </c>
      <c r="S67" s="417">
        <v>4.3829201299999995E-2</v>
      </c>
    </row>
    <row r="68" spans="1:19" x14ac:dyDescent="0.2">
      <c r="A68" s="308">
        <v>44148</v>
      </c>
      <c r="B68" s="398">
        <v>26855</v>
      </c>
      <c r="C68" s="304">
        <v>0.88434123549999999</v>
      </c>
      <c r="D68" s="304">
        <v>6.9575414900000007E-2</v>
      </c>
      <c r="E68" s="304">
        <v>4.6066353799999994E-2</v>
      </c>
      <c r="O68" s="399">
        <v>44148</v>
      </c>
      <c r="P68" s="414">
        <v>25685</v>
      </c>
      <c r="Q68" s="417">
        <v>0.8863749005999999</v>
      </c>
      <c r="R68" s="417">
        <v>6.9597733500000009E-2</v>
      </c>
      <c r="S68" s="417">
        <v>4.4012261200000007E-2</v>
      </c>
    </row>
    <row r="69" spans="1:19" x14ac:dyDescent="0.2">
      <c r="A69" s="308">
        <v>44151</v>
      </c>
      <c r="B69" s="398">
        <v>27107</v>
      </c>
      <c r="C69" s="304">
        <v>0.89138151919999997</v>
      </c>
      <c r="D69" s="304">
        <v>6.2069390100000003E-2</v>
      </c>
      <c r="E69" s="304">
        <v>4.4922166499999999E-2</v>
      </c>
      <c r="O69" s="399">
        <v>44151</v>
      </c>
      <c r="P69" s="414">
        <v>25392</v>
      </c>
      <c r="Q69" s="417">
        <v>0.89459628339999997</v>
      </c>
      <c r="R69" s="417">
        <v>6.3283549799999991E-2</v>
      </c>
      <c r="S69" s="417">
        <v>4.2097398599999988E-2</v>
      </c>
    </row>
    <row r="70" spans="1:19" x14ac:dyDescent="0.2">
      <c r="A70" s="308">
        <v>44152</v>
      </c>
      <c r="B70" s="398">
        <v>33047</v>
      </c>
      <c r="C70" s="304">
        <v>0.88828297879999996</v>
      </c>
      <c r="D70" s="304">
        <v>6.4904205899999998E-2</v>
      </c>
      <c r="E70" s="304">
        <v>4.6792769500000005E-2</v>
      </c>
      <c r="O70" s="307">
        <v>44152</v>
      </c>
      <c r="P70" s="414">
        <v>30824</v>
      </c>
      <c r="Q70" s="417">
        <v>0.89155689049999998</v>
      </c>
      <c r="R70" s="417">
        <v>6.4789847400000003E-2</v>
      </c>
      <c r="S70" s="417">
        <v>4.3631787600000006E-2</v>
      </c>
    </row>
    <row r="71" spans="1:19" x14ac:dyDescent="0.2">
      <c r="A71" s="308">
        <v>44153</v>
      </c>
      <c r="B71" s="398">
        <v>32553</v>
      </c>
      <c r="C71" s="304">
        <v>0.88863134609999994</v>
      </c>
      <c r="D71" s="304">
        <v>6.52855663E-2</v>
      </c>
      <c r="E71" s="304">
        <v>4.6063778E-2</v>
      </c>
      <c r="O71" s="307">
        <v>44153</v>
      </c>
      <c r="P71" s="414">
        <v>30536</v>
      </c>
      <c r="Q71" s="263">
        <v>0.89206230870000003</v>
      </c>
      <c r="R71" s="263">
        <v>6.4648998400000005E-2</v>
      </c>
      <c r="S71" s="263">
        <v>4.3269375199999995E-2</v>
      </c>
    </row>
    <row r="72" spans="1:19" x14ac:dyDescent="0.2">
      <c r="A72" s="308">
        <v>44154</v>
      </c>
      <c r="B72" s="398">
        <v>32024</v>
      </c>
      <c r="C72" s="304">
        <v>0.88727192909999997</v>
      </c>
      <c r="D72" s="304">
        <v>6.7444218299999997E-2</v>
      </c>
      <c r="E72" s="304">
        <v>4.5264547299999999E-2</v>
      </c>
      <c r="O72" s="307">
        <v>44154</v>
      </c>
      <c r="P72" s="414">
        <v>30125</v>
      </c>
      <c r="Q72" s="263">
        <v>0.8912004671</v>
      </c>
      <c r="R72" s="263">
        <v>6.6150699899999998E-2</v>
      </c>
      <c r="S72" s="263">
        <v>4.2630228399999998E-2</v>
      </c>
    </row>
    <row r="73" spans="1:19" x14ac:dyDescent="0.2">
      <c r="A73" s="308">
        <v>44155</v>
      </c>
      <c r="B73" s="398">
        <v>28857</v>
      </c>
      <c r="C73" s="304">
        <v>0.8694719595</v>
      </c>
      <c r="D73" s="304">
        <v>8.2181759100000001E-2</v>
      </c>
      <c r="E73" s="304">
        <v>4.8332442999999996E-2</v>
      </c>
      <c r="O73" s="307">
        <v>44155</v>
      </c>
      <c r="P73" s="414">
        <v>27705</v>
      </c>
      <c r="Q73" s="263">
        <v>0.87187213220000004</v>
      </c>
      <c r="R73" s="263">
        <v>8.1702013900000009E-2</v>
      </c>
      <c r="S73" s="263">
        <v>4.6414786400000005E-2</v>
      </c>
    </row>
    <row r="74" spans="1:19" x14ac:dyDescent="0.2">
      <c r="A74" s="308">
        <v>44158</v>
      </c>
      <c r="B74" s="398">
        <v>29202</v>
      </c>
      <c r="C74" s="304">
        <v>0.89465920539999999</v>
      </c>
      <c r="D74" s="304">
        <v>6.3053207400000005E-2</v>
      </c>
      <c r="E74" s="304">
        <v>4.2264734499999998E-2</v>
      </c>
      <c r="O74" s="307">
        <v>44158</v>
      </c>
      <c r="P74" s="414">
        <v>26550</v>
      </c>
      <c r="Q74" s="263">
        <v>0.89674439810000006</v>
      </c>
      <c r="R74" s="263">
        <v>6.3381559599999998E-2</v>
      </c>
      <c r="S74" s="263">
        <v>3.8454105399999994E-2</v>
      </c>
    </row>
    <row r="75" spans="1:19" x14ac:dyDescent="0.2">
      <c r="A75" s="308">
        <v>44159</v>
      </c>
      <c r="B75" s="398">
        <v>28845</v>
      </c>
      <c r="C75" s="304">
        <v>0.89634070850000003</v>
      </c>
      <c r="D75" s="304">
        <v>6.28018667E-2</v>
      </c>
      <c r="E75" s="304">
        <v>4.0837386900000001E-2</v>
      </c>
      <c r="O75" s="307">
        <v>44159</v>
      </c>
      <c r="P75" s="414">
        <v>26940</v>
      </c>
      <c r="Q75" s="263">
        <v>0.89881442140000001</v>
      </c>
      <c r="R75" s="263">
        <v>6.3046904900000006E-2</v>
      </c>
      <c r="S75" s="263">
        <v>3.8120087599999998E-2</v>
      </c>
    </row>
    <row r="76" spans="1:19" x14ac:dyDescent="0.2">
      <c r="A76" s="308">
        <v>44160</v>
      </c>
      <c r="B76" s="398">
        <v>27865</v>
      </c>
      <c r="C76" s="304">
        <v>0.90003453710000003</v>
      </c>
      <c r="D76" s="304">
        <v>6.0466516499999998E-2</v>
      </c>
      <c r="E76" s="304">
        <v>3.9478209800000004E-2</v>
      </c>
      <c r="O76" s="307">
        <v>44160</v>
      </c>
      <c r="P76" s="414">
        <v>26182</v>
      </c>
      <c r="Q76" s="263">
        <v>0.90257045960000004</v>
      </c>
      <c r="R76" s="263">
        <v>6.0304571899999999E-2</v>
      </c>
      <c r="S76" s="263">
        <v>3.7104236800000003E-2</v>
      </c>
    </row>
    <row r="77" spans="1:19" x14ac:dyDescent="0.2">
      <c r="A77" s="307">
        <v>44161</v>
      </c>
      <c r="B77" s="414">
        <v>25887</v>
      </c>
      <c r="C77" s="263">
        <v>0.90170650809999997</v>
      </c>
      <c r="D77" s="263">
        <v>6.1718005400000005E-2</v>
      </c>
      <c r="E77" s="263">
        <v>3.6555466299999999E-2</v>
      </c>
    </row>
    <row r="78" spans="1:19" x14ac:dyDescent="0.2">
      <c r="A78" s="307">
        <v>44162</v>
      </c>
      <c r="B78" s="414">
        <v>24406</v>
      </c>
      <c r="C78" s="263">
        <v>0.88990414240000004</v>
      </c>
      <c r="D78" s="263">
        <v>7.3566554399999998E-2</v>
      </c>
      <c r="E78" s="263">
        <v>3.6518566199999998E-2</v>
      </c>
    </row>
    <row r="79" spans="1:19" x14ac:dyDescent="0.2">
      <c r="A79" s="307">
        <v>44165</v>
      </c>
      <c r="B79" s="414">
        <v>21959</v>
      </c>
      <c r="C79" s="263">
        <v>0.90124223129999992</v>
      </c>
      <c r="D79" s="263">
        <v>6.5520208300000007E-2</v>
      </c>
      <c r="E79" s="263">
        <v>3.3213745199999999E-2</v>
      </c>
    </row>
    <row r="80" spans="1:19" x14ac:dyDescent="0.2">
      <c r="A80" s="307">
        <v>44166</v>
      </c>
      <c r="B80" s="414">
        <v>23502</v>
      </c>
      <c r="C80" s="263">
        <v>0.90504457189999998</v>
      </c>
      <c r="D80" s="263">
        <v>6.17377972E-2</v>
      </c>
      <c r="E80" s="263">
        <v>3.3198323199999998E-2</v>
      </c>
    </row>
    <row r="81" spans="1:5" x14ac:dyDescent="0.2">
      <c r="A81" s="307">
        <v>44167</v>
      </c>
      <c r="B81" s="414">
        <v>23597</v>
      </c>
      <c r="C81" s="263">
        <v>0.90442053039999992</v>
      </c>
      <c r="D81" s="263">
        <v>6.1544185199999997E-2</v>
      </c>
      <c r="E81" s="263">
        <v>3.4016280500000003E-2</v>
      </c>
    </row>
    <row r="82" spans="1:5" x14ac:dyDescent="0.2">
      <c r="A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topLeftCell="A13" workbookViewId="0">
      <selection activeCell="S23" sqref="S23"/>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4"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1" t="s">
        <v>0</v>
      </c>
      <c r="B3" s="437" t="s">
        <v>4</v>
      </c>
      <c r="C3" s="438"/>
      <c r="D3" s="439"/>
      <c r="E3" s="440" t="s">
        <v>7</v>
      </c>
      <c r="F3" s="440"/>
      <c r="G3" s="440"/>
    </row>
    <row r="4" spans="1:19" x14ac:dyDescent="0.25">
      <c r="A4" s="442"/>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1" hidden="1" customWidth="1"/>
    <col min="2" max="2" width="12" style="311" hidden="1" customWidth="1"/>
    <col min="3" max="4" width="8.42578125" style="311" customWidth="1"/>
    <col min="5" max="16384" width="8.5703125" style="311"/>
  </cols>
  <sheetData>
    <row r="1" spans="1:26" s="379" customFormat="1" ht="45" x14ac:dyDescent="0.25">
      <c r="A1" s="377" t="s">
        <v>0</v>
      </c>
      <c r="B1" s="378" t="s">
        <v>192</v>
      </c>
      <c r="D1" s="380"/>
      <c r="L1" s="381"/>
      <c r="M1" s="381"/>
      <c r="N1" s="381"/>
      <c r="O1" s="381"/>
      <c r="P1" s="381"/>
      <c r="Q1" s="381"/>
      <c r="R1" s="381"/>
      <c r="S1" s="381"/>
      <c r="T1" s="381"/>
      <c r="U1" s="381"/>
      <c r="V1" s="381"/>
      <c r="W1" s="381"/>
      <c r="X1" s="381"/>
      <c r="Y1" s="381"/>
      <c r="Z1" s="381"/>
    </row>
    <row r="2" spans="1:26" x14ac:dyDescent="0.25">
      <c r="A2" s="382">
        <v>43916</v>
      </c>
      <c r="B2" s="311">
        <v>311</v>
      </c>
      <c r="C2" s="383"/>
    </row>
    <row r="3" spans="1:26" x14ac:dyDescent="0.25">
      <c r="A3" s="382">
        <f t="shared" ref="A3:A12" si="0">A2+1</f>
        <v>43917</v>
      </c>
      <c r="B3" s="311">
        <v>404</v>
      </c>
    </row>
    <row r="4" spans="1:26" x14ac:dyDescent="0.25">
      <c r="A4" s="382">
        <f t="shared" si="0"/>
        <v>43918</v>
      </c>
      <c r="B4" s="311">
        <v>511</v>
      </c>
    </row>
    <row r="5" spans="1:26" x14ac:dyDescent="0.25">
      <c r="A5" s="382">
        <f t="shared" si="0"/>
        <v>43919</v>
      </c>
      <c r="B5" s="311">
        <v>565</v>
      </c>
    </row>
    <row r="6" spans="1:26" x14ac:dyDescent="0.25">
      <c r="A6" s="382">
        <f t="shared" si="0"/>
        <v>43920</v>
      </c>
      <c r="B6" s="311">
        <v>627</v>
      </c>
    </row>
    <row r="7" spans="1:26" x14ac:dyDescent="0.25">
      <c r="A7" s="382">
        <f t="shared" si="0"/>
        <v>43921</v>
      </c>
      <c r="B7" s="311">
        <v>752</v>
      </c>
    </row>
    <row r="8" spans="1:26" x14ac:dyDescent="0.25">
      <c r="A8" s="382">
        <f t="shared" si="0"/>
        <v>43922</v>
      </c>
      <c r="B8" s="311">
        <v>815</v>
      </c>
    </row>
    <row r="9" spans="1:26" x14ac:dyDescent="0.25">
      <c r="A9" s="382">
        <f t="shared" si="0"/>
        <v>43923</v>
      </c>
      <c r="B9" s="311">
        <v>910</v>
      </c>
    </row>
    <row r="10" spans="1:26" x14ac:dyDescent="0.25">
      <c r="A10" s="382">
        <f t="shared" si="0"/>
        <v>43924</v>
      </c>
      <c r="B10" s="311">
        <v>1037</v>
      </c>
    </row>
    <row r="11" spans="1:26" x14ac:dyDescent="0.25">
      <c r="A11" s="382">
        <f t="shared" si="0"/>
        <v>43925</v>
      </c>
      <c r="B11" s="311">
        <v>1107</v>
      </c>
    </row>
    <row r="12" spans="1:26" x14ac:dyDescent="0.25">
      <c r="A12" s="382">
        <f t="shared" si="0"/>
        <v>43926</v>
      </c>
      <c r="B12" s="311">
        <v>1204</v>
      </c>
    </row>
    <row r="13" spans="1:26" x14ac:dyDescent="0.25">
      <c r="A13" s="382">
        <v>43927</v>
      </c>
      <c r="B13" s="311">
        <v>1262</v>
      </c>
    </row>
    <row r="14" spans="1:26" x14ac:dyDescent="0.25">
      <c r="A14" s="382">
        <v>43928</v>
      </c>
      <c r="B14" s="311">
        <v>1328</v>
      </c>
    </row>
    <row r="15" spans="1:26" x14ac:dyDescent="0.25">
      <c r="A15" s="382">
        <v>43929</v>
      </c>
      <c r="B15" s="311">
        <v>1415</v>
      </c>
    </row>
    <row r="16" spans="1:26" x14ac:dyDescent="0.25">
      <c r="A16" s="382">
        <v>43930</v>
      </c>
      <c r="B16" s="311">
        <v>1440</v>
      </c>
    </row>
    <row r="17" spans="1:23" x14ac:dyDescent="0.25">
      <c r="A17" s="382">
        <v>43931</v>
      </c>
      <c r="B17" s="311">
        <v>1461</v>
      </c>
    </row>
    <row r="18" spans="1:23" x14ac:dyDescent="0.25">
      <c r="A18" s="382">
        <v>43932</v>
      </c>
      <c r="B18" s="311">
        <v>1467</v>
      </c>
    </row>
    <row r="19" spans="1:23" x14ac:dyDescent="0.25">
      <c r="A19" s="382">
        <v>43933</v>
      </c>
      <c r="B19" s="311">
        <v>1487</v>
      </c>
    </row>
    <row r="20" spans="1:23" x14ac:dyDescent="0.25">
      <c r="A20" s="382">
        <v>43934</v>
      </c>
      <c r="B20" s="311">
        <v>1482</v>
      </c>
    </row>
    <row r="21" spans="1:23" x14ac:dyDescent="0.25">
      <c r="A21" s="382">
        <v>43935</v>
      </c>
      <c r="B21" s="311">
        <v>1514</v>
      </c>
    </row>
    <row r="22" spans="1:23" x14ac:dyDescent="0.25">
      <c r="A22" s="382">
        <v>43936</v>
      </c>
      <c r="B22" s="311">
        <v>1486</v>
      </c>
    </row>
    <row r="23" spans="1:23" ht="15" customHeight="1" x14ac:dyDescent="0.25">
      <c r="A23" s="382">
        <v>43937</v>
      </c>
      <c r="B23" s="311">
        <v>1479</v>
      </c>
    </row>
    <row r="24" spans="1:23" x14ac:dyDescent="0.25">
      <c r="A24" s="382">
        <v>43938</v>
      </c>
      <c r="B24" s="311">
        <v>1487</v>
      </c>
    </row>
    <row r="25" spans="1:23" ht="15" customHeight="1" x14ac:dyDescent="0.25">
      <c r="A25" s="382">
        <v>43939</v>
      </c>
      <c r="B25" s="311">
        <v>1501</v>
      </c>
    </row>
    <row r="26" spans="1:23" x14ac:dyDescent="0.25">
      <c r="A26" s="382">
        <v>43940</v>
      </c>
      <c r="B26" s="311">
        <v>1520</v>
      </c>
    </row>
    <row r="27" spans="1:23" x14ac:dyDescent="0.25">
      <c r="A27" s="382">
        <v>43941</v>
      </c>
      <c r="B27" s="311">
        <v>1520</v>
      </c>
    </row>
    <row r="28" spans="1:23" x14ac:dyDescent="0.25">
      <c r="A28" s="382">
        <v>43942</v>
      </c>
      <c r="B28" s="311">
        <v>1472</v>
      </c>
    </row>
    <row r="29" spans="1:23" ht="15" customHeight="1" x14ac:dyDescent="0.25">
      <c r="A29" s="382">
        <v>43943</v>
      </c>
      <c r="B29" s="311">
        <v>1432</v>
      </c>
      <c r="E29" s="384" t="s">
        <v>6</v>
      </c>
      <c r="F29" s="385"/>
      <c r="G29" s="385"/>
      <c r="H29" s="385"/>
      <c r="I29" s="385"/>
      <c r="J29" s="385"/>
      <c r="K29" s="385"/>
      <c r="L29" s="385"/>
      <c r="M29" s="385"/>
      <c r="N29" s="385"/>
      <c r="O29" s="385"/>
      <c r="P29" s="385"/>
      <c r="Q29" s="385"/>
      <c r="R29" s="385"/>
      <c r="S29" s="385"/>
      <c r="T29" s="385"/>
      <c r="U29" s="385"/>
      <c r="V29" s="385"/>
      <c r="W29" s="385"/>
    </row>
    <row r="30" spans="1:23" x14ac:dyDescent="0.25">
      <c r="A30" s="382">
        <v>43944</v>
      </c>
      <c r="B30" s="311">
        <v>1423</v>
      </c>
      <c r="E30" s="385"/>
      <c r="F30" s="385"/>
      <c r="G30" s="385"/>
      <c r="H30" s="385"/>
      <c r="I30" s="385"/>
      <c r="J30" s="385"/>
      <c r="K30" s="385"/>
      <c r="L30" s="385"/>
      <c r="M30" s="385"/>
      <c r="N30" s="385"/>
      <c r="O30" s="385"/>
      <c r="P30" s="385"/>
      <c r="Q30" s="385"/>
      <c r="R30" s="385"/>
      <c r="S30" s="385"/>
      <c r="T30" s="385"/>
      <c r="U30" s="385"/>
      <c r="V30" s="385"/>
      <c r="W30" s="385"/>
    </row>
    <row r="31" spans="1:23" x14ac:dyDescent="0.25">
      <c r="A31" s="382">
        <v>43945</v>
      </c>
      <c r="B31" s="311">
        <v>1383</v>
      </c>
      <c r="E31" s="384" t="s">
        <v>62</v>
      </c>
      <c r="F31" s="384"/>
      <c r="G31" s="384"/>
      <c r="H31" s="384"/>
      <c r="I31" s="384"/>
      <c r="J31" s="384"/>
      <c r="K31" s="384"/>
      <c r="L31" s="384"/>
      <c r="M31" s="384"/>
      <c r="N31" s="384"/>
      <c r="O31" s="384"/>
    </row>
    <row r="32" spans="1:23" x14ac:dyDescent="0.25">
      <c r="A32" s="382">
        <v>43946</v>
      </c>
      <c r="B32" s="311">
        <v>1385</v>
      </c>
      <c r="E32" s="384"/>
      <c r="F32" s="384"/>
      <c r="G32" s="384"/>
      <c r="H32" s="384"/>
      <c r="I32" s="384"/>
      <c r="J32" s="384"/>
      <c r="K32" s="384"/>
      <c r="L32" s="384"/>
      <c r="M32" s="384"/>
      <c r="N32" s="384"/>
      <c r="O32" s="384"/>
    </row>
    <row r="33" spans="1:21" ht="51" customHeight="1" x14ac:dyDescent="0.25">
      <c r="A33" s="382">
        <v>43947</v>
      </c>
      <c r="B33" s="311">
        <v>1382</v>
      </c>
      <c r="E33" s="443" t="s">
        <v>187</v>
      </c>
      <c r="F33" s="443"/>
      <c r="G33" s="443"/>
      <c r="H33" s="443"/>
      <c r="I33" s="443"/>
      <c r="J33" s="443"/>
      <c r="K33" s="443"/>
      <c r="L33" s="443"/>
      <c r="M33" s="443"/>
      <c r="N33" s="443"/>
      <c r="O33" s="443"/>
      <c r="P33" s="443"/>
      <c r="Q33" s="443"/>
      <c r="R33" s="443"/>
      <c r="S33" s="443"/>
      <c r="T33" s="443"/>
      <c r="U33" s="443"/>
    </row>
    <row r="34" spans="1:21" x14ac:dyDescent="0.25">
      <c r="A34" s="382">
        <v>43948</v>
      </c>
      <c r="B34" s="311">
        <v>1387</v>
      </c>
      <c r="E34" s="378"/>
      <c r="F34" s="378"/>
      <c r="G34" s="378"/>
      <c r="H34" s="378"/>
      <c r="I34" s="378"/>
      <c r="J34" s="378"/>
      <c r="K34" s="378"/>
      <c r="L34" s="378"/>
      <c r="M34" s="378"/>
      <c r="N34" s="378"/>
      <c r="O34" s="378"/>
      <c r="P34" s="378"/>
      <c r="Q34" s="378"/>
      <c r="R34" s="378"/>
      <c r="S34" s="378"/>
      <c r="T34" s="378"/>
    </row>
    <row r="35" spans="1:21" x14ac:dyDescent="0.25">
      <c r="A35" s="382">
        <v>43949</v>
      </c>
      <c r="B35" s="311">
        <v>1359</v>
      </c>
    </row>
    <row r="36" spans="1:21" x14ac:dyDescent="0.25">
      <c r="A36" s="382">
        <v>43950</v>
      </c>
      <c r="B36" s="311">
        <v>1363</v>
      </c>
    </row>
    <row r="37" spans="1:21" x14ac:dyDescent="0.25">
      <c r="A37" s="382">
        <v>43951</v>
      </c>
      <c r="B37" s="311">
        <v>1324</v>
      </c>
    </row>
    <row r="38" spans="1:21" x14ac:dyDescent="0.25">
      <c r="A38" s="382">
        <v>43952</v>
      </c>
      <c r="B38" s="311">
        <v>1302</v>
      </c>
    </row>
    <row r="39" spans="1:21" x14ac:dyDescent="0.25">
      <c r="A39" s="382">
        <v>43953</v>
      </c>
      <c r="B39" s="311">
        <v>1277</v>
      </c>
    </row>
    <row r="40" spans="1:21" x14ac:dyDescent="0.25">
      <c r="A40" s="382">
        <v>43954</v>
      </c>
      <c r="B40" s="323">
        <v>1266</v>
      </c>
    </row>
    <row r="41" spans="1:21" x14ac:dyDescent="0.25">
      <c r="A41" s="382">
        <v>43955</v>
      </c>
      <c r="B41" s="323">
        <v>1279</v>
      </c>
    </row>
    <row r="42" spans="1:21" x14ac:dyDescent="0.25">
      <c r="A42" s="382">
        <v>43956</v>
      </c>
      <c r="B42" s="323">
        <v>1225</v>
      </c>
    </row>
    <row r="43" spans="1:21" x14ac:dyDescent="0.25">
      <c r="A43" s="382">
        <v>43957</v>
      </c>
      <c r="B43" s="323">
        <v>1204</v>
      </c>
    </row>
    <row r="44" spans="1:21" x14ac:dyDescent="0.25">
      <c r="A44" s="382">
        <v>43958</v>
      </c>
      <c r="B44" s="323">
        <v>1199</v>
      </c>
    </row>
    <row r="45" spans="1:21" x14ac:dyDescent="0.25">
      <c r="A45" s="382">
        <v>43959</v>
      </c>
      <c r="B45" s="323">
        <v>1168</v>
      </c>
    </row>
    <row r="46" spans="1:21" x14ac:dyDescent="0.25">
      <c r="A46" s="382">
        <v>43960</v>
      </c>
      <c r="B46" s="323">
        <v>1159</v>
      </c>
    </row>
    <row r="47" spans="1:21" x14ac:dyDescent="0.25">
      <c r="A47" s="382">
        <v>43961</v>
      </c>
      <c r="B47" s="323">
        <v>1132</v>
      </c>
    </row>
    <row r="48" spans="1:21" x14ac:dyDescent="0.25">
      <c r="A48" s="382">
        <v>43962</v>
      </c>
      <c r="B48" s="323">
        <v>1145</v>
      </c>
    </row>
    <row r="49" spans="1:2" x14ac:dyDescent="0.25">
      <c r="A49" s="382">
        <v>43963</v>
      </c>
      <c r="B49" s="323">
        <v>1131</v>
      </c>
    </row>
    <row r="50" spans="1:2" x14ac:dyDescent="0.25">
      <c r="A50" s="382">
        <v>43964</v>
      </c>
      <c r="B50" s="323">
        <v>1101</v>
      </c>
    </row>
    <row r="51" spans="1:2" x14ac:dyDescent="0.25">
      <c r="A51" s="382">
        <v>43965</v>
      </c>
      <c r="B51" s="323">
        <v>1100</v>
      </c>
    </row>
    <row r="52" spans="1:2" x14ac:dyDescent="0.25">
      <c r="A52" s="382">
        <v>43966</v>
      </c>
      <c r="B52" s="323">
        <v>1066</v>
      </c>
    </row>
    <row r="53" spans="1:2" x14ac:dyDescent="0.25">
      <c r="A53" s="382">
        <v>43967</v>
      </c>
      <c r="B53" s="323">
        <v>1011</v>
      </c>
    </row>
    <row r="54" spans="1:2" x14ac:dyDescent="0.25">
      <c r="A54" s="382">
        <v>43968</v>
      </c>
      <c r="B54" s="323">
        <v>1007</v>
      </c>
    </row>
    <row r="55" spans="1:2" x14ac:dyDescent="0.25">
      <c r="A55" s="382">
        <v>43969</v>
      </c>
      <c r="B55" s="323">
        <v>1005</v>
      </c>
    </row>
    <row r="56" spans="1:2" x14ac:dyDescent="0.25">
      <c r="A56" s="382">
        <v>43970</v>
      </c>
      <c r="B56" s="323">
        <v>969</v>
      </c>
    </row>
    <row r="57" spans="1:2" x14ac:dyDescent="0.25">
      <c r="A57" s="382">
        <v>43971</v>
      </c>
      <c r="B57" s="323">
        <v>943</v>
      </c>
    </row>
    <row r="58" spans="1:2" x14ac:dyDescent="0.25">
      <c r="A58" s="382">
        <v>43972</v>
      </c>
      <c r="B58" s="323">
        <v>909</v>
      </c>
    </row>
    <row r="59" spans="1:2" x14ac:dyDescent="0.25">
      <c r="A59" s="382">
        <v>43973</v>
      </c>
      <c r="B59" s="323">
        <v>874</v>
      </c>
    </row>
    <row r="60" spans="1:2" x14ac:dyDescent="0.25">
      <c r="A60" s="382">
        <v>43974</v>
      </c>
      <c r="B60" s="323">
        <v>841</v>
      </c>
    </row>
    <row r="61" spans="1:2" x14ac:dyDescent="0.25">
      <c r="A61" s="382">
        <v>43975</v>
      </c>
      <c r="B61" s="323">
        <v>845</v>
      </c>
    </row>
    <row r="62" spans="1:2" x14ac:dyDescent="0.25">
      <c r="A62" s="382">
        <v>43976</v>
      </c>
      <c r="B62" s="323">
        <v>849</v>
      </c>
    </row>
    <row r="63" spans="1:2" x14ac:dyDescent="0.25">
      <c r="A63" s="382">
        <v>43977</v>
      </c>
      <c r="B63" s="323">
        <v>833</v>
      </c>
    </row>
    <row r="64" spans="1:2" x14ac:dyDescent="0.25">
      <c r="A64" s="382">
        <v>43978</v>
      </c>
      <c r="B64" s="323">
        <v>810</v>
      </c>
    </row>
    <row r="65" spans="1:2" x14ac:dyDescent="0.25">
      <c r="A65" s="382">
        <v>43979</v>
      </c>
      <c r="B65" s="323">
        <v>797</v>
      </c>
    </row>
    <row r="66" spans="1:2" x14ac:dyDescent="0.25">
      <c r="A66" s="382">
        <v>43980</v>
      </c>
      <c r="B66" s="323">
        <v>769</v>
      </c>
    </row>
    <row r="67" spans="1:2" x14ac:dyDescent="0.25">
      <c r="A67" s="382">
        <v>43981</v>
      </c>
      <c r="B67" s="323">
        <v>736</v>
      </c>
    </row>
    <row r="68" spans="1:2" x14ac:dyDescent="0.25">
      <c r="A68" s="382">
        <v>43982</v>
      </c>
      <c r="B68" s="323">
        <v>733</v>
      </c>
    </row>
    <row r="69" spans="1:2" x14ac:dyDescent="0.25">
      <c r="A69" s="382">
        <v>43983</v>
      </c>
      <c r="B69" s="323">
        <v>736</v>
      </c>
    </row>
    <row r="70" spans="1:2" x14ac:dyDescent="0.25">
      <c r="A70" s="382">
        <v>43984</v>
      </c>
      <c r="B70" s="323">
        <v>714</v>
      </c>
    </row>
    <row r="71" spans="1:2" x14ac:dyDescent="0.25">
      <c r="A71" s="382">
        <v>43985</v>
      </c>
      <c r="B71" s="323">
        <v>708</v>
      </c>
    </row>
    <row r="72" spans="1:2" x14ac:dyDescent="0.25">
      <c r="A72" s="382">
        <v>43986</v>
      </c>
      <c r="B72" s="323">
        <v>691</v>
      </c>
    </row>
    <row r="73" spans="1:2" x14ac:dyDescent="0.25">
      <c r="A73" s="382">
        <v>43987</v>
      </c>
      <c r="B73" s="323">
        <v>682</v>
      </c>
    </row>
    <row r="74" spans="1:2" x14ac:dyDescent="0.25">
      <c r="A74" s="382">
        <v>43988</v>
      </c>
      <c r="B74" s="323">
        <v>652</v>
      </c>
    </row>
    <row r="75" spans="1:2" x14ac:dyDescent="0.25">
      <c r="A75" s="382">
        <v>43989</v>
      </c>
      <c r="B75" s="323">
        <v>652</v>
      </c>
    </row>
    <row r="76" spans="1:2" x14ac:dyDescent="0.25">
      <c r="A76" s="382">
        <v>43990</v>
      </c>
      <c r="B76" s="323">
        <v>660</v>
      </c>
    </row>
    <row r="77" spans="1:2" x14ac:dyDescent="0.25">
      <c r="A77" s="382">
        <v>43991</v>
      </c>
      <c r="B77" s="323">
        <v>647</v>
      </c>
    </row>
    <row r="78" spans="1:2" x14ac:dyDescent="0.25">
      <c r="A78" s="382">
        <v>43992</v>
      </c>
      <c r="B78" s="323">
        <v>628</v>
      </c>
    </row>
    <row r="79" spans="1:2" x14ac:dyDescent="0.25">
      <c r="A79" s="382">
        <v>43993</v>
      </c>
      <c r="B79" s="323">
        <v>610</v>
      </c>
    </row>
    <row r="80" spans="1:2" x14ac:dyDescent="0.25">
      <c r="A80" s="382">
        <v>43994</v>
      </c>
      <c r="B80" s="323">
        <v>590</v>
      </c>
    </row>
    <row r="81" spans="1:2" x14ac:dyDescent="0.25">
      <c r="A81" s="382">
        <v>43995</v>
      </c>
      <c r="B81" s="323">
        <v>582</v>
      </c>
    </row>
    <row r="82" spans="1:2" x14ac:dyDescent="0.25">
      <c r="A82" s="382">
        <v>43996</v>
      </c>
      <c r="B82" s="311">
        <v>575</v>
      </c>
    </row>
    <row r="83" spans="1:2" x14ac:dyDescent="0.25">
      <c r="A83" s="382">
        <v>43997</v>
      </c>
      <c r="B83" s="323">
        <v>578</v>
      </c>
    </row>
    <row r="84" spans="1:2" x14ac:dyDescent="0.25">
      <c r="A84" s="382">
        <v>43998</v>
      </c>
      <c r="B84" s="311">
        <v>567</v>
      </c>
    </row>
    <row r="85" spans="1:2" x14ac:dyDescent="0.25">
      <c r="A85" s="382">
        <v>43999</v>
      </c>
      <c r="B85" s="311">
        <v>552</v>
      </c>
    </row>
    <row r="86" spans="1:2" x14ac:dyDescent="0.25">
      <c r="A86" s="382">
        <v>44000</v>
      </c>
      <c r="B86" s="311">
        <v>544</v>
      </c>
    </row>
    <row r="87" spans="1:2" x14ac:dyDescent="0.25">
      <c r="A87" s="382">
        <v>44001</v>
      </c>
      <c r="B87" s="311">
        <v>518</v>
      </c>
    </row>
    <row r="88" spans="1:2" x14ac:dyDescent="0.25">
      <c r="A88" s="382">
        <v>44002</v>
      </c>
      <c r="B88" s="311">
        <v>511</v>
      </c>
    </row>
    <row r="89" spans="1:2" x14ac:dyDescent="0.25">
      <c r="A89" s="382">
        <v>44003</v>
      </c>
      <c r="B89" s="311">
        <v>518</v>
      </c>
    </row>
    <row r="90" spans="1:2" x14ac:dyDescent="0.25">
      <c r="A90" s="382">
        <v>44004</v>
      </c>
      <c r="B90" s="311">
        <v>515</v>
      </c>
    </row>
    <row r="91" spans="1:2" x14ac:dyDescent="0.25">
      <c r="A91" s="382">
        <v>44005</v>
      </c>
      <c r="B91" s="311">
        <v>512</v>
      </c>
    </row>
    <row r="92" spans="1:2" x14ac:dyDescent="0.25">
      <c r="A92" s="382">
        <v>44006</v>
      </c>
      <c r="B92" s="311">
        <v>489</v>
      </c>
    </row>
    <row r="93" spans="1:2" x14ac:dyDescent="0.25">
      <c r="A93" s="382">
        <v>44007</v>
      </c>
      <c r="B93" s="311">
        <v>472</v>
      </c>
    </row>
    <row r="94" spans="1:2" x14ac:dyDescent="0.25">
      <c r="A94" s="382">
        <v>44008</v>
      </c>
      <c r="B94" s="311">
        <v>467</v>
      </c>
    </row>
    <row r="95" spans="1:2" x14ac:dyDescent="0.25">
      <c r="A95" s="382">
        <v>44009</v>
      </c>
      <c r="B95" s="311">
        <v>456</v>
      </c>
    </row>
    <row r="96" spans="1:2" x14ac:dyDescent="0.25">
      <c r="A96" s="382">
        <v>44010</v>
      </c>
      <c r="B96" s="311">
        <v>453</v>
      </c>
    </row>
    <row r="97" spans="1:2" x14ac:dyDescent="0.25">
      <c r="A97" s="382">
        <v>44011</v>
      </c>
      <c r="B97" s="311">
        <v>453</v>
      </c>
    </row>
    <row r="98" spans="1:2" x14ac:dyDescent="0.25">
      <c r="A98" s="382">
        <v>44012</v>
      </c>
      <c r="B98" s="311">
        <v>450</v>
      </c>
    </row>
    <row r="99" spans="1:2" x14ac:dyDescent="0.25">
      <c r="A99" s="382">
        <v>44013</v>
      </c>
      <c r="B99" s="311">
        <v>439</v>
      </c>
    </row>
    <row r="100" spans="1:2" x14ac:dyDescent="0.25">
      <c r="A100" s="382">
        <v>44014</v>
      </c>
      <c r="B100" s="311">
        <v>432</v>
      </c>
    </row>
    <row r="101" spans="1:2" x14ac:dyDescent="0.25">
      <c r="A101" s="382">
        <v>44015</v>
      </c>
      <c r="B101" s="311">
        <v>422</v>
      </c>
    </row>
    <row r="102" spans="1:2" x14ac:dyDescent="0.25">
      <c r="A102" s="382">
        <v>44016</v>
      </c>
      <c r="B102" s="311">
        <v>430</v>
      </c>
    </row>
    <row r="103" spans="1:2" x14ac:dyDescent="0.25">
      <c r="A103" s="382">
        <v>44017</v>
      </c>
      <c r="B103" s="311">
        <v>424</v>
      </c>
    </row>
    <row r="104" spans="1:2" x14ac:dyDescent="0.25">
      <c r="A104" s="382">
        <v>44018</v>
      </c>
      <c r="B104" s="311">
        <v>384</v>
      </c>
    </row>
    <row r="105" spans="1:2" x14ac:dyDescent="0.25">
      <c r="A105" s="382">
        <v>44019</v>
      </c>
      <c r="B105" s="311">
        <v>376</v>
      </c>
    </row>
    <row r="106" spans="1:2" x14ac:dyDescent="0.25">
      <c r="A106" s="382">
        <v>44020</v>
      </c>
      <c r="B106" s="311">
        <v>358</v>
      </c>
    </row>
    <row r="107" spans="1:2" x14ac:dyDescent="0.25">
      <c r="A107" s="382">
        <v>44021</v>
      </c>
      <c r="B107" s="311">
        <v>342</v>
      </c>
    </row>
    <row r="108" spans="1:2" x14ac:dyDescent="0.25">
      <c r="A108" s="382">
        <v>44022</v>
      </c>
      <c r="B108" s="311">
        <v>337</v>
      </c>
    </row>
    <row r="109" spans="1:2" x14ac:dyDescent="0.25">
      <c r="A109" s="382">
        <v>44023</v>
      </c>
      <c r="B109" s="311">
        <v>323</v>
      </c>
    </row>
    <row r="110" spans="1:2" x14ac:dyDescent="0.25">
      <c r="A110" s="382">
        <v>44024</v>
      </c>
      <c r="B110" s="311">
        <v>330</v>
      </c>
    </row>
    <row r="111" spans="1:2" x14ac:dyDescent="0.25">
      <c r="A111" s="382">
        <v>44025</v>
      </c>
      <c r="B111" s="311">
        <v>335</v>
      </c>
    </row>
    <row r="112" spans="1:2" x14ac:dyDescent="0.25">
      <c r="A112" s="382">
        <v>44026</v>
      </c>
      <c r="B112" s="311">
        <v>327</v>
      </c>
    </row>
    <row r="113" spans="1:2" x14ac:dyDescent="0.25">
      <c r="A113" s="382">
        <v>44027</v>
      </c>
      <c r="B113" s="311">
        <v>329</v>
      </c>
    </row>
    <row r="114" spans="1:2" x14ac:dyDescent="0.25">
      <c r="A114" s="382">
        <v>44028</v>
      </c>
      <c r="B114" s="311">
        <v>320</v>
      </c>
    </row>
    <row r="115" spans="1:2" x14ac:dyDescent="0.25">
      <c r="A115" s="382">
        <v>44029</v>
      </c>
      <c r="B115" s="311">
        <v>316</v>
      </c>
    </row>
    <row r="116" spans="1:2" x14ac:dyDescent="0.25">
      <c r="A116" s="382">
        <v>44030</v>
      </c>
      <c r="B116" s="311">
        <v>305</v>
      </c>
    </row>
    <row r="117" spans="1:2" x14ac:dyDescent="0.25">
      <c r="A117" s="382">
        <v>44031</v>
      </c>
      <c r="B117" s="311">
        <v>302</v>
      </c>
    </row>
    <row r="118" spans="1:2" x14ac:dyDescent="0.25">
      <c r="A118" s="382">
        <v>44032</v>
      </c>
      <c r="B118" s="311">
        <v>299</v>
      </c>
    </row>
    <row r="119" spans="1:2" x14ac:dyDescent="0.25">
      <c r="A119" s="382">
        <v>44033</v>
      </c>
      <c r="B119" s="311">
        <v>303</v>
      </c>
    </row>
    <row r="120" spans="1:2" x14ac:dyDescent="0.25">
      <c r="A120" s="382">
        <v>44034</v>
      </c>
      <c r="B120" s="311">
        <v>295</v>
      </c>
    </row>
    <row r="121" spans="1:2" x14ac:dyDescent="0.25">
      <c r="A121" s="382">
        <v>44035</v>
      </c>
      <c r="B121" s="311">
        <v>287</v>
      </c>
    </row>
    <row r="122" spans="1:2" x14ac:dyDescent="0.25">
      <c r="A122" s="382">
        <v>44036</v>
      </c>
      <c r="B122" s="311">
        <v>278</v>
      </c>
    </row>
    <row r="123" spans="1:2" x14ac:dyDescent="0.25">
      <c r="A123" s="382">
        <v>44037</v>
      </c>
      <c r="B123" s="311">
        <v>270</v>
      </c>
    </row>
    <row r="124" spans="1:2" x14ac:dyDescent="0.25">
      <c r="A124" s="382">
        <v>44038</v>
      </c>
      <c r="B124" s="311">
        <v>267</v>
      </c>
    </row>
    <row r="125" spans="1:2" x14ac:dyDescent="0.25">
      <c r="A125" s="382">
        <v>44039</v>
      </c>
      <c r="B125" s="311">
        <v>270</v>
      </c>
    </row>
    <row r="126" spans="1:2" x14ac:dyDescent="0.25">
      <c r="A126" s="382">
        <v>44040</v>
      </c>
      <c r="B126" s="311">
        <v>264</v>
      </c>
    </row>
    <row r="127" spans="1:2" x14ac:dyDescent="0.25">
      <c r="A127" s="382">
        <v>44041</v>
      </c>
      <c r="B127" s="311">
        <v>260</v>
      </c>
    </row>
    <row r="128" spans="1:2" x14ac:dyDescent="0.25">
      <c r="A128" s="382">
        <v>44042</v>
      </c>
      <c r="B128" s="311">
        <v>260</v>
      </c>
    </row>
    <row r="129" spans="1:2" x14ac:dyDescent="0.25">
      <c r="A129" s="382">
        <v>44043</v>
      </c>
      <c r="B129" s="311">
        <v>255</v>
      </c>
    </row>
    <row r="130" spans="1:2" x14ac:dyDescent="0.25">
      <c r="A130" s="382">
        <v>44044</v>
      </c>
      <c r="B130" s="311">
        <v>260</v>
      </c>
    </row>
    <row r="131" spans="1:2" x14ac:dyDescent="0.25">
      <c r="A131" s="382">
        <v>44045</v>
      </c>
      <c r="B131" s="311">
        <v>265</v>
      </c>
    </row>
    <row r="132" spans="1:2" x14ac:dyDescent="0.25">
      <c r="A132" s="382">
        <v>44046</v>
      </c>
      <c r="B132" s="311">
        <v>265</v>
      </c>
    </row>
    <row r="133" spans="1:2" x14ac:dyDescent="0.25">
      <c r="A133" s="382">
        <v>44047</v>
      </c>
      <c r="B133" s="311">
        <v>270</v>
      </c>
    </row>
    <row r="134" spans="1:2" x14ac:dyDescent="0.25">
      <c r="A134" s="382">
        <v>44048</v>
      </c>
      <c r="B134" s="311">
        <v>267</v>
      </c>
    </row>
    <row r="135" spans="1:2" x14ac:dyDescent="0.25">
      <c r="A135" s="382">
        <v>44049</v>
      </c>
      <c r="B135" s="311">
        <v>270</v>
      </c>
    </row>
    <row r="136" spans="1:2" x14ac:dyDescent="0.25">
      <c r="A136" s="382">
        <v>44050</v>
      </c>
      <c r="B136" s="311">
        <v>262</v>
      </c>
    </row>
    <row r="137" spans="1:2" x14ac:dyDescent="0.25">
      <c r="A137" s="382">
        <v>44051</v>
      </c>
      <c r="B137" s="311">
        <v>261</v>
      </c>
    </row>
    <row r="138" spans="1:2" x14ac:dyDescent="0.25">
      <c r="A138" s="382">
        <v>44052</v>
      </c>
      <c r="B138" s="311">
        <v>261</v>
      </c>
    </row>
    <row r="139" spans="1:2" x14ac:dyDescent="0.25">
      <c r="A139" s="382">
        <v>44053</v>
      </c>
      <c r="B139" s="311">
        <v>267</v>
      </c>
    </row>
    <row r="140" spans="1:2" x14ac:dyDescent="0.25">
      <c r="A140" s="382">
        <v>44054</v>
      </c>
      <c r="B140" s="311">
        <v>269</v>
      </c>
    </row>
    <row r="141" spans="1:2" x14ac:dyDescent="0.25">
      <c r="A141" s="382">
        <v>44055</v>
      </c>
      <c r="B141" s="311">
        <v>265</v>
      </c>
    </row>
    <row r="142" spans="1:2" x14ac:dyDescent="0.25">
      <c r="A142" s="382">
        <v>44056</v>
      </c>
      <c r="B142" s="311">
        <v>258</v>
      </c>
    </row>
    <row r="143" spans="1:2" x14ac:dyDescent="0.25">
      <c r="A143" s="382">
        <v>44057</v>
      </c>
      <c r="B143" s="311">
        <v>253</v>
      </c>
    </row>
    <row r="144" spans="1:2" x14ac:dyDescent="0.25">
      <c r="A144" s="382">
        <v>44058</v>
      </c>
      <c r="B144" s="311">
        <v>244</v>
      </c>
    </row>
    <row r="145" spans="1:2" x14ac:dyDescent="0.25">
      <c r="A145" s="382">
        <v>44059</v>
      </c>
      <c r="B145" s="311">
        <v>243</v>
      </c>
    </row>
    <row r="146" spans="1:2" x14ac:dyDescent="0.25">
      <c r="A146" s="382">
        <v>44060</v>
      </c>
      <c r="B146" s="311">
        <v>248</v>
      </c>
    </row>
    <row r="147" spans="1:2" x14ac:dyDescent="0.25">
      <c r="A147" s="382">
        <v>44061</v>
      </c>
      <c r="B147" s="311">
        <v>254</v>
      </c>
    </row>
    <row r="148" spans="1:2" x14ac:dyDescent="0.25">
      <c r="A148" s="382">
        <v>44062</v>
      </c>
      <c r="B148" s="311">
        <v>247</v>
      </c>
    </row>
    <row r="149" spans="1:2" x14ac:dyDescent="0.25">
      <c r="A149" s="382">
        <v>44063</v>
      </c>
      <c r="B149" s="311">
        <v>248</v>
      </c>
    </row>
    <row r="150" spans="1:2" x14ac:dyDescent="0.25">
      <c r="A150" s="382">
        <v>44064</v>
      </c>
      <c r="B150" s="311">
        <v>253</v>
      </c>
    </row>
    <row r="151" spans="1:2" x14ac:dyDescent="0.25">
      <c r="A151" s="382">
        <v>44065</v>
      </c>
      <c r="B151" s="311">
        <v>246</v>
      </c>
    </row>
    <row r="152" spans="1:2" x14ac:dyDescent="0.25">
      <c r="A152" s="382">
        <v>44066</v>
      </c>
      <c r="B152" s="311">
        <v>245</v>
      </c>
    </row>
    <row r="153" spans="1:2" x14ac:dyDescent="0.25">
      <c r="A153" s="382">
        <v>44067</v>
      </c>
      <c r="B153" s="311">
        <v>248</v>
      </c>
    </row>
    <row r="154" spans="1:2" x14ac:dyDescent="0.25">
      <c r="A154" s="382">
        <v>44068</v>
      </c>
      <c r="B154" s="311">
        <v>243</v>
      </c>
    </row>
    <row r="155" spans="1:2" x14ac:dyDescent="0.25">
      <c r="A155" s="382">
        <v>44069</v>
      </c>
      <c r="B155" s="311">
        <v>249</v>
      </c>
    </row>
    <row r="156" spans="1:2" x14ac:dyDescent="0.25">
      <c r="A156" s="382">
        <v>44070</v>
      </c>
      <c r="B156" s="311">
        <v>257</v>
      </c>
    </row>
    <row r="157" spans="1:2" x14ac:dyDescent="0.25">
      <c r="A157" s="382">
        <v>44071</v>
      </c>
      <c r="B157" s="311">
        <v>255</v>
      </c>
    </row>
    <row r="158" spans="1:2" x14ac:dyDescent="0.25">
      <c r="A158" s="382">
        <v>44072</v>
      </c>
      <c r="B158" s="311">
        <v>258</v>
      </c>
    </row>
    <row r="159" spans="1:2" x14ac:dyDescent="0.25">
      <c r="A159" s="382">
        <v>44073</v>
      </c>
      <c r="B159" s="311">
        <v>251</v>
      </c>
    </row>
    <row r="160" spans="1:2" x14ac:dyDescent="0.25">
      <c r="A160" s="382">
        <v>44074</v>
      </c>
      <c r="B160" s="311">
        <v>258</v>
      </c>
    </row>
    <row r="161" spans="1:2" x14ac:dyDescent="0.25">
      <c r="A161" s="382">
        <v>44075</v>
      </c>
      <c r="B161" s="311">
        <v>264</v>
      </c>
    </row>
    <row r="162" spans="1:2" x14ac:dyDescent="0.25">
      <c r="A162" s="382">
        <v>44076</v>
      </c>
      <c r="B162" s="311">
        <v>258</v>
      </c>
    </row>
    <row r="163" spans="1:2" x14ac:dyDescent="0.25">
      <c r="A163" s="382">
        <v>44077</v>
      </c>
      <c r="B163" s="311">
        <v>259</v>
      </c>
    </row>
    <row r="164" spans="1:2" x14ac:dyDescent="0.25">
      <c r="A164" s="382">
        <v>44078</v>
      </c>
      <c r="B164" s="311">
        <v>258</v>
      </c>
    </row>
    <row r="165" spans="1:2" x14ac:dyDescent="0.25">
      <c r="A165" s="382">
        <v>44079</v>
      </c>
      <c r="B165" s="311">
        <v>251</v>
      </c>
    </row>
    <row r="166" spans="1:2" x14ac:dyDescent="0.25">
      <c r="A166" s="382">
        <v>44080</v>
      </c>
      <c r="B166" s="311">
        <v>244</v>
      </c>
    </row>
    <row r="167" spans="1:2" x14ac:dyDescent="0.25">
      <c r="A167" s="382">
        <v>44081</v>
      </c>
      <c r="B167" s="311">
        <v>256</v>
      </c>
    </row>
    <row r="168" spans="1:2" x14ac:dyDescent="0.25">
      <c r="A168" s="382">
        <v>44082</v>
      </c>
      <c r="B168" s="311">
        <v>267</v>
      </c>
    </row>
    <row r="169" spans="1:2" x14ac:dyDescent="0.25">
      <c r="A169" s="382">
        <v>44083</v>
      </c>
      <c r="B169" s="311">
        <v>274</v>
      </c>
    </row>
    <row r="170" spans="1:2" x14ac:dyDescent="0.25">
      <c r="A170" s="382">
        <v>44084</v>
      </c>
      <c r="B170" s="311">
        <v>266</v>
      </c>
    </row>
    <row r="171" spans="1:2" x14ac:dyDescent="0.25">
      <c r="A171" s="382">
        <v>44085</v>
      </c>
      <c r="B171" s="311">
        <v>269</v>
      </c>
    </row>
    <row r="172" spans="1:2" x14ac:dyDescent="0.25">
      <c r="A172" s="382">
        <v>44086</v>
      </c>
      <c r="B172" s="311">
        <v>261</v>
      </c>
    </row>
    <row r="173" spans="1:2" x14ac:dyDescent="0.25">
      <c r="A173" s="382">
        <v>44087</v>
      </c>
      <c r="B173" s="311">
        <v>259</v>
      </c>
    </row>
    <row r="174" spans="1:2" x14ac:dyDescent="0.25">
      <c r="A174" s="382">
        <v>44088</v>
      </c>
      <c r="B174" s="311">
        <v>264</v>
      </c>
    </row>
    <row r="175" spans="1:2" x14ac:dyDescent="0.25">
      <c r="A175" s="382">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9" customFormat="1" ht="30" x14ac:dyDescent="0.25">
      <c r="A1" s="377" t="s">
        <v>0</v>
      </c>
      <c r="B1" s="378" t="s">
        <v>193</v>
      </c>
      <c r="D1" s="380"/>
      <c r="L1" s="381"/>
      <c r="M1" s="381"/>
      <c r="N1" s="381"/>
      <c r="O1" s="381"/>
      <c r="P1" s="381"/>
      <c r="Q1" s="381"/>
      <c r="R1" s="381"/>
      <c r="S1" s="381"/>
      <c r="T1" s="381"/>
      <c r="U1" s="381"/>
      <c r="V1" s="381"/>
      <c r="W1" s="381"/>
      <c r="X1" s="381"/>
      <c r="Y1" s="381"/>
      <c r="Z1" s="381"/>
      <c r="AA1" s="381"/>
    </row>
    <row r="2" spans="1:27" x14ac:dyDescent="0.25">
      <c r="A2" s="382">
        <v>43908</v>
      </c>
      <c r="B2" s="311" t="e">
        <f>NA()</f>
        <v>#N/A</v>
      </c>
      <c r="L2" s="386"/>
      <c r="M2" s="386"/>
      <c r="N2" s="386"/>
      <c r="O2" s="386"/>
      <c r="P2" s="386"/>
      <c r="Q2" s="386"/>
      <c r="R2" s="386"/>
      <c r="S2" s="386"/>
      <c r="T2" s="386"/>
      <c r="U2" s="386"/>
      <c r="V2" s="386"/>
      <c r="W2" s="386"/>
      <c r="X2" s="386"/>
      <c r="Y2" s="386"/>
      <c r="Z2" s="386"/>
      <c r="AA2" s="386"/>
    </row>
    <row r="3" spans="1:27" x14ac:dyDescent="0.25">
      <c r="A3" s="382">
        <f>A2+1</f>
        <v>43909</v>
      </c>
      <c r="B3" s="311" t="e">
        <f>NA()</f>
        <v>#N/A</v>
      </c>
      <c r="L3" s="386"/>
      <c r="M3" s="386"/>
      <c r="N3" s="386"/>
      <c r="O3" s="386"/>
      <c r="P3" s="386"/>
      <c r="Q3" s="386"/>
      <c r="R3" s="386"/>
      <c r="S3" s="386"/>
      <c r="T3" s="386"/>
      <c r="U3" s="386"/>
      <c r="V3" s="386"/>
      <c r="W3" s="386"/>
      <c r="X3" s="386"/>
      <c r="Y3" s="386"/>
      <c r="Z3" s="386"/>
      <c r="AA3" s="386"/>
    </row>
    <row r="4" spans="1:27" x14ac:dyDescent="0.25">
      <c r="A4" s="382">
        <f t="shared" ref="A4:A20" si="0">A3+1</f>
        <v>43910</v>
      </c>
      <c r="B4" s="311" t="e">
        <f>NA()</f>
        <v>#N/A</v>
      </c>
      <c r="L4" s="386"/>
      <c r="M4" s="386"/>
      <c r="N4" s="386"/>
      <c r="O4" s="386"/>
      <c r="P4" s="386"/>
      <c r="Q4" s="386"/>
      <c r="R4" s="386"/>
      <c r="S4" s="386"/>
      <c r="T4" s="386"/>
      <c r="U4" s="386"/>
      <c r="V4" s="386"/>
      <c r="W4" s="386"/>
      <c r="X4" s="386"/>
      <c r="Y4" s="386"/>
      <c r="Z4" s="386"/>
      <c r="AA4" s="386"/>
    </row>
    <row r="5" spans="1:27" x14ac:dyDescent="0.25">
      <c r="A5" s="382">
        <f t="shared" si="0"/>
        <v>43911</v>
      </c>
      <c r="B5" s="311" t="e">
        <f>NA()</f>
        <v>#N/A</v>
      </c>
      <c r="L5" s="386"/>
      <c r="M5" s="386"/>
      <c r="N5" s="386"/>
      <c r="O5" s="386"/>
      <c r="P5" s="386"/>
      <c r="Q5" s="386"/>
      <c r="R5" s="386"/>
      <c r="S5" s="386"/>
      <c r="T5" s="386"/>
      <c r="U5" s="386"/>
      <c r="V5" s="386"/>
      <c r="W5" s="386"/>
      <c r="X5" s="386"/>
      <c r="Y5" s="386"/>
      <c r="Z5" s="386"/>
      <c r="AA5" s="386"/>
    </row>
    <row r="6" spans="1:27" x14ac:dyDescent="0.25">
      <c r="A6" s="382">
        <f t="shared" si="0"/>
        <v>43912</v>
      </c>
      <c r="B6" s="311" t="e">
        <f>NA()</f>
        <v>#N/A</v>
      </c>
      <c r="L6" s="386"/>
      <c r="M6" s="386"/>
      <c r="N6" s="386"/>
      <c r="O6" s="386"/>
      <c r="P6" s="386"/>
      <c r="Q6" s="386"/>
      <c r="R6" s="386"/>
      <c r="S6" s="386"/>
      <c r="T6" s="386"/>
      <c r="U6" s="386"/>
      <c r="V6" s="386"/>
      <c r="W6" s="386"/>
      <c r="X6" s="386"/>
      <c r="Y6" s="386"/>
      <c r="Z6" s="386"/>
      <c r="AA6" s="386"/>
    </row>
    <row r="7" spans="1:27" x14ac:dyDescent="0.25">
      <c r="A7" s="382">
        <f t="shared" si="0"/>
        <v>43913</v>
      </c>
      <c r="B7" s="311" t="e">
        <f>NA()</f>
        <v>#N/A</v>
      </c>
      <c r="L7" s="386"/>
      <c r="M7" s="386"/>
      <c r="N7" s="386"/>
      <c r="O7" s="386"/>
      <c r="P7" s="386"/>
      <c r="Q7" s="386"/>
      <c r="R7" s="386"/>
      <c r="S7" s="386"/>
      <c r="T7" s="386"/>
      <c r="U7" s="386"/>
      <c r="V7" s="386"/>
      <c r="W7" s="386"/>
      <c r="X7" s="386"/>
      <c r="Y7" s="386"/>
      <c r="Z7" s="386"/>
      <c r="AA7" s="386"/>
    </row>
    <row r="8" spans="1:27" x14ac:dyDescent="0.25">
      <c r="A8" s="382">
        <f t="shared" si="0"/>
        <v>43914</v>
      </c>
      <c r="B8" s="311" t="e">
        <f>NA()</f>
        <v>#N/A</v>
      </c>
      <c r="C8" s="387"/>
    </row>
    <row r="9" spans="1:27" x14ac:dyDescent="0.25">
      <c r="A9" s="382">
        <f t="shared" si="0"/>
        <v>43915</v>
      </c>
      <c r="B9" s="311" t="e">
        <f>NA()</f>
        <v>#N/A</v>
      </c>
      <c r="C9" s="383"/>
    </row>
    <row r="10" spans="1:27" x14ac:dyDescent="0.25">
      <c r="A10" s="382">
        <f>A9+1</f>
        <v>43916</v>
      </c>
      <c r="B10" s="311">
        <v>42</v>
      </c>
      <c r="C10" s="383"/>
    </row>
    <row r="11" spans="1:27" x14ac:dyDescent="0.25">
      <c r="A11" s="382">
        <f t="shared" si="0"/>
        <v>43917</v>
      </c>
      <c r="B11" s="311">
        <v>62</v>
      </c>
    </row>
    <row r="12" spans="1:27" x14ac:dyDescent="0.25">
      <c r="A12" s="382">
        <f t="shared" si="0"/>
        <v>43918</v>
      </c>
      <c r="B12" s="311">
        <v>74</v>
      </c>
    </row>
    <row r="13" spans="1:27" x14ac:dyDescent="0.25">
      <c r="A13" s="382">
        <f t="shared" si="0"/>
        <v>43919</v>
      </c>
      <c r="B13" s="311">
        <v>85</v>
      </c>
    </row>
    <row r="14" spans="1:27" x14ac:dyDescent="0.25">
      <c r="A14" s="382">
        <f t="shared" si="0"/>
        <v>43920</v>
      </c>
      <c r="B14" s="311">
        <v>94</v>
      </c>
    </row>
    <row r="15" spans="1:27" x14ac:dyDescent="0.25">
      <c r="A15" s="382">
        <f t="shared" si="0"/>
        <v>43921</v>
      </c>
      <c r="B15" s="311">
        <v>123</v>
      </c>
    </row>
    <row r="16" spans="1:27" x14ac:dyDescent="0.25">
      <c r="A16" s="382">
        <f t="shared" si="0"/>
        <v>43922</v>
      </c>
      <c r="B16" s="311">
        <v>137</v>
      </c>
    </row>
    <row r="17" spans="1:14" x14ac:dyDescent="0.25">
      <c r="A17" s="382">
        <f t="shared" si="0"/>
        <v>43923</v>
      </c>
      <c r="B17" s="311">
        <v>144</v>
      </c>
    </row>
    <row r="18" spans="1:14" x14ac:dyDescent="0.25">
      <c r="A18" s="382">
        <f t="shared" si="0"/>
        <v>43924</v>
      </c>
      <c r="B18" s="311">
        <v>167</v>
      </c>
    </row>
    <row r="19" spans="1:14" x14ac:dyDescent="0.25">
      <c r="A19" s="382">
        <f t="shared" si="0"/>
        <v>43925</v>
      </c>
      <c r="B19" s="311">
        <v>184</v>
      </c>
    </row>
    <row r="20" spans="1:14" x14ac:dyDescent="0.25">
      <c r="A20" s="382">
        <f t="shared" si="0"/>
        <v>43926</v>
      </c>
      <c r="B20" s="311">
        <v>183</v>
      </c>
    </row>
    <row r="21" spans="1:14" x14ac:dyDescent="0.25">
      <c r="A21" s="382">
        <v>43927</v>
      </c>
      <c r="B21" s="311">
        <v>190</v>
      </c>
    </row>
    <row r="22" spans="1:14" x14ac:dyDescent="0.25">
      <c r="A22" s="382">
        <v>43928</v>
      </c>
      <c r="B22" s="311">
        <v>185</v>
      </c>
    </row>
    <row r="23" spans="1:14" x14ac:dyDescent="0.25">
      <c r="A23" s="382">
        <v>43929</v>
      </c>
      <c r="B23" s="311">
        <v>193</v>
      </c>
    </row>
    <row r="24" spans="1:14" x14ac:dyDescent="0.25">
      <c r="A24" s="382">
        <v>43930</v>
      </c>
      <c r="B24" s="311">
        <v>200</v>
      </c>
    </row>
    <row r="25" spans="1:14" x14ac:dyDescent="0.25">
      <c r="A25" s="382">
        <v>43931</v>
      </c>
      <c r="B25" s="311">
        <v>197</v>
      </c>
    </row>
    <row r="26" spans="1:14" x14ac:dyDescent="0.25">
      <c r="A26" s="382">
        <v>43932</v>
      </c>
      <c r="B26" s="311">
        <v>202</v>
      </c>
    </row>
    <row r="27" spans="1:14" x14ac:dyDescent="0.25">
      <c r="A27" s="382">
        <v>43933</v>
      </c>
      <c r="B27" s="311">
        <v>208</v>
      </c>
    </row>
    <row r="28" spans="1:14" x14ac:dyDescent="0.25">
      <c r="A28" s="382">
        <v>43934</v>
      </c>
      <c r="B28" s="311">
        <v>203</v>
      </c>
    </row>
    <row r="29" spans="1:14" x14ac:dyDescent="0.25">
      <c r="A29" s="382">
        <v>43935</v>
      </c>
      <c r="B29" s="311">
        <v>192</v>
      </c>
    </row>
    <row r="30" spans="1:14" x14ac:dyDescent="0.25">
      <c r="A30" s="382">
        <v>43936</v>
      </c>
      <c r="B30" s="311">
        <v>191</v>
      </c>
    </row>
    <row r="31" spans="1:14" ht="15" customHeight="1" x14ac:dyDescent="0.25">
      <c r="A31" s="382">
        <v>43937</v>
      </c>
      <c r="B31" s="311">
        <v>191</v>
      </c>
      <c r="D31" s="444" t="s">
        <v>5</v>
      </c>
      <c r="E31" s="444"/>
      <c r="F31" s="444"/>
      <c r="G31" s="444"/>
      <c r="H31" s="444"/>
      <c r="I31" s="444"/>
      <c r="J31" s="444"/>
      <c r="K31" s="444"/>
      <c r="L31" s="444"/>
      <c r="M31" s="444"/>
      <c r="N31" s="444"/>
    </row>
    <row r="32" spans="1:14" x14ac:dyDescent="0.25">
      <c r="A32" s="382">
        <v>43938</v>
      </c>
      <c r="B32" s="311">
        <v>184</v>
      </c>
      <c r="D32" s="444"/>
      <c r="E32" s="444"/>
      <c r="F32" s="444"/>
      <c r="G32" s="444"/>
      <c r="H32" s="444"/>
      <c r="I32" s="444"/>
      <c r="J32" s="444"/>
      <c r="K32" s="444"/>
      <c r="L32" s="444"/>
      <c r="M32" s="444"/>
      <c r="N32" s="444"/>
    </row>
    <row r="33" spans="1:14" x14ac:dyDescent="0.25">
      <c r="A33" s="382">
        <v>43939</v>
      </c>
      <c r="B33" s="311">
        <v>178</v>
      </c>
      <c r="D33" s="388"/>
      <c r="E33" s="388"/>
      <c r="F33" s="388"/>
      <c r="G33" s="388"/>
      <c r="H33" s="388"/>
      <c r="I33" s="388"/>
      <c r="J33" s="388"/>
      <c r="K33" s="388"/>
      <c r="L33" s="388"/>
      <c r="M33" s="388"/>
      <c r="N33" s="388"/>
    </row>
    <row r="34" spans="1:14" x14ac:dyDescent="0.25">
      <c r="A34" s="382">
        <v>43940</v>
      </c>
      <c r="B34" s="311">
        <v>170</v>
      </c>
      <c r="D34" s="444" t="s">
        <v>83</v>
      </c>
      <c r="E34" s="444"/>
      <c r="F34" s="444"/>
      <c r="G34" s="444"/>
      <c r="H34" s="444"/>
      <c r="I34" s="444"/>
      <c r="J34" s="444"/>
      <c r="K34" s="444"/>
      <c r="L34" s="444"/>
      <c r="M34" s="444"/>
      <c r="N34" s="444"/>
    </row>
    <row r="35" spans="1:14" x14ac:dyDescent="0.25">
      <c r="A35" s="382">
        <v>43941</v>
      </c>
      <c r="B35" s="311">
        <v>167</v>
      </c>
      <c r="D35" s="444"/>
      <c r="E35" s="444"/>
      <c r="F35" s="444"/>
      <c r="G35" s="444"/>
      <c r="H35" s="444"/>
      <c r="I35" s="444"/>
      <c r="J35" s="444"/>
      <c r="K35" s="444"/>
      <c r="L35" s="444"/>
      <c r="M35" s="444"/>
      <c r="N35" s="444"/>
    </row>
    <row r="36" spans="1:14" x14ac:dyDescent="0.25">
      <c r="A36" s="382">
        <v>43942</v>
      </c>
      <c r="B36" s="311">
        <v>159</v>
      </c>
      <c r="D36" s="388"/>
      <c r="E36" s="388"/>
      <c r="F36" s="388"/>
      <c r="G36" s="388"/>
      <c r="H36" s="388"/>
      <c r="I36" s="388"/>
      <c r="J36" s="388"/>
      <c r="K36" s="388"/>
      <c r="L36" s="388"/>
      <c r="M36" s="388"/>
      <c r="N36" s="388"/>
    </row>
    <row r="37" spans="1:14" x14ac:dyDescent="0.25">
      <c r="A37" s="382">
        <v>43943</v>
      </c>
      <c r="B37" s="311">
        <v>147</v>
      </c>
      <c r="D37" s="445" t="s">
        <v>121</v>
      </c>
      <c r="E37" s="445"/>
      <c r="F37" s="445"/>
      <c r="G37" s="445"/>
      <c r="H37" s="445"/>
      <c r="I37" s="445"/>
      <c r="J37" s="445"/>
      <c r="K37" s="445"/>
      <c r="L37" s="445"/>
      <c r="M37" s="445"/>
      <c r="N37" s="445"/>
    </row>
    <row r="38" spans="1:14" x14ac:dyDescent="0.25">
      <c r="A38" s="382">
        <v>43944</v>
      </c>
      <c r="B38" s="311">
        <v>136</v>
      </c>
      <c r="D38" s="445"/>
      <c r="E38" s="445"/>
      <c r="F38" s="445"/>
      <c r="G38" s="445"/>
      <c r="H38" s="445"/>
      <c r="I38" s="445"/>
      <c r="J38" s="445"/>
      <c r="K38" s="445"/>
      <c r="L38" s="445"/>
      <c r="M38" s="445"/>
      <c r="N38" s="445"/>
    </row>
    <row r="39" spans="1:14" x14ac:dyDescent="0.25">
      <c r="A39" s="382">
        <v>43945</v>
      </c>
      <c r="B39" s="311">
        <v>136</v>
      </c>
    </row>
    <row r="40" spans="1:14" x14ac:dyDescent="0.25">
      <c r="A40" s="382">
        <v>43946</v>
      </c>
      <c r="B40" s="311">
        <v>131</v>
      </c>
    </row>
    <row r="41" spans="1:14" x14ac:dyDescent="0.25">
      <c r="A41" s="382">
        <v>43947</v>
      </c>
      <c r="B41" s="311">
        <v>126</v>
      </c>
    </row>
    <row r="42" spans="1:14" x14ac:dyDescent="0.25">
      <c r="A42" s="382">
        <v>43948</v>
      </c>
      <c r="B42" s="311">
        <v>121</v>
      </c>
    </row>
    <row r="43" spans="1:14" x14ac:dyDescent="0.25">
      <c r="A43" s="382">
        <v>43949</v>
      </c>
      <c r="B43" s="311">
        <v>114</v>
      </c>
    </row>
    <row r="44" spans="1:14" x14ac:dyDescent="0.25">
      <c r="A44" s="382">
        <v>43950</v>
      </c>
      <c r="B44" s="311">
        <v>103</v>
      </c>
    </row>
    <row r="45" spans="1:14" x14ac:dyDescent="0.25">
      <c r="A45" s="382">
        <v>43951</v>
      </c>
      <c r="B45" s="311">
        <v>101</v>
      </c>
    </row>
    <row r="46" spans="1:14" x14ac:dyDescent="0.25">
      <c r="A46" s="382">
        <v>43952</v>
      </c>
      <c r="B46" s="311">
        <v>100</v>
      </c>
    </row>
    <row r="47" spans="1:14" x14ac:dyDescent="0.25">
      <c r="A47" s="382">
        <v>43953</v>
      </c>
      <c r="B47" s="311">
        <v>97</v>
      </c>
    </row>
    <row r="48" spans="1:14" x14ac:dyDescent="0.25">
      <c r="A48" s="382">
        <v>43954</v>
      </c>
      <c r="B48" s="311">
        <v>91</v>
      </c>
    </row>
    <row r="49" spans="1:7" x14ac:dyDescent="0.25">
      <c r="A49" s="382">
        <v>43955</v>
      </c>
      <c r="B49" s="311">
        <v>91</v>
      </c>
    </row>
    <row r="50" spans="1:7" x14ac:dyDescent="0.25">
      <c r="A50" s="382">
        <v>43956</v>
      </c>
      <c r="B50" s="311">
        <v>90</v>
      </c>
    </row>
    <row r="51" spans="1:7" x14ac:dyDescent="0.25">
      <c r="A51" s="382">
        <v>43957</v>
      </c>
      <c r="B51" s="311">
        <v>79</v>
      </c>
    </row>
    <row r="52" spans="1:7" x14ac:dyDescent="0.25">
      <c r="A52" s="382">
        <v>43958</v>
      </c>
      <c r="B52" s="311">
        <v>79</v>
      </c>
    </row>
    <row r="53" spans="1:7" x14ac:dyDescent="0.25">
      <c r="A53" s="382">
        <v>43959</v>
      </c>
      <c r="B53" s="311">
        <v>75</v>
      </c>
    </row>
    <row r="54" spans="1:7" x14ac:dyDescent="0.25">
      <c r="A54" s="382">
        <v>43960</v>
      </c>
      <c r="B54" s="311">
        <v>76</v>
      </c>
    </row>
    <row r="55" spans="1:7" x14ac:dyDescent="0.25">
      <c r="A55" s="382">
        <v>43961</v>
      </c>
      <c r="B55" s="311">
        <v>75</v>
      </c>
    </row>
    <row r="56" spans="1:7" x14ac:dyDescent="0.25">
      <c r="A56" s="382">
        <v>43962</v>
      </c>
      <c r="B56" s="311">
        <v>72</v>
      </c>
    </row>
    <row r="57" spans="1:7" x14ac:dyDescent="0.25">
      <c r="A57" s="382">
        <v>43963</v>
      </c>
      <c r="B57" s="311">
        <v>69</v>
      </c>
    </row>
    <row r="58" spans="1:7" x14ac:dyDescent="0.25">
      <c r="A58" s="382">
        <v>43964</v>
      </c>
      <c r="B58" s="311">
        <v>64</v>
      </c>
    </row>
    <row r="59" spans="1:7" x14ac:dyDescent="0.25">
      <c r="A59" s="382">
        <v>43965</v>
      </c>
      <c r="B59" s="311">
        <v>61</v>
      </c>
    </row>
    <row r="60" spans="1:7" x14ac:dyDescent="0.25">
      <c r="A60" s="382">
        <v>43966</v>
      </c>
      <c r="B60" s="311">
        <v>53</v>
      </c>
    </row>
    <row r="61" spans="1:7" x14ac:dyDescent="0.25">
      <c r="A61" s="382">
        <v>43967</v>
      </c>
      <c r="B61" s="311">
        <v>49</v>
      </c>
      <c r="G61" s="382"/>
    </row>
    <row r="62" spans="1:7" x14ac:dyDescent="0.25">
      <c r="A62" s="382">
        <v>43968</v>
      </c>
      <c r="B62" s="311">
        <v>46</v>
      </c>
      <c r="G62" s="382"/>
    </row>
    <row r="63" spans="1:7" x14ac:dyDescent="0.25">
      <c r="A63" s="382">
        <v>43969</v>
      </c>
      <c r="B63" s="311">
        <v>46</v>
      </c>
      <c r="G63" s="382"/>
    </row>
    <row r="64" spans="1:7" x14ac:dyDescent="0.25">
      <c r="A64" s="382">
        <v>43970</v>
      </c>
      <c r="B64" s="311">
        <v>47</v>
      </c>
      <c r="G64" s="382"/>
    </row>
    <row r="65" spans="1:7" x14ac:dyDescent="0.25">
      <c r="A65" s="382">
        <v>43971</v>
      </c>
      <c r="B65" s="311">
        <v>44</v>
      </c>
      <c r="G65" s="382"/>
    </row>
    <row r="66" spans="1:7" x14ac:dyDescent="0.25">
      <c r="A66" s="382">
        <v>43972</v>
      </c>
      <c r="B66" s="311">
        <v>43</v>
      </c>
      <c r="G66" s="382"/>
    </row>
    <row r="67" spans="1:7" x14ac:dyDescent="0.25">
      <c r="A67" s="382">
        <v>43973</v>
      </c>
      <c r="B67" s="311">
        <v>38</v>
      </c>
      <c r="G67" s="382"/>
    </row>
    <row r="68" spans="1:7" x14ac:dyDescent="0.25">
      <c r="A68" s="382">
        <v>43974</v>
      </c>
      <c r="B68" s="311">
        <v>36</v>
      </c>
      <c r="G68" s="382"/>
    </row>
    <row r="69" spans="1:7" x14ac:dyDescent="0.25">
      <c r="A69" s="382">
        <v>43975</v>
      </c>
      <c r="B69" s="311">
        <v>33</v>
      </c>
      <c r="G69" s="382"/>
    </row>
    <row r="70" spans="1:7" x14ac:dyDescent="0.25">
      <c r="A70" s="382">
        <v>43976</v>
      </c>
      <c r="B70" s="311">
        <v>29</v>
      </c>
      <c r="G70" s="382"/>
    </row>
    <row r="71" spans="1:7" x14ac:dyDescent="0.25">
      <c r="A71" s="382">
        <v>43977</v>
      </c>
      <c r="B71" s="311">
        <v>27</v>
      </c>
      <c r="G71" s="382"/>
    </row>
    <row r="72" spans="1:7" x14ac:dyDescent="0.25">
      <c r="A72" s="382">
        <v>43978</v>
      </c>
      <c r="B72" s="311">
        <v>28</v>
      </c>
      <c r="G72" s="382"/>
    </row>
    <row r="73" spans="1:7" x14ac:dyDescent="0.25">
      <c r="A73" s="382">
        <v>43979</v>
      </c>
      <c r="B73" s="311">
        <v>26</v>
      </c>
      <c r="G73" s="382"/>
    </row>
    <row r="74" spans="1:7" x14ac:dyDescent="0.25">
      <c r="A74" s="382">
        <v>43980</v>
      </c>
      <c r="B74" s="311">
        <v>25</v>
      </c>
      <c r="G74" s="382"/>
    </row>
    <row r="75" spans="1:7" x14ac:dyDescent="0.25">
      <c r="A75" s="382">
        <v>43981</v>
      </c>
      <c r="B75" s="311">
        <v>25</v>
      </c>
      <c r="G75" s="382"/>
    </row>
    <row r="76" spans="1:7" x14ac:dyDescent="0.25">
      <c r="A76" s="382">
        <v>43982</v>
      </c>
      <c r="B76" s="311">
        <v>20</v>
      </c>
      <c r="G76" s="382"/>
    </row>
    <row r="77" spans="1:7" x14ac:dyDescent="0.25">
      <c r="A77" s="382">
        <v>43983</v>
      </c>
      <c r="B77" s="311">
        <v>20</v>
      </c>
      <c r="G77" s="382"/>
    </row>
    <row r="78" spans="1:7" x14ac:dyDescent="0.25">
      <c r="A78" s="382">
        <v>43984</v>
      </c>
      <c r="B78" s="311">
        <v>20</v>
      </c>
      <c r="G78" s="382"/>
    </row>
    <row r="79" spans="1:7" x14ac:dyDescent="0.25">
      <c r="A79" s="382">
        <v>43985</v>
      </c>
      <c r="B79" s="311">
        <v>20</v>
      </c>
      <c r="G79" s="382"/>
    </row>
    <row r="80" spans="1:7" x14ac:dyDescent="0.25">
      <c r="A80" s="382">
        <v>43986</v>
      </c>
      <c r="B80" s="311">
        <v>18</v>
      </c>
      <c r="G80" s="382"/>
    </row>
    <row r="81" spans="1:7" x14ac:dyDescent="0.25">
      <c r="A81" s="382">
        <v>43987</v>
      </c>
      <c r="B81" s="311">
        <v>16</v>
      </c>
      <c r="G81" s="382"/>
    </row>
    <row r="82" spans="1:7" x14ac:dyDescent="0.25">
      <c r="A82" s="382">
        <v>43988</v>
      </c>
      <c r="B82" s="311">
        <v>16</v>
      </c>
      <c r="G82" s="382"/>
    </row>
    <row r="83" spans="1:7" x14ac:dyDescent="0.25">
      <c r="A83" s="382">
        <v>43989</v>
      </c>
      <c r="B83" s="311">
        <v>16</v>
      </c>
    </row>
    <row r="84" spans="1:7" x14ac:dyDescent="0.25">
      <c r="A84" s="382">
        <v>43990</v>
      </c>
      <c r="B84" s="311">
        <v>16</v>
      </c>
    </row>
    <row r="85" spans="1:7" x14ac:dyDescent="0.25">
      <c r="A85" s="382">
        <v>43991</v>
      </c>
      <c r="B85" s="311">
        <v>15</v>
      </c>
    </row>
    <row r="86" spans="1:7" x14ac:dyDescent="0.25">
      <c r="A86" s="382">
        <v>43992</v>
      </c>
      <c r="B86" s="311">
        <v>15</v>
      </c>
    </row>
    <row r="87" spans="1:7" x14ac:dyDescent="0.25">
      <c r="A87" s="382">
        <v>43993</v>
      </c>
      <c r="B87" s="311">
        <v>15</v>
      </c>
    </row>
    <row r="88" spans="1:7" x14ac:dyDescent="0.25">
      <c r="A88" s="382">
        <v>43994</v>
      </c>
      <c r="B88" s="311">
        <v>15</v>
      </c>
    </row>
    <row r="89" spans="1:7" x14ac:dyDescent="0.25">
      <c r="A89" s="382">
        <v>43995</v>
      </c>
      <c r="B89" s="311">
        <v>13</v>
      </c>
    </row>
    <row r="90" spans="1:7" x14ac:dyDescent="0.25">
      <c r="A90" s="382">
        <v>43996</v>
      </c>
      <c r="B90" s="311">
        <v>11</v>
      </c>
    </row>
    <row r="91" spans="1:7" x14ac:dyDescent="0.25">
      <c r="A91" s="382">
        <v>43997</v>
      </c>
      <c r="B91" s="311">
        <v>12</v>
      </c>
    </row>
    <row r="92" spans="1:7" x14ac:dyDescent="0.25">
      <c r="A92" s="382">
        <v>43998</v>
      </c>
      <c r="B92" s="311">
        <v>11</v>
      </c>
    </row>
    <row r="93" spans="1:7" x14ac:dyDescent="0.25">
      <c r="A93" s="382">
        <v>43999</v>
      </c>
      <c r="B93" s="311">
        <v>11</v>
      </c>
    </row>
    <row r="94" spans="1:7" x14ac:dyDescent="0.25">
      <c r="A94" s="382">
        <v>44000</v>
      </c>
      <c r="B94" s="311">
        <v>10</v>
      </c>
    </row>
    <row r="95" spans="1:7" x14ac:dyDescent="0.25">
      <c r="A95" s="382">
        <v>44001</v>
      </c>
      <c r="B95" s="311">
        <v>10</v>
      </c>
    </row>
    <row r="96" spans="1:7" x14ac:dyDescent="0.25">
      <c r="A96" s="382">
        <v>44002</v>
      </c>
      <c r="B96" s="311">
        <v>9</v>
      </c>
    </row>
    <row r="97" spans="1:2" x14ac:dyDescent="0.25">
      <c r="A97" s="382">
        <v>44003</v>
      </c>
      <c r="B97" s="311">
        <v>9</v>
      </c>
    </row>
    <row r="98" spans="1:2" x14ac:dyDescent="0.25">
      <c r="A98" s="382">
        <v>44004</v>
      </c>
      <c r="B98" s="311">
        <v>9</v>
      </c>
    </row>
    <row r="99" spans="1:2" x14ac:dyDescent="0.25">
      <c r="A99" s="382">
        <v>44005</v>
      </c>
      <c r="B99" s="311">
        <v>7</v>
      </c>
    </row>
    <row r="100" spans="1:2" x14ac:dyDescent="0.25">
      <c r="A100" s="382">
        <v>44006</v>
      </c>
      <c r="B100" s="311">
        <v>8</v>
      </c>
    </row>
    <row r="101" spans="1:2" x14ac:dyDescent="0.25">
      <c r="A101" s="382">
        <v>44007</v>
      </c>
      <c r="B101" s="311">
        <v>7</v>
      </c>
    </row>
    <row r="102" spans="1:2" x14ac:dyDescent="0.25">
      <c r="A102" s="382">
        <v>44008</v>
      </c>
      <c r="B102" s="311">
        <v>5</v>
      </c>
    </row>
    <row r="103" spans="1:2" x14ac:dyDescent="0.25">
      <c r="A103" s="382">
        <v>44009</v>
      </c>
      <c r="B103" s="311">
        <v>5</v>
      </c>
    </row>
    <row r="104" spans="1:2" x14ac:dyDescent="0.25">
      <c r="A104" s="382">
        <v>44010</v>
      </c>
      <c r="B104" s="311">
        <v>5</v>
      </c>
    </row>
    <row r="105" spans="1:2" x14ac:dyDescent="0.25">
      <c r="A105" s="382">
        <v>44011</v>
      </c>
      <c r="B105" s="311">
        <v>5</v>
      </c>
    </row>
    <row r="106" spans="1:2" x14ac:dyDescent="0.25">
      <c r="A106" s="382">
        <v>44012</v>
      </c>
      <c r="B106" s="311">
        <v>5</v>
      </c>
    </row>
    <row r="107" spans="1:2" x14ac:dyDescent="0.25">
      <c r="A107" s="382">
        <v>44013</v>
      </c>
      <c r="B107" s="311">
        <v>5</v>
      </c>
    </row>
    <row r="108" spans="1:2" x14ac:dyDescent="0.25">
      <c r="A108" s="382">
        <v>44014</v>
      </c>
      <c r="B108" s="311">
        <v>4</v>
      </c>
    </row>
    <row r="109" spans="1:2" x14ac:dyDescent="0.25">
      <c r="A109" s="382">
        <v>44015</v>
      </c>
      <c r="B109" s="311">
        <v>5</v>
      </c>
    </row>
    <row r="110" spans="1:2" x14ac:dyDescent="0.25">
      <c r="A110" s="382">
        <v>44016</v>
      </c>
      <c r="B110" s="311">
        <v>5</v>
      </c>
    </row>
    <row r="111" spans="1:2" x14ac:dyDescent="0.25">
      <c r="A111" s="382">
        <v>44017</v>
      </c>
      <c r="B111" s="311">
        <v>4</v>
      </c>
    </row>
    <row r="112" spans="1:2" x14ac:dyDescent="0.25">
      <c r="A112" s="382">
        <v>44018</v>
      </c>
      <c r="B112" s="311">
        <v>4</v>
      </c>
    </row>
    <row r="113" spans="1:2" x14ac:dyDescent="0.25">
      <c r="A113" s="382">
        <v>44019</v>
      </c>
      <c r="B113" s="311">
        <v>3</v>
      </c>
    </row>
    <row r="114" spans="1:2" x14ac:dyDescent="0.25">
      <c r="A114" s="382">
        <v>44020</v>
      </c>
      <c r="B114" s="311">
        <v>3</v>
      </c>
    </row>
    <row r="115" spans="1:2" x14ac:dyDescent="0.25">
      <c r="A115" s="382">
        <v>44021</v>
      </c>
      <c r="B115" s="311">
        <v>3</v>
      </c>
    </row>
    <row r="116" spans="1:2" x14ac:dyDescent="0.25">
      <c r="A116" s="382">
        <v>44022</v>
      </c>
      <c r="B116" s="311">
        <v>4</v>
      </c>
    </row>
    <row r="117" spans="1:2" x14ac:dyDescent="0.25">
      <c r="A117" s="382">
        <v>44023</v>
      </c>
      <c r="B117" s="311">
        <v>3</v>
      </c>
    </row>
    <row r="118" spans="1:2" x14ac:dyDescent="0.25">
      <c r="A118" s="382">
        <v>44024</v>
      </c>
      <c r="B118" s="311">
        <v>3</v>
      </c>
    </row>
    <row r="119" spans="1:2" x14ac:dyDescent="0.25">
      <c r="A119" s="382">
        <v>44025</v>
      </c>
      <c r="B119" s="311">
        <v>3</v>
      </c>
    </row>
    <row r="120" spans="1:2" x14ac:dyDescent="0.25">
      <c r="A120" s="382">
        <v>44026</v>
      </c>
      <c r="B120" s="311">
        <v>2</v>
      </c>
    </row>
    <row r="121" spans="1:2" x14ac:dyDescent="0.25">
      <c r="A121" s="382">
        <v>44027</v>
      </c>
      <c r="B121" s="311">
        <v>2</v>
      </c>
    </row>
    <row r="122" spans="1:2" x14ac:dyDescent="0.25">
      <c r="A122" s="382">
        <v>44028</v>
      </c>
      <c r="B122" s="311">
        <v>3</v>
      </c>
    </row>
    <row r="123" spans="1:2" x14ac:dyDescent="0.25">
      <c r="A123" s="382">
        <v>44029</v>
      </c>
      <c r="B123" s="311">
        <v>3</v>
      </c>
    </row>
    <row r="124" spans="1:2" x14ac:dyDescent="0.25">
      <c r="A124" s="382">
        <v>44030</v>
      </c>
      <c r="B124" s="311">
        <v>3</v>
      </c>
    </row>
    <row r="125" spans="1:2" x14ac:dyDescent="0.25">
      <c r="A125" s="382">
        <v>44031</v>
      </c>
      <c r="B125" s="311">
        <v>3</v>
      </c>
    </row>
    <row r="126" spans="1:2" x14ac:dyDescent="0.25">
      <c r="A126" s="382">
        <v>44032</v>
      </c>
      <c r="B126" s="311">
        <v>3</v>
      </c>
    </row>
    <row r="127" spans="1:2" x14ac:dyDescent="0.25">
      <c r="A127" s="382">
        <v>44033</v>
      </c>
      <c r="B127" s="311">
        <v>4</v>
      </c>
    </row>
    <row r="128" spans="1:2" x14ac:dyDescent="0.25">
      <c r="A128" s="382">
        <v>44034</v>
      </c>
      <c r="B128" s="311">
        <v>3</v>
      </c>
    </row>
    <row r="129" spans="1:2" x14ac:dyDescent="0.25">
      <c r="A129" s="382">
        <v>44035</v>
      </c>
      <c r="B129" s="311">
        <v>2</v>
      </c>
    </row>
    <row r="130" spans="1:2" x14ac:dyDescent="0.25">
      <c r="A130" s="382">
        <v>44036</v>
      </c>
      <c r="B130" s="311">
        <v>2</v>
      </c>
    </row>
    <row r="131" spans="1:2" x14ac:dyDescent="0.25">
      <c r="A131" s="382">
        <v>44037</v>
      </c>
      <c r="B131" s="311">
        <v>2</v>
      </c>
    </row>
    <row r="132" spans="1:2" x14ac:dyDescent="0.25">
      <c r="A132" s="382">
        <v>44038</v>
      </c>
      <c r="B132" s="311">
        <v>2</v>
      </c>
    </row>
    <row r="133" spans="1:2" x14ac:dyDescent="0.25">
      <c r="A133" s="382">
        <v>44039</v>
      </c>
      <c r="B133" s="311">
        <v>2</v>
      </c>
    </row>
    <row r="134" spans="1:2" x14ac:dyDescent="0.25">
      <c r="A134" s="382">
        <v>44040</v>
      </c>
      <c r="B134" s="311">
        <v>2</v>
      </c>
    </row>
    <row r="135" spans="1:2" x14ac:dyDescent="0.25">
      <c r="A135" s="382">
        <v>44041</v>
      </c>
      <c r="B135" s="311">
        <v>2</v>
      </c>
    </row>
    <row r="136" spans="1:2" x14ac:dyDescent="0.25">
      <c r="A136" s="382">
        <v>44042</v>
      </c>
      <c r="B136" s="311">
        <v>2</v>
      </c>
    </row>
    <row r="137" spans="1:2" x14ac:dyDescent="0.25">
      <c r="A137" s="382">
        <v>44043</v>
      </c>
      <c r="B137" s="311">
        <v>4</v>
      </c>
    </row>
    <row r="138" spans="1:2" x14ac:dyDescent="0.25">
      <c r="A138" s="382">
        <v>44044</v>
      </c>
      <c r="B138" s="311">
        <v>3</v>
      </c>
    </row>
    <row r="139" spans="1:2" x14ac:dyDescent="0.25">
      <c r="A139" s="382">
        <v>44045</v>
      </c>
      <c r="B139" s="311">
        <v>3</v>
      </c>
    </row>
    <row r="140" spans="1:2" x14ac:dyDescent="0.25">
      <c r="A140" s="382">
        <v>44046</v>
      </c>
      <c r="B140" s="311">
        <v>3</v>
      </c>
    </row>
    <row r="141" spans="1:2" x14ac:dyDescent="0.25">
      <c r="A141" s="382">
        <v>44047</v>
      </c>
      <c r="B141" s="311">
        <v>3</v>
      </c>
    </row>
    <row r="142" spans="1:2" x14ac:dyDescent="0.25">
      <c r="A142" s="382">
        <v>44048</v>
      </c>
      <c r="B142" s="311">
        <v>3</v>
      </c>
    </row>
    <row r="143" spans="1:2" x14ac:dyDescent="0.25">
      <c r="A143" s="382">
        <v>44049</v>
      </c>
      <c r="B143" s="311">
        <v>4</v>
      </c>
    </row>
    <row r="144" spans="1:2" x14ac:dyDescent="0.25">
      <c r="A144" s="382">
        <v>44050</v>
      </c>
      <c r="B144" s="311">
        <v>4</v>
      </c>
    </row>
    <row r="145" spans="1:2" x14ac:dyDescent="0.25">
      <c r="A145" s="382">
        <v>44051</v>
      </c>
      <c r="B145" s="311">
        <v>3</v>
      </c>
    </row>
    <row r="146" spans="1:2" x14ac:dyDescent="0.25">
      <c r="A146" s="382">
        <v>44052</v>
      </c>
      <c r="B146" s="311">
        <v>3</v>
      </c>
    </row>
    <row r="147" spans="1:2" x14ac:dyDescent="0.25">
      <c r="A147" s="382">
        <v>44053</v>
      </c>
      <c r="B147" s="311">
        <v>3</v>
      </c>
    </row>
    <row r="148" spans="1:2" x14ac:dyDescent="0.25">
      <c r="A148" s="382">
        <v>44054</v>
      </c>
      <c r="B148" s="311">
        <v>3</v>
      </c>
    </row>
    <row r="149" spans="1:2" x14ac:dyDescent="0.25">
      <c r="A149" s="382">
        <v>44055</v>
      </c>
      <c r="B149" s="311">
        <v>3</v>
      </c>
    </row>
    <row r="150" spans="1:2" x14ac:dyDescent="0.25">
      <c r="A150" s="382">
        <v>44056</v>
      </c>
      <c r="B150" s="311">
        <v>3</v>
      </c>
    </row>
    <row r="151" spans="1:2" x14ac:dyDescent="0.25">
      <c r="A151" s="382">
        <v>44057</v>
      </c>
      <c r="B151" s="311">
        <v>3</v>
      </c>
    </row>
    <row r="152" spans="1:2" x14ac:dyDescent="0.25">
      <c r="A152" s="382">
        <v>44058</v>
      </c>
      <c r="B152" s="311">
        <v>3</v>
      </c>
    </row>
    <row r="153" spans="1:2" x14ac:dyDescent="0.25">
      <c r="A153" s="382">
        <v>44059</v>
      </c>
      <c r="B153" s="311">
        <v>3</v>
      </c>
    </row>
    <row r="154" spans="1:2" x14ac:dyDescent="0.25">
      <c r="A154" s="382">
        <v>44060</v>
      </c>
      <c r="B154" s="311">
        <v>3</v>
      </c>
    </row>
    <row r="155" spans="1:2" x14ac:dyDescent="0.25">
      <c r="A155" s="382">
        <v>44061</v>
      </c>
      <c r="B155" s="311">
        <v>3</v>
      </c>
    </row>
    <row r="156" spans="1:2" x14ac:dyDescent="0.25">
      <c r="A156" s="382">
        <v>44062</v>
      </c>
      <c r="B156" s="311">
        <v>2</v>
      </c>
    </row>
    <row r="157" spans="1:2" x14ac:dyDescent="0.25">
      <c r="A157" s="382">
        <v>44063</v>
      </c>
      <c r="B157" s="311">
        <v>2</v>
      </c>
    </row>
    <row r="158" spans="1:2" x14ac:dyDescent="0.25">
      <c r="A158" s="382">
        <v>44064</v>
      </c>
      <c r="B158" s="311">
        <v>2</v>
      </c>
    </row>
    <row r="159" spans="1:2" x14ac:dyDescent="0.25">
      <c r="A159" s="382">
        <v>44065</v>
      </c>
      <c r="B159" s="311">
        <v>2</v>
      </c>
    </row>
    <row r="160" spans="1:2" x14ac:dyDescent="0.25">
      <c r="A160" s="382">
        <v>44066</v>
      </c>
      <c r="B160" s="311">
        <v>2</v>
      </c>
    </row>
    <row r="161" spans="1:2" x14ac:dyDescent="0.25">
      <c r="A161" s="382">
        <v>44067</v>
      </c>
      <c r="B161" s="311">
        <v>1</v>
      </c>
    </row>
    <row r="162" spans="1:2" x14ac:dyDescent="0.25">
      <c r="A162" s="382">
        <v>44068</v>
      </c>
      <c r="B162" s="311">
        <v>1</v>
      </c>
    </row>
    <row r="163" spans="1:2" x14ac:dyDescent="0.25">
      <c r="A163" s="382">
        <v>44069</v>
      </c>
      <c r="B163" s="311">
        <v>2</v>
      </c>
    </row>
    <row r="164" spans="1:2" x14ac:dyDescent="0.25">
      <c r="A164" s="382">
        <v>44070</v>
      </c>
      <c r="B164" s="311">
        <v>2</v>
      </c>
    </row>
    <row r="165" spans="1:2" x14ac:dyDescent="0.25">
      <c r="A165" s="382">
        <v>44071</v>
      </c>
      <c r="B165" s="311">
        <v>3</v>
      </c>
    </row>
    <row r="166" spans="1:2" x14ac:dyDescent="0.25">
      <c r="A166" s="382">
        <v>44072</v>
      </c>
      <c r="B166" s="311">
        <v>5</v>
      </c>
    </row>
    <row r="167" spans="1:2" x14ac:dyDescent="0.25">
      <c r="A167" s="382">
        <v>44073</v>
      </c>
      <c r="B167" s="311">
        <v>5</v>
      </c>
    </row>
    <row r="168" spans="1:2" x14ac:dyDescent="0.25">
      <c r="A168" s="382">
        <v>44074</v>
      </c>
      <c r="B168" s="311">
        <v>5</v>
      </c>
    </row>
    <row r="169" spans="1:2" x14ac:dyDescent="0.25">
      <c r="A169" s="382">
        <v>44075</v>
      </c>
      <c r="B169" s="311">
        <v>6</v>
      </c>
    </row>
    <row r="170" spans="1:2" x14ac:dyDescent="0.25">
      <c r="A170" s="382">
        <v>44076</v>
      </c>
      <c r="B170" s="311">
        <v>5</v>
      </c>
    </row>
    <row r="171" spans="1:2" x14ac:dyDescent="0.25">
      <c r="A171" s="382">
        <v>44077</v>
      </c>
      <c r="B171" s="311">
        <v>4</v>
      </c>
    </row>
    <row r="172" spans="1:2" x14ac:dyDescent="0.25">
      <c r="A172" s="382">
        <v>44078</v>
      </c>
      <c r="B172" s="311">
        <v>4</v>
      </c>
    </row>
    <row r="173" spans="1:2" x14ac:dyDescent="0.25">
      <c r="A173" s="382">
        <v>44079</v>
      </c>
      <c r="B173" s="311">
        <v>4</v>
      </c>
    </row>
    <row r="174" spans="1:2" x14ac:dyDescent="0.25">
      <c r="A174" s="382">
        <v>44080</v>
      </c>
      <c r="B174" s="311">
        <v>4</v>
      </c>
    </row>
    <row r="175" spans="1:2" x14ac:dyDescent="0.25">
      <c r="A175" s="382">
        <v>44081</v>
      </c>
      <c r="B175" s="311">
        <v>5</v>
      </c>
    </row>
    <row r="176" spans="1:2" x14ac:dyDescent="0.25">
      <c r="A176" s="382">
        <v>44082</v>
      </c>
      <c r="B176" s="311">
        <v>6</v>
      </c>
    </row>
    <row r="177" spans="1:2" x14ac:dyDescent="0.25">
      <c r="A177" s="382">
        <v>44083</v>
      </c>
      <c r="B177" s="311">
        <v>6</v>
      </c>
    </row>
    <row r="178" spans="1:2" x14ac:dyDescent="0.25">
      <c r="A178" s="382">
        <v>44084</v>
      </c>
      <c r="B178" s="311">
        <v>7</v>
      </c>
    </row>
    <row r="179" spans="1:2" x14ac:dyDescent="0.25">
      <c r="A179" s="382">
        <v>44085</v>
      </c>
      <c r="B179" s="311">
        <v>8</v>
      </c>
    </row>
    <row r="180" spans="1:2" x14ac:dyDescent="0.25">
      <c r="A180" s="382">
        <v>44086</v>
      </c>
      <c r="B180" s="311">
        <v>8</v>
      </c>
    </row>
    <row r="181" spans="1:2" x14ac:dyDescent="0.25">
      <c r="A181" s="382">
        <v>44087</v>
      </c>
      <c r="B181" s="311">
        <v>7</v>
      </c>
    </row>
    <row r="182" spans="1:2" x14ac:dyDescent="0.25">
      <c r="A182" s="382">
        <v>44088</v>
      </c>
      <c r="B182" s="311">
        <v>7</v>
      </c>
    </row>
    <row r="183" spans="1:2" x14ac:dyDescent="0.25">
      <c r="A183" s="382">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7" hidden="1" customWidth="1"/>
    <col min="2" max="2" width="13.5703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6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9" t="s">
        <v>191</v>
      </c>
      <c r="B3" s="390" t="s">
        <v>4</v>
      </c>
      <c r="C3" s="391"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9">
        <v>1227</v>
      </c>
    </row>
    <row r="64" spans="1:3" x14ac:dyDescent="0.25">
      <c r="A64" s="360">
        <v>44145</v>
      </c>
      <c r="B64" s="420">
        <v>102</v>
      </c>
      <c r="C64" s="367">
        <v>1239</v>
      </c>
    </row>
    <row r="65" spans="1:4" x14ac:dyDescent="0.25">
      <c r="A65" s="360">
        <v>44146</v>
      </c>
      <c r="B65" s="420">
        <v>93</v>
      </c>
      <c r="C65" s="367">
        <v>1235</v>
      </c>
    </row>
    <row r="66" spans="1:4" x14ac:dyDescent="0.25">
      <c r="A66" s="360">
        <v>44147</v>
      </c>
      <c r="B66" s="420">
        <v>98</v>
      </c>
      <c r="C66" s="367">
        <v>1207</v>
      </c>
    </row>
    <row r="67" spans="1:4" x14ac:dyDescent="0.25">
      <c r="A67" s="360">
        <v>44148</v>
      </c>
      <c r="B67" s="420">
        <v>96</v>
      </c>
      <c r="C67" s="367">
        <v>1228</v>
      </c>
    </row>
    <row r="68" spans="1:4" x14ac:dyDescent="0.25">
      <c r="A68" s="360">
        <v>44149</v>
      </c>
      <c r="B68" s="420">
        <v>92</v>
      </c>
      <c r="C68" s="367">
        <v>1198</v>
      </c>
      <c r="D68" s="370"/>
    </row>
    <row r="69" spans="1:4" x14ac:dyDescent="0.25">
      <c r="A69" s="360">
        <v>44150</v>
      </c>
      <c r="B69" s="420">
        <v>100</v>
      </c>
      <c r="C69" s="367">
        <v>1241</v>
      </c>
    </row>
    <row r="70" spans="1:4" x14ac:dyDescent="0.25">
      <c r="A70" s="360">
        <v>44151</v>
      </c>
      <c r="B70" s="420">
        <v>98</v>
      </c>
      <c r="C70" s="370">
        <v>1227</v>
      </c>
    </row>
    <row r="71" spans="1:4" x14ac:dyDescent="0.25">
      <c r="A71" s="360">
        <v>44152</v>
      </c>
      <c r="B71" s="420">
        <v>95</v>
      </c>
      <c r="C71" s="367">
        <v>1250</v>
      </c>
    </row>
    <row r="72" spans="1:4" x14ac:dyDescent="0.25">
      <c r="A72" s="302">
        <v>44153</v>
      </c>
      <c r="B72" s="420">
        <v>88</v>
      </c>
      <c r="C72" s="370">
        <v>1241</v>
      </c>
    </row>
    <row r="73" spans="1:4" x14ac:dyDescent="0.25">
      <c r="A73" s="302">
        <v>44154</v>
      </c>
      <c r="B73" s="420">
        <v>85</v>
      </c>
      <c r="C73" s="370">
        <v>1212</v>
      </c>
      <c r="D73" s="369"/>
    </row>
    <row r="74" spans="1:4" x14ac:dyDescent="0.25">
      <c r="A74" s="302">
        <v>44155</v>
      </c>
      <c r="B74" s="420">
        <v>89</v>
      </c>
      <c r="C74" s="370">
        <v>1234</v>
      </c>
      <c r="D74" s="369"/>
    </row>
    <row r="75" spans="1:4" x14ac:dyDescent="0.25">
      <c r="A75" s="302">
        <v>44156</v>
      </c>
      <c r="B75" s="420">
        <v>100</v>
      </c>
      <c r="C75" s="370">
        <v>1194</v>
      </c>
      <c r="D75" s="369"/>
    </row>
    <row r="76" spans="1:4" x14ac:dyDescent="0.25">
      <c r="A76" s="302">
        <v>44157</v>
      </c>
      <c r="B76" s="421">
        <v>95</v>
      </c>
      <c r="C76" s="370">
        <v>1170</v>
      </c>
      <c r="D76" s="369"/>
    </row>
    <row r="77" spans="1:4" x14ac:dyDescent="0.25">
      <c r="A77" s="302">
        <v>44158</v>
      </c>
      <c r="B77" s="421">
        <v>84</v>
      </c>
      <c r="C77" s="370">
        <v>1208</v>
      </c>
      <c r="D77" s="369"/>
    </row>
    <row r="78" spans="1:4" x14ac:dyDescent="0.25">
      <c r="A78" s="302">
        <v>44159</v>
      </c>
      <c r="B78" s="421">
        <v>84</v>
      </c>
      <c r="C78" s="370">
        <v>1197</v>
      </c>
      <c r="D78" s="369"/>
    </row>
    <row r="79" spans="1:4" x14ac:dyDescent="0.25">
      <c r="A79" s="302">
        <v>44160</v>
      </c>
      <c r="B79" s="421">
        <v>84</v>
      </c>
      <c r="C79" s="370">
        <v>1156</v>
      </c>
      <c r="D79" s="369"/>
    </row>
    <row r="80" spans="1:4" x14ac:dyDescent="0.25">
      <c r="A80" s="302">
        <v>44161</v>
      </c>
      <c r="B80" s="421">
        <v>90</v>
      </c>
      <c r="C80" s="370">
        <v>1125</v>
      </c>
      <c r="D80" s="369"/>
    </row>
    <row r="81" spans="1:4" x14ac:dyDescent="0.25">
      <c r="A81" s="302">
        <v>44162</v>
      </c>
      <c r="B81" s="421">
        <v>80</v>
      </c>
      <c r="C81" s="370">
        <v>1099</v>
      </c>
      <c r="D81" s="369"/>
    </row>
    <row r="82" spans="1:4" x14ac:dyDescent="0.25">
      <c r="A82" s="302">
        <v>44163</v>
      </c>
      <c r="B82" s="421">
        <v>77</v>
      </c>
      <c r="C82" s="370">
        <v>1074</v>
      </c>
      <c r="D82" s="369"/>
    </row>
    <row r="83" spans="1:4" x14ac:dyDescent="0.25">
      <c r="A83" s="302">
        <v>44164</v>
      </c>
      <c r="B83" s="367">
        <v>76</v>
      </c>
      <c r="C83" s="419">
        <v>1049</v>
      </c>
      <c r="D83" s="369"/>
    </row>
    <row r="84" spans="1:4" x14ac:dyDescent="0.25">
      <c r="A84" s="302">
        <v>44165</v>
      </c>
      <c r="B84" s="367">
        <v>75</v>
      </c>
      <c r="C84" s="419">
        <v>1041</v>
      </c>
      <c r="D84" s="369"/>
    </row>
    <row r="85" spans="1:4" x14ac:dyDescent="0.25">
      <c r="A85" s="302">
        <v>44166</v>
      </c>
      <c r="B85" s="367">
        <v>70</v>
      </c>
      <c r="C85" s="419">
        <v>1021</v>
      </c>
    </row>
    <row r="86" spans="1:4" x14ac:dyDescent="0.25">
      <c r="A86" s="302">
        <v>44167</v>
      </c>
      <c r="B86" s="367">
        <v>68</v>
      </c>
      <c r="C86" s="419">
        <v>991</v>
      </c>
    </row>
    <row r="87" spans="1:4" x14ac:dyDescent="0.25">
      <c r="A87" s="302">
        <v>44168</v>
      </c>
      <c r="B87" s="367">
        <v>69</v>
      </c>
      <c r="C87" s="419">
        <v>982</v>
      </c>
    </row>
    <row r="88" spans="1:4" x14ac:dyDescent="0.25">
      <c r="A88" s="302">
        <v>44169</v>
      </c>
      <c r="B88" s="367">
        <v>65</v>
      </c>
      <c r="C88" s="419">
        <v>965</v>
      </c>
    </row>
    <row r="89" spans="1:4" x14ac:dyDescent="0.25">
      <c r="A89" s="302"/>
      <c r="B89" s="367"/>
      <c r="C89" s="370"/>
    </row>
    <row r="90" spans="1:4" x14ac:dyDescent="0.25">
      <c r="A90" s="302"/>
      <c r="B90" s="367"/>
      <c r="C90" s="370"/>
    </row>
    <row r="91" spans="1:4" x14ac:dyDescent="0.25">
      <c r="A91" s="371"/>
      <c r="B91" s="372"/>
      <c r="C91" s="373"/>
    </row>
    <row r="92" spans="1:4" x14ac:dyDescent="0.25">
      <c r="A92" s="371"/>
      <c r="B92" s="372"/>
      <c r="C92" s="373"/>
    </row>
    <row r="93" spans="1:4" x14ac:dyDescent="0.25">
      <c r="A93" s="371"/>
      <c r="B93" s="372"/>
      <c r="C93" s="373"/>
    </row>
    <row r="94" spans="1:4" x14ac:dyDescent="0.25">
      <c r="A94" s="371"/>
      <c r="B94" s="372"/>
      <c r="C94" s="373"/>
    </row>
    <row r="95" spans="1:4" x14ac:dyDescent="0.25">
      <c r="A95" s="302"/>
      <c r="B95" s="367"/>
      <c r="C95" s="370"/>
    </row>
    <row r="96" spans="1:4" x14ac:dyDescent="0.25">
      <c r="A96" s="371"/>
      <c r="B96" s="367"/>
      <c r="C96" s="370"/>
    </row>
    <row r="97" spans="1:3" x14ac:dyDescent="0.25">
      <c r="A97" s="302"/>
      <c r="B97" s="372"/>
      <c r="C97" s="370"/>
    </row>
    <row r="98" spans="1:3" x14ac:dyDescent="0.25">
      <c r="A98" s="302"/>
      <c r="B98" s="372"/>
      <c r="C98" s="370"/>
    </row>
    <row r="99" spans="1:3" x14ac:dyDescent="0.25">
      <c r="A99" s="302"/>
      <c r="B99" s="372"/>
      <c r="C99" s="370"/>
    </row>
    <row r="100" spans="1:3" x14ac:dyDescent="0.25">
      <c r="A100" s="302"/>
      <c r="B100" s="372"/>
      <c r="C100" s="370"/>
    </row>
    <row r="101" spans="1:3" x14ac:dyDescent="0.25">
      <c r="A101" s="302"/>
      <c r="B101" s="372"/>
      <c r="C101" s="370"/>
    </row>
    <row r="102" spans="1:3" x14ac:dyDescent="0.25">
      <c r="A102" s="302"/>
      <c r="B102" s="372"/>
      <c r="C102" s="370"/>
    </row>
    <row r="103" spans="1:3" x14ac:dyDescent="0.25">
      <c r="A103" s="302"/>
      <c r="B103" s="372"/>
      <c r="C103" s="370"/>
    </row>
    <row r="104" spans="1:3" x14ac:dyDescent="0.25">
      <c r="A104" s="302"/>
      <c r="B104" s="367"/>
      <c r="C104" s="370"/>
    </row>
    <row r="105" spans="1:3" x14ac:dyDescent="0.25">
      <c r="A105" s="302"/>
      <c r="B105" s="367"/>
      <c r="C105" s="370"/>
    </row>
    <row r="106" spans="1:3" x14ac:dyDescent="0.25">
      <c r="A106" s="302"/>
      <c r="B106" s="367"/>
      <c r="C106" s="370"/>
    </row>
    <row r="107" spans="1:3" x14ac:dyDescent="0.25">
      <c r="A107" s="302"/>
      <c r="B107" s="367"/>
      <c r="C107" s="370"/>
    </row>
    <row r="108" spans="1:3" x14ac:dyDescent="0.25">
      <c r="A108" s="302"/>
      <c r="B108" s="367"/>
      <c r="C108" s="370"/>
    </row>
    <row r="109" spans="1:3" x14ac:dyDescent="0.25">
      <c r="A109" s="302"/>
      <c r="B109" s="367"/>
      <c r="C109" s="370"/>
    </row>
    <row r="110" spans="1:3" x14ac:dyDescent="0.25">
      <c r="A110" s="302"/>
      <c r="B110" s="367"/>
      <c r="C110" s="370"/>
    </row>
    <row r="111" spans="1:3" x14ac:dyDescent="0.25">
      <c r="A111" s="302"/>
      <c r="B111" s="367"/>
      <c r="C111" s="370"/>
    </row>
    <row r="112" spans="1:3" x14ac:dyDescent="0.25">
      <c r="A112" s="302"/>
      <c r="B112" s="367"/>
      <c r="C112" s="370"/>
    </row>
    <row r="113" spans="1:4" x14ac:dyDescent="0.25">
      <c r="A113" s="302"/>
      <c r="B113" s="367"/>
      <c r="C113" s="370"/>
    </row>
    <row r="114" spans="1:4" x14ac:dyDescent="0.25">
      <c r="A114" s="302"/>
      <c r="B114" s="367"/>
      <c r="C114" s="370"/>
    </row>
    <row r="115" spans="1:4" x14ac:dyDescent="0.25">
      <c r="A115" s="302"/>
      <c r="B115" s="367"/>
      <c r="C115" s="370"/>
    </row>
    <row r="116" spans="1:4" x14ac:dyDescent="0.25">
      <c r="A116" s="302"/>
      <c r="B116" s="367"/>
      <c r="C116" s="370"/>
    </row>
    <row r="117" spans="1:4" x14ac:dyDescent="0.25">
      <c r="A117" s="302"/>
      <c r="B117" s="367"/>
      <c r="C117" s="370"/>
    </row>
    <row r="118" spans="1:4" x14ac:dyDescent="0.25">
      <c r="A118" s="302"/>
      <c r="B118" s="367"/>
      <c r="C118" s="370"/>
    </row>
    <row r="119" spans="1:4" x14ac:dyDescent="0.25">
      <c r="A119" s="302"/>
      <c r="B119" s="367"/>
      <c r="C119" s="370"/>
    </row>
    <row r="120" spans="1:4" x14ac:dyDescent="0.25">
      <c r="A120" s="302"/>
      <c r="B120" s="367"/>
      <c r="C120" s="370"/>
    </row>
    <row r="121" spans="1:4" x14ac:dyDescent="0.25">
      <c r="A121" s="302"/>
      <c r="B121" s="367"/>
      <c r="C121" s="370"/>
    </row>
    <row r="122" spans="1:4" x14ac:dyDescent="0.25">
      <c r="A122" s="302"/>
      <c r="B122" s="367"/>
      <c r="C122" s="370"/>
    </row>
    <row r="123" spans="1:4" x14ac:dyDescent="0.25">
      <c r="A123" s="302"/>
      <c r="B123" s="367"/>
      <c r="C123" s="370"/>
    </row>
    <row r="124" spans="1:4" x14ac:dyDescent="0.25">
      <c r="A124" s="127"/>
      <c r="B124" s="367"/>
      <c r="C124" s="367"/>
    </row>
    <row r="125" spans="1:4" x14ac:dyDescent="0.25">
      <c r="A125" s="127"/>
      <c r="B125" s="367"/>
      <c r="C125" s="367"/>
    </row>
    <row r="126" spans="1:4" x14ac:dyDescent="0.25">
      <c r="A126" s="127"/>
      <c r="B126" s="367"/>
      <c r="C126" s="367"/>
    </row>
    <row r="127" spans="1:4" x14ac:dyDescent="0.25">
      <c r="A127" s="127"/>
      <c r="B127" s="367"/>
      <c r="C127" s="367"/>
    </row>
    <row r="128" spans="1:4" x14ac:dyDescent="0.25">
      <c r="A128" s="127"/>
      <c r="B128" s="367"/>
      <c r="C128" s="370"/>
      <c r="D128" s="374"/>
    </row>
    <row r="129" spans="1:4" x14ac:dyDescent="0.25">
      <c r="A129" s="127"/>
      <c r="B129" s="367"/>
      <c r="C129" s="367"/>
      <c r="D129" s="374"/>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4"/>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2"/>
      <c r="C170" s="367"/>
      <c r="D170" s="375"/>
    </row>
    <row r="171" spans="1:4" x14ac:dyDescent="0.25">
      <c r="A171" s="127"/>
      <c r="B171" s="367"/>
      <c r="C171" s="372"/>
      <c r="D171" s="375"/>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6"/>
      <c r="C175" s="376"/>
    </row>
    <row r="176" spans="1:4" x14ac:dyDescent="0.25">
      <c r="A176" s="127"/>
    </row>
    <row r="177" spans="1:1" x14ac:dyDescent="0.2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0" customWidth="1"/>
    <col min="2" max="2" width="23.42578125" style="230" customWidth="1"/>
    <col min="3" max="3" width="26.42578125" style="230" customWidth="1"/>
    <col min="4" max="4" width="3.42578125" style="230" customWidth="1"/>
    <col min="5" max="5" width="12.42578125" style="230" customWidth="1"/>
    <col min="6" max="6" width="25.5703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46" t="s">
        <v>122</v>
      </c>
      <c r="C2" s="447"/>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0" t="s">
        <v>130</v>
      </c>
      <c r="F33" s="451">
        <v>2</v>
      </c>
      <c r="G33" s="231"/>
    </row>
    <row r="34" spans="1:7" x14ac:dyDescent="0.25">
      <c r="A34" s="248">
        <v>44040</v>
      </c>
      <c r="B34" s="250" t="s">
        <v>48</v>
      </c>
      <c r="C34" s="251" t="s">
        <v>48</v>
      </c>
      <c r="D34" s="234"/>
      <c r="E34" s="448"/>
      <c r="F34" s="452"/>
      <c r="G34" s="231"/>
    </row>
    <row r="35" spans="1:7" x14ac:dyDescent="0.25">
      <c r="A35" s="248">
        <v>44041</v>
      </c>
      <c r="B35" s="235">
        <v>66</v>
      </c>
      <c r="C35" s="254">
        <v>0.06</v>
      </c>
      <c r="D35" s="255"/>
      <c r="E35" s="448"/>
      <c r="F35" s="452"/>
      <c r="G35" s="231"/>
    </row>
    <row r="36" spans="1:7" x14ac:dyDescent="0.25">
      <c r="A36" s="248">
        <v>44042</v>
      </c>
      <c r="B36" s="250" t="s">
        <v>48</v>
      </c>
      <c r="C36" s="251" t="s">
        <v>48</v>
      </c>
      <c r="D36" s="255"/>
      <c r="E36" s="448"/>
      <c r="F36" s="452"/>
      <c r="G36" s="231"/>
    </row>
    <row r="37" spans="1:7" x14ac:dyDescent="0.25">
      <c r="A37" s="248">
        <v>44043</v>
      </c>
      <c r="B37" s="250" t="s">
        <v>48</v>
      </c>
      <c r="C37" s="251" t="s">
        <v>48</v>
      </c>
      <c r="D37" s="255"/>
      <c r="E37" s="448"/>
      <c r="F37" s="452"/>
      <c r="G37" s="231"/>
    </row>
    <row r="38" spans="1:7" x14ac:dyDescent="0.25">
      <c r="A38" s="248">
        <v>44044</v>
      </c>
      <c r="B38" s="250" t="s">
        <v>48</v>
      </c>
      <c r="C38" s="251" t="s">
        <v>48</v>
      </c>
      <c r="D38" s="255"/>
      <c r="E38" s="448"/>
      <c r="F38" s="452"/>
      <c r="G38" s="231"/>
    </row>
    <row r="39" spans="1:7" x14ac:dyDescent="0.25">
      <c r="A39" s="248">
        <v>44045</v>
      </c>
      <c r="B39" s="250" t="s">
        <v>48</v>
      </c>
      <c r="C39" s="251" t="s">
        <v>48</v>
      </c>
      <c r="D39" s="255"/>
      <c r="E39" s="449"/>
      <c r="F39" s="453"/>
      <c r="G39" s="231"/>
    </row>
    <row r="40" spans="1:7" x14ac:dyDescent="0.25">
      <c r="A40" s="248">
        <v>44046</v>
      </c>
      <c r="B40" s="250" t="s">
        <v>48</v>
      </c>
      <c r="C40" s="251" t="s">
        <v>48</v>
      </c>
      <c r="D40" s="255"/>
      <c r="E40" s="448" t="s">
        <v>129</v>
      </c>
      <c r="F40" s="454">
        <v>0</v>
      </c>
      <c r="G40" s="231"/>
    </row>
    <row r="41" spans="1:7" x14ac:dyDescent="0.25">
      <c r="A41" s="248">
        <v>44047</v>
      </c>
      <c r="B41" s="250" t="s">
        <v>48</v>
      </c>
      <c r="C41" s="251" t="s">
        <v>48</v>
      </c>
      <c r="D41" s="255"/>
      <c r="E41" s="448"/>
      <c r="F41" s="455"/>
      <c r="G41" s="231"/>
    </row>
    <row r="42" spans="1:7" x14ac:dyDescent="0.25">
      <c r="A42" s="248">
        <v>44048</v>
      </c>
      <c r="B42" s="235">
        <v>60</v>
      </c>
      <c r="C42" s="254">
        <v>0.06</v>
      </c>
      <c r="D42" s="255"/>
      <c r="E42" s="448"/>
      <c r="F42" s="455"/>
      <c r="G42" s="231"/>
    </row>
    <row r="43" spans="1:7" x14ac:dyDescent="0.25">
      <c r="A43" s="248">
        <v>44049</v>
      </c>
      <c r="B43" s="250" t="s">
        <v>48</v>
      </c>
      <c r="C43" s="251" t="s">
        <v>48</v>
      </c>
      <c r="E43" s="448"/>
      <c r="F43" s="455"/>
    </row>
    <row r="44" spans="1:7" x14ac:dyDescent="0.25">
      <c r="A44" s="248">
        <v>44050</v>
      </c>
      <c r="B44" s="250" t="s">
        <v>48</v>
      </c>
      <c r="C44" s="251" t="s">
        <v>48</v>
      </c>
      <c r="E44" s="448"/>
      <c r="F44" s="455"/>
    </row>
    <row r="45" spans="1:7" x14ac:dyDescent="0.25">
      <c r="A45" s="248">
        <v>44051</v>
      </c>
      <c r="B45" s="250" t="s">
        <v>48</v>
      </c>
      <c r="C45" s="251" t="s">
        <v>48</v>
      </c>
      <c r="E45" s="448"/>
      <c r="F45" s="455"/>
    </row>
    <row r="46" spans="1:7" x14ac:dyDescent="0.25">
      <c r="A46" s="248">
        <v>44052</v>
      </c>
      <c r="B46" s="250" t="s">
        <v>48</v>
      </c>
      <c r="C46" s="251" t="s">
        <v>48</v>
      </c>
      <c r="E46" s="449"/>
      <c r="F46" s="456"/>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57" t="s">
        <v>82</v>
      </c>
      <c r="G4" s="458"/>
      <c r="H4" s="458"/>
      <c r="I4" s="459"/>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0" t="s">
        <v>123</v>
      </c>
      <c r="G84" s="461"/>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2" t="s">
        <v>123</v>
      </c>
      <c r="C109" s="463"/>
      <c r="D109" s="464"/>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33"/>
  <sheetViews>
    <sheetView showGridLines="0" zoomScale="90" zoomScaleNormal="90" workbookViewId="0">
      <pane xSplit="2" ySplit="3" topLeftCell="C219" activePane="bottomRight" state="frozen"/>
      <selection activeCell="C4" sqref="C4"/>
      <selection pane="topRight" activeCell="C4" sqref="C4"/>
      <selection pane="bottomLeft" activeCell="C4" sqref="C4"/>
      <selection pane="bottomRight" activeCell="G218" sqref="G218"/>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44167</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2">
        <v>1068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N22" sqref="N22"/>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88"/>
  <sheetViews>
    <sheetView showGridLines="0" zoomScaleNormal="100" workbookViewId="0">
      <pane xSplit="1" ySplit="4" topLeftCell="D261"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5703125" style="2" customWidth="1"/>
    <col min="5" max="5" width="15.5703125" style="2" customWidth="1"/>
    <col min="6" max="6" width="15.5703125" style="401" customWidth="1"/>
    <col min="7" max="7" width="16.42578125" customWidth="1"/>
    <col min="8" max="8" width="16" customWidth="1"/>
    <col min="9" max="9" width="14.5703125" customWidth="1"/>
    <col min="10" max="10" width="18.42578125" style="31" customWidth="1"/>
    <col min="11" max="11" width="11.42578125" style="152" customWidth="1"/>
    <col min="12" max="13" width="11.42578125" style="406" customWidth="1"/>
    <col min="14" max="14" width="12.5703125" style="152" customWidth="1"/>
    <col min="15" max="15" width="11.42578125" style="152" customWidth="1"/>
    <col min="16" max="16" width="12.5703125" style="150" customWidth="1"/>
    <col min="17" max="18" width="12.5703125" style="404" customWidth="1"/>
    <col min="19" max="19" width="13.5703125" style="151" customWidth="1"/>
    <col min="20" max="20" width="6.42578125" customWidth="1"/>
  </cols>
  <sheetData>
    <row r="1" spans="1:27" x14ac:dyDescent="0.25">
      <c r="A1" s="1" t="s">
        <v>208</v>
      </c>
      <c r="B1" s="1"/>
      <c r="C1" s="1"/>
      <c r="I1" s="79"/>
      <c r="J1" s="147"/>
      <c r="K1" s="422" t="s">
        <v>120</v>
      </c>
      <c r="L1" s="423"/>
      <c r="M1" s="423"/>
      <c r="N1" s="423"/>
      <c r="O1" s="423"/>
      <c r="P1" s="423"/>
      <c r="W1" s="22" t="s">
        <v>29</v>
      </c>
    </row>
    <row r="2" spans="1:27" x14ac:dyDescent="0.25">
      <c r="A2" s="2"/>
      <c r="I2" s="430" t="s">
        <v>205</v>
      </c>
      <c r="J2" s="431"/>
      <c r="Q2" s="409"/>
      <c r="R2" s="409"/>
    </row>
    <row r="3" spans="1:27" ht="48.75" customHeight="1" x14ac:dyDescent="0.25">
      <c r="A3" s="432" t="s">
        <v>30</v>
      </c>
      <c r="B3" s="434" t="s">
        <v>203</v>
      </c>
      <c r="C3" s="435"/>
      <c r="D3" s="435"/>
      <c r="E3" s="105" t="s">
        <v>202</v>
      </c>
      <c r="F3" s="426" t="s">
        <v>217</v>
      </c>
      <c r="G3" s="436" t="s">
        <v>204</v>
      </c>
      <c r="H3" s="436"/>
      <c r="I3" s="430"/>
      <c r="J3" s="431"/>
      <c r="K3" s="424" t="s">
        <v>206</v>
      </c>
      <c r="L3" s="427" t="s">
        <v>218</v>
      </c>
      <c r="M3" s="428" t="s">
        <v>219</v>
      </c>
      <c r="N3" s="429" t="s">
        <v>207</v>
      </c>
      <c r="O3" s="424" t="s">
        <v>201</v>
      </c>
      <c r="P3" s="425" t="s">
        <v>209</v>
      </c>
      <c r="Q3" s="428" t="s">
        <v>220</v>
      </c>
      <c r="R3" s="428" t="s">
        <v>221</v>
      </c>
      <c r="S3" s="429" t="s">
        <v>200</v>
      </c>
    </row>
    <row r="4" spans="1:27" ht="30.6" customHeight="1" x14ac:dyDescent="0.25">
      <c r="A4" s="433"/>
      <c r="B4" s="23" t="s">
        <v>18</v>
      </c>
      <c r="C4" s="24" t="s">
        <v>17</v>
      </c>
      <c r="D4" s="28" t="s">
        <v>3</v>
      </c>
      <c r="E4" s="100" t="s">
        <v>64</v>
      </c>
      <c r="F4" s="426"/>
      <c r="G4" s="99" t="s">
        <v>64</v>
      </c>
      <c r="H4" s="80" t="s">
        <v>65</v>
      </c>
      <c r="I4" s="81" t="s">
        <v>64</v>
      </c>
      <c r="J4" s="148" t="s">
        <v>65</v>
      </c>
      <c r="K4" s="424"/>
      <c r="L4" s="427"/>
      <c r="M4" s="428"/>
      <c r="N4" s="429"/>
      <c r="O4" s="424"/>
      <c r="P4" s="425"/>
      <c r="Q4" s="428"/>
      <c r="R4" s="428"/>
      <c r="S4" s="429"/>
    </row>
    <row r="5" spans="1:27" x14ac:dyDescent="0.25">
      <c r="A5" s="25">
        <v>43892</v>
      </c>
      <c r="B5" s="26">
        <v>814</v>
      </c>
      <c r="C5" s="27">
        <v>1</v>
      </c>
      <c r="D5" s="27">
        <v>815</v>
      </c>
      <c r="E5" s="57">
        <v>1</v>
      </c>
      <c r="F5" s="403"/>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2">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2">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2">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2">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2">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2">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2">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2">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2">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2">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2">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2">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2">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2">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2">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2">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2">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2">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2">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2">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2">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2">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2">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2">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2">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2">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2">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2">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2">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2">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2">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2">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2">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2">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2">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2">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2">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2">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2">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2">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2">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2">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2">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2">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2">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2">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2">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2">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2">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2">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2">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2">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2">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2">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2">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2">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2">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2">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2">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2">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2">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2">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2">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2">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2">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2">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2">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2">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2">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2">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2">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2">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2">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2">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2">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2">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2">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2">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2">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2">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2">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2">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2">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2">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2">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2">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2">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2">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2">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2">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2">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2">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2">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2">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2">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2">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2">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2">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2">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2">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2">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2">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2">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2">
        <f t="shared" si="6"/>
        <v>1.675603217158177E-2</v>
      </c>
      <c r="G109" s="117">
        <v>3138</v>
      </c>
      <c r="H109" s="119">
        <v>217614</v>
      </c>
      <c r="I109" s="126">
        <v>1279</v>
      </c>
      <c r="J109" s="154">
        <v>76560</v>
      </c>
      <c r="K109" s="156">
        <f t="shared" si="9"/>
        <v>4417</v>
      </c>
      <c r="L109" s="405"/>
      <c r="M109" s="155"/>
      <c r="N109" s="155">
        <f t="shared" si="10"/>
        <v>11626</v>
      </c>
      <c r="O109" s="155">
        <f t="shared" si="8"/>
        <v>134</v>
      </c>
      <c r="P109" s="156">
        <f t="shared" si="11"/>
        <v>33937</v>
      </c>
      <c r="Q109" s="392"/>
      <c r="R109" s="392"/>
      <c r="S109" s="392">
        <f t="shared" si="12"/>
        <v>6.2118133728698766</v>
      </c>
      <c r="T109" s="114"/>
      <c r="U109" s="8"/>
    </row>
    <row r="110" spans="1:21" x14ac:dyDescent="0.25">
      <c r="A110" s="13">
        <v>43997</v>
      </c>
      <c r="B110" s="44">
        <v>192929</v>
      </c>
      <c r="C110" s="44">
        <v>18030</v>
      </c>
      <c r="D110" s="106">
        <v>210959</v>
      </c>
      <c r="E110" s="106">
        <v>29</v>
      </c>
      <c r="F110" s="402">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2">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2">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2">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2">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2">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2">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2">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2">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2">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2">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2">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2">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2">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2">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2">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2">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2">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2">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2">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2">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2">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2">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2">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2">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2">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2">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2">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2">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2">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2">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2">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2">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2">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2">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2">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2">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2">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2">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2">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2">
        <f t="shared" si="15"/>
        <v>6.6964285714285711E-3</v>
      </c>
      <c r="G150" s="44">
        <v>4308</v>
      </c>
      <c r="H150" s="106">
        <v>365732</v>
      </c>
      <c r="I150" s="75">
        <v>10466</v>
      </c>
      <c r="J150" s="51">
        <v>277151</v>
      </c>
      <c r="K150" s="418">
        <f t="shared" si="20"/>
        <v>14774</v>
      </c>
      <c r="L150" s="74"/>
      <c r="M150" s="407"/>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2">
        <f t="shared" si="15"/>
        <v>1.6420361247947454E-3</v>
      </c>
      <c r="G151" s="44">
        <v>3505</v>
      </c>
      <c r="H151" s="44">
        <v>369237</v>
      </c>
      <c r="I151" s="76">
        <v>5601</v>
      </c>
      <c r="J151" s="159">
        <v>282752</v>
      </c>
      <c r="K151" s="418">
        <f t="shared" si="20"/>
        <v>9106</v>
      </c>
      <c r="L151" s="74"/>
      <c r="M151" s="407"/>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2">
        <f t="shared" si="15"/>
        <v>1.3227513227513227E-3</v>
      </c>
      <c r="G152" s="44">
        <v>2708</v>
      </c>
      <c r="H152" s="44">
        <v>371945</v>
      </c>
      <c r="I152" s="76">
        <v>1607</v>
      </c>
      <c r="J152" s="159">
        <v>284359</v>
      </c>
      <c r="K152" s="418">
        <f t="shared" si="20"/>
        <v>4315</v>
      </c>
      <c r="L152" s="74"/>
      <c r="M152" s="407"/>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2">
        <f t="shared" si="15"/>
        <v>1.3477088948787063E-3</v>
      </c>
      <c r="G153" s="44">
        <v>3595</v>
      </c>
      <c r="H153" s="44">
        <v>375540</v>
      </c>
      <c r="I153" s="76">
        <v>3095</v>
      </c>
      <c r="J153" s="159">
        <v>287454</v>
      </c>
      <c r="K153" s="418">
        <f t="shared" si="20"/>
        <v>6690</v>
      </c>
      <c r="L153" s="74"/>
      <c r="M153" s="407"/>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2">
        <f t="shared" si="15"/>
        <v>6.7257719351880157E-3</v>
      </c>
      <c r="G154" s="44">
        <v>4653</v>
      </c>
      <c r="H154" s="44">
        <v>380193</v>
      </c>
      <c r="I154" s="76">
        <v>4907</v>
      </c>
      <c r="J154" s="159">
        <v>292361</v>
      </c>
      <c r="K154" s="418">
        <f t="shared" si="20"/>
        <v>9560</v>
      </c>
      <c r="L154" s="74"/>
      <c r="M154" s="407"/>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2">
        <f t="shared" si="15"/>
        <v>4.9941245593419503E-3</v>
      </c>
      <c r="G155" s="44">
        <v>4456</v>
      </c>
      <c r="H155" s="44">
        <v>384649</v>
      </c>
      <c r="I155" s="76">
        <v>8752</v>
      </c>
      <c r="J155" s="159">
        <v>301113</v>
      </c>
      <c r="K155" s="418">
        <f t="shared" ref="K155:K160" si="23">G155+I155</f>
        <v>13208</v>
      </c>
      <c r="L155" s="74"/>
      <c r="M155" s="407"/>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2">
        <f t="shared" si="15"/>
        <v>8.2440230832646327E-3</v>
      </c>
      <c r="G156" s="44">
        <v>4864</v>
      </c>
      <c r="H156" s="44">
        <v>389513</v>
      </c>
      <c r="I156" s="76">
        <v>10443</v>
      </c>
      <c r="J156" s="159">
        <v>311556</v>
      </c>
      <c r="K156" s="418">
        <f t="shared" si="23"/>
        <v>15307</v>
      </c>
      <c r="L156" s="74"/>
      <c r="M156" s="407"/>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2">
        <f t="shared" si="15"/>
        <v>4.8622366288492711E-3</v>
      </c>
      <c r="G157" s="44">
        <v>4310</v>
      </c>
      <c r="H157" s="44">
        <v>393823</v>
      </c>
      <c r="I157" s="76">
        <v>11072</v>
      </c>
      <c r="J157" s="159">
        <v>322628</v>
      </c>
      <c r="K157" s="418">
        <f t="shared" si="23"/>
        <v>15382</v>
      </c>
      <c r="L157" s="74"/>
      <c r="M157" s="407"/>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2">
        <f t="shared" si="15"/>
        <v>1.1127063890882987E-2</v>
      </c>
      <c r="G158" s="44">
        <v>2934</v>
      </c>
      <c r="H158" s="44">
        <v>396757</v>
      </c>
      <c r="I158" s="76">
        <v>5309</v>
      </c>
      <c r="J158" s="199">
        <v>327937</v>
      </c>
      <c r="K158" s="418">
        <f t="shared" si="23"/>
        <v>8243</v>
      </c>
      <c r="L158" s="74"/>
      <c r="M158" s="407"/>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2">
        <f t="shared" si="15"/>
        <v>7.3319755600814666E-3</v>
      </c>
      <c r="G159" s="44">
        <v>2730</v>
      </c>
      <c r="H159" s="44">
        <v>399487</v>
      </c>
      <c r="I159" s="76">
        <v>3948</v>
      </c>
      <c r="J159" s="199">
        <v>331885</v>
      </c>
      <c r="K159" s="418">
        <f t="shared" si="23"/>
        <v>6678</v>
      </c>
      <c r="L159" s="74"/>
      <c r="M159" s="407"/>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2">
        <f t="shared" si="15"/>
        <v>8.8974854932301738E-3</v>
      </c>
      <c r="G160" s="44">
        <v>3971</v>
      </c>
      <c r="H160" s="44">
        <v>403458</v>
      </c>
      <c r="I160" s="76">
        <v>1908</v>
      </c>
      <c r="J160" s="199">
        <v>333793</v>
      </c>
      <c r="K160" s="418">
        <f t="shared" si="23"/>
        <v>5879</v>
      </c>
      <c r="L160" s="74"/>
      <c r="M160" s="407"/>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2">
        <f t="shared" si="15"/>
        <v>1.3380723395358561E-2</v>
      </c>
      <c r="G161" s="44">
        <v>4676</v>
      </c>
      <c r="H161" s="44">
        <v>408134</v>
      </c>
      <c r="I161" s="76">
        <v>7104</v>
      </c>
      <c r="J161" s="199">
        <v>340897</v>
      </c>
      <c r="K161" s="418">
        <f t="shared" ref="K161" si="26">G161+I161</f>
        <v>11780</v>
      </c>
      <c r="L161" s="74"/>
      <c r="M161" s="407"/>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2">
        <f t="shared" si="15"/>
        <v>1.1737506669037881E-2</v>
      </c>
      <c r="G162" s="44">
        <v>5086</v>
      </c>
      <c r="H162" s="44">
        <v>413220</v>
      </c>
      <c r="I162" s="76">
        <v>10832</v>
      </c>
      <c r="J162" s="199">
        <v>351729</v>
      </c>
      <c r="K162" s="418">
        <f t="shared" ref="K162" si="29">G162+I162</f>
        <v>15918</v>
      </c>
      <c r="L162" s="74"/>
      <c r="M162" s="407"/>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2">
        <f t="shared" si="15"/>
        <v>9.0679038380430191E-3</v>
      </c>
      <c r="G163" s="44">
        <v>4667</v>
      </c>
      <c r="H163" s="44">
        <v>417887</v>
      </c>
      <c r="I163" s="76">
        <v>8590</v>
      </c>
      <c r="J163" s="199">
        <v>360319</v>
      </c>
      <c r="K163" s="418">
        <f t="shared" ref="K163:K164" si="32">G163+I163</f>
        <v>13257</v>
      </c>
      <c r="L163" s="74"/>
      <c r="M163" s="407"/>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2">
        <f t="shared" si="15"/>
        <v>1.31521262604121E-2</v>
      </c>
      <c r="G164" s="44">
        <v>3863</v>
      </c>
      <c r="H164" s="44">
        <v>421750</v>
      </c>
      <c r="I164" s="76">
        <v>10774</v>
      </c>
      <c r="J164" s="199">
        <v>371093</v>
      </c>
      <c r="K164" s="418">
        <f t="shared" si="32"/>
        <v>14637</v>
      </c>
      <c r="L164" s="74"/>
      <c r="M164" s="407"/>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2">
        <f t="shared" si="15"/>
        <v>1.3043478260869565E-2</v>
      </c>
      <c r="G165" s="44">
        <v>3618</v>
      </c>
      <c r="H165" s="106">
        <v>425368</v>
      </c>
      <c r="I165" s="75">
        <v>8673</v>
      </c>
      <c r="J165" s="199">
        <v>379766</v>
      </c>
      <c r="K165" s="418">
        <f t="shared" ref="K165:K170" si="37">G165+I165</f>
        <v>12291</v>
      </c>
      <c r="L165" s="74"/>
      <c r="M165" s="407"/>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2">
        <f t="shared" si="15"/>
        <v>7.8272604588394065E-3</v>
      </c>
      <c r="G166" s="44">
        <v>2946</v>
      </c>
      <c r="H166" s="106">
        <v>428314</v>
      </c>
      <c r="I166" s="75">
        <v>7373</v>
      </c>
      <c r="J166" s="199">
        <v>387139</v>
      </c>
      <c r="K166" s="418">
        <f t="shared" si="37"/>
        <v>10319</v>
      </c>
      <c r="L166" s="74"/>
      <c r="M166" s="407"/>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2">
        <f t="shared" si="15"/>
        <v>1.1866727521679598E-2</v>
      </c>
      <c r="G167" s="44">
        <v>3997</v>
      </c>
      <c r="H167" s="106">
        <v>432311</v>
      </c>
      <c r="I167" s="75">
        <v>5588</v>
      </c>
      <c r="J167" s="199">
        <v>392727</v>
      </c>
      <c r="K167" s="418">
        <f t="shared" si="37"/>
        <v>9585</v>
      </c>
      <c r="L167" s="74"/>
      <c r="M167" s="407"/>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2">
        <f t="shared" si="15"/>
        <v>1.0040589617603077E-2</v>
      </c>
      <c r="G168" s="44">
        <v>4699</v>
      </c>
      <c r="H168" s="106">
        <v>437010</v>
      </c>
      <c r="I168" s="75">
        <v>7179</v>
      </c>
      <c r="J168" s="199">
        <v>399906</v>
      </c>
      <c r="K168" s="418">
        <f t="shared" si="37"/>
        <v>11878</v>
      </c>
      <c r="L168" s="74"/>
      <c r="M168" s="407"/>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2">
        <f t="shared" si="15"/>
        <v>1.0491071428571428E-2</v>
      </c>
      <c r="G169" s="44">
        <v>4997</v>
      </c>
      <c r="H169" s="106">
        <v>442007</v>
      </c>
      <c r="I169" s="75">
        <v>7530</v>
      </c>
      <c r="J169" s="199">
        <v>407436</v>
      </c>
      <c r="K169" s="418">
        <f t="shared" si="37"/>
        <v>12527</v>
      </c>
      <c r="L169" s="74"/>
      <c r="M169" s="407"/>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2">
        <f t="shared" si="15"/>
        <v>1.5606242496998799E-2</v>
      </c>
      <c r="G170" s="44">
        <v>4487</v>
      </c>
      <c r="H170" s="106">
        <v>446494</v>
      </c>
      <c r="I170" s="75">
        <v>9504</v>
      </c>
      <c r="J170" s="199">
        <v>416940</v>
      </c>
      <c r="K170" s="418">
        <f t="shared" si="37"/>
        <v>13991</v>
      </c>
      <c r="L170" s="74"/>
      <c r="M170" s="407"/>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2">
        <f t="shared" si="15"/>
        <v>1.1450381679389313E-2</v>
      </c>
      <c r="G171" s="44">
        <v>4745</v>
      </c>
      <c r="H171" s="106">
        <v>451239</v>
      </c>
      <c r="I171" s="44">
        <v>10578</v>
      </c>
      <c r="J171" s="199">
        <v>427518</v>
      </c>
      <c r="K171" s="418">
        <f t="shared" ref="K171" si="49">G171+I171</f>
        <v>15323</v>
      </c>
      <c r="L171" s="74"/>
      <c r="M171" s="407"/>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2">
        <f t="shared" si="15"/>
        <v>1.0516018586451455E-2</v>
      </c>
      <c r="G172" s="44">
        <v>3849</v>
      </c>
      <c r="H172" s="106">
        <v>455088</v>
      </c>
      <c r="I172" s="75">
        <v>7516</v>
      </c>
      <c r="J172" s="199">
        <v>435034</v>
      </c>
      <c r="K172" s="418">
        <f t="shared" ref="K172:K178" si="52">G172+I172</f>
        <v>11365</v>
      </c>
      <c r="L172" s="74"/>
      <c r="M172" s="407"/>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2">
        <f t="shared" si="15"/>
        <v>6.9948883508205544E-3</v>
      </c>
      <c r="G173" s="44">
        <v>2860</v>
      </c>
      <c r="H173" s="106">
        <v>457948</v>
      </c>
      <c r="I173" s="75">
        <v>7344</v>
      </c>
      <c r="J173" s="199">
        <v>442378</v>
      </c>
      <c r="K173" s="418">
        <f t="shared" si="52"/>
        <v>10204</v>
      </c>
      <c r="L173" s="74"/>
      <c r="M173" s="407"/>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2">
        <f t="shared" si="15"/>
        <v>1.0379156958271553E-2</v>
      </c>
      <c r="G174" s="44">
        <v>4056</v>
      </c>
      <c r="H174" s="106">
        <v>462004</v>
      </c>
      <c r="I174" s="75">
        <v>7493</v>
      </c>
      <c r="J174" s="199">
        <v>449871</v>
      </c>
      <c r="K174" s="418">
        <f t="shared" si="52"/>
        <v>11549</v>
      </c>
      <c r="L174" s="418">
        <v>54</v>
      </c>
      <c r="M174" s="408">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2">
        <f t="shared" si="15"/>
        <v>9.2455621301775152E-3</v>
      </c>
      <c r="G175" s="44">
        <v>5356</v>
      </c>
      <c r="H175" s="106">
        <v>467360</v>
      </c>
      <c r="I175" s="75">
        <v>5262</v>
      </c>
      <c r="J175" s="199">
        <v>455133</v>
      </c>
      <c r="K175" s="418">
        <f t="shared" si="52"/>
        <v>10618</v>
      </c>
      <c r="L175" s="418">
        <v>57</v>
      </c>
      <c r="M175" s="408">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2">
        <f t="shared" si="15"/>
        <v>9.5998005236254836E-3</v>
      </c>
      <c r="G176" s="44">
        <v>4785</v>
      </c>
      <c r="H176" s="106">
        <v>472145</v>
      </c>
      <c r="I176" s="75">
        <v>12116</v>
      </c>
      <c r="J176" s="199">
        <v>467249</v>
      </c>
      <c r="K176" s="418">
        <f t="shared" si="52"/>
        <v>16901</v>
      </c>
      <c r="L176" s="418">
        <v>84</v>
      </c>
      <c r="M176" s="408">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2">
        <f t="shared" si="15"/>
        <v>1.0442712163553464E-2</v>
      </c>
      <c r="G177" s="44">
        <v>5044</v>
      </c>
      <c r="H177" s="106">
        <v>477189</v>
      </c>
      <c r="I177" s="75">
        <v>10275</v>
      </c>
      <c r="J177" s="199">
        <v>477524</v>
      </c>
      <c r="K177" s="418">
        <f t="shared" si="52"/>
        <v>15319</v>
      </c>
      <c r="L177" s="418">
        <v>77</v>
      </c>
      <c r="M177" s="408">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2">
        <f t="shared" si="15"/>
        <v>1.5203955500618047E-2</v>
      </c>
      <c r="G178" s="44">
        <v>5583</v>
      </c>
      <c r="H178" s="106">
        <v>482772</v>
      </c>
      <c r="I178" s="75">
        <v>9513</v>
      </c>
      <c r="J178" s="199">
        <v>487037</v>
      </c>
      <c r="K178" s="418">
        <f t="shared" si="52"/>
        <v>15096</v>
      </c>
      <c r="L178" s="418">
        <v>132</v>
      </c>
      <c r="M178" s="408">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2">
        <f t="shared" si="15"/>
        <v>8.8912694161756827E-3</v>
      </c>
      <c r="G179" s="44">
        <v>3612</v>
      </c>
      <c r="H179" s="106">
        <v>486384</v>
      </c>
      <c r="I179" s="75">
        <v>15182</v>
      </c>
      <c r="J179" s="199">
        <v>502219</v>
      </c>
      <c r="K179" s="418">
        <f t="shared" ref="K179:K184" si="62">G179+I179</f>
        <v>18794</v>
      </c>
      <c r="L179" s="418">
        <v>95</v>
      </c>
      <c r="M179" s="408">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2">
        <f t="shared" si="15"/>
        <v>1.048951048951049E-2</v>
      </c>
      <c r="G180" s="44">
        <v>3293</v>
      </c>
      <c r="H180" s="106">
        <v>489677</v>
      </c>
      <c r="I180" s="75">
        <v>9145</v>
      </c>
      <c r="J180" s="199">
        <v>511364</v>
      </c>
      <c r="K180" s="418">
        <f t="shared" si="62"/>
        <v>12438</v>
      </c>
      <c r="L180" s="418">
        <v>76</v>
      </c>
      <c r="M180" s="408">
        <f t="shared" si="55"/>
        <v>6.1103071233317256E-3</v>
      </c>
      <c r="N180" s="91">
        <f t="shared" si="59"/>
        <v>48666</v>
      </c>
      <c r="O180" s="91">
        <f t="shared" si="60"/>
        <v>519</v>
      </c>
      <c r="P180" s="153">
        <f t="shared" si="61"/>
        <v>100715</v>
      </c>
      <c r="Q180" s="153">
        <f t="shared" ref="Q180:Q211" si="63">SUM(L174:L180)</f>
        <v>575</v>
      </c>
      <c r="R180" s="410">
        <f>Q180/P180</f>
        <v>5.7091793675222158E-3</v>
      </c>
      <c r="S180" s="92">
        <f t="shared" si="46"/>
        <v>18.434828766496441</v>
      </c>
      <c r="U180" s="8"/>
    </row>
    <row r="181" spans="1:21" x14ac:dyDescent="0.25">
      <c r="A181" s="63">
        <v>44068</v>
      </c>
      <c r="B181" s="44">
        <v>462273</v>
      </c>
      <c r="C181" s="44">
        <v>19921</v>
      </c>
      <c r="D181" s="106">
        <v>482194</v>
      </c>
      <c r="E181" s="106">
        <v>44</v>
      </c>
      <c r="F181" s="402">
        <f t="shared" si="15"/>
        <v>8.1481481481481474E-3</v>
      </c>
      <c r="G181" s="44">
        <v>4331</v>
      </c>
      <c r="H181" s="106">
        <v>494008</v>
      </c>
      <c r="I181" s="75">
        <v>12578</v>
      </c>
      <c r="J181" s="199">
        <v>523942</v>
      </c>
      <c r="K181" s="418">
        <f t="shared" si="62"/>
        <v>16909</v>
      </c>
      <c r="L181" s="418">
        <v>52</v>
      </c>
      <c r="M181" s="408">
        <f t="shared" si="55"/>
        <v>3.0752853509965106E-3</v>
      </c>
      <c r="N181" s="91">
        <f t="shared" si="59"/>
        <v>49345</v>
      </c>
      <c r="O181" s="91">
        <f t="shared" si="60"/>
        <v>514</v>
      </c>
      <c r="P181" s="153">
        <f t="shared" si="61"/>
        <v>106075</v>
      </c>
      <c r="Q181" s="153">
        <f t="shared" si="63"/>
        <v>573</v>
      </c>
      <c r="R181" s="410">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2">
        <f t="shared" si="15"/>
        <v>5.3642914331465171E-3</v>
      </c>
      <c r="G182" s="44">
        <v>6267</v>
      </c>
      <c r="H182" s="106">
        <v>500275</v>
      </c>
      <c r="I182" s="75">
        <v>15873</v>
      </c>
      <c r="J182" s="199">
        <v>539815</v>
      </c>
      <c r="K182" s="418">
        <f t="shared" si="62"/>
        <v>22140</v>
      </c>
      <c r="L182" s="418">
        <v>78</v>
      </c>
      <c r="M182" s="408">
        <f t="shared" si="55"/>
        <v>3.5230352303523035E-3</v>
      </c>
      <c r="N182" s="91">
        <f t="shared" si="59"/>
        <v>56427</v>
      </c>
      <c r="O182" s="91">
        <f t="shared" si="60"/>
        <v>531</v>
      </c>
      <c r="P182" s="153">
        <f t="shared" si="61"/>
        <v>117597</v>
      </c>
      <c r="Q182" s="153">
        <f t="shared" si="63"/>
        <v>594</v>
      </c>
      <c r="R182" s="410">
        <f t="shared" si="64"/>
        <v>5.0511492640118371E-3</v>
      </c>
      <c r="S182" s="92">
        <f t="shared" si="46"/>
        <v>21.524902531437043</v>
      </c>
      <c r="U182" s="8"/>
    </row>
    <row r="183" spans="1:21" x14ac:dyDescent="0.25">
      <c r="A183" s="63">
        <v>44070</v>
      </c>
      <c r="B183" s="44">
        <v>490756</v>
      </c>
      <c r="C183" s="44">
        <v>20056</v>
      </c>
      <c r="D183" s="106">
        <v>510812</v>
      </c>
      <c r="E183" s="106">
        <v>68</v>
      </c>
      <c r="F183" s="402">
        <f t="shared" si="15"/>
        <v>4.216269841269841E-3</v>
      </c>
      <c r="G183" s="44">
        <v>4964</v>
      </c>
      <c r="H183" s="106">
        <v>509784</v>
      </c>
      <c r="I183" s="75">
        <v>19291</v>
      </c>
      <c r="J183" s="199">
        <v>559106</v>
      </c>
      <c r="K183" s="418">
        <f t="shared" si="62"/>
        <v>24255</v>
      </c>
      <c r="L183" s="418">
        <v>91</v>
      </c>
      <c r="M183" s="408">
        <f t="shared" si="55"/>
        <v>3.7518037518037518E-3</v>
      </c>
      <c r="N183" s="91">
        <f t="shared" si="59"/>
        <v>64534</v>
      </c>
      <c r="O183" s="91">
        <f t="shared" si="60"/>
        <v>522</v>
      </c>
      <c r="P183" s="153">
        <f t="shared" si="61"/>
        <v>124951</v>
      </c>
      <c r="Q183" s="153">
        <f t="shared" si="63"/>
        <v>601</v>
      </c>
      <c r="R183" s="410">
        <f t="shared" si="64"/>
        <v>4.8098854751062415E-3</v>
      </c>
      <c r="S183" s="92">
        <f t="shared" si="46"/>
        <v>22.870975417787783</v>
      </c>
      <c r="U183" s="8"/>
    </row>
    <row r="184" spans="1:21" x14ac:dyDescent="0.25">
      <c r="A184" s="63">
        <v>44071</v>
      </c>
      <c r="B184" s="44">
        <v>499655</v>
      </c>
      <c r="C184" s="44">
        <v>20107</v>
      </c>
      <c r="D184" s="106">
        <v>519762</v>
      </c>
      <c r="E184" s="106">
        <v>51</v>
      </c>
      <c r="F184" s="402">
        <f t="shared" si="15"/>
        <v>5.6983240223463689E-3</v>
      </c>
      <c r="G184" s="44">
        <v>6401</v>
      </c>
      <c r="H184" s="106">
        <v>511640</v>
      </c>
      <c r="I184" s="75">
        <v>9253</v>
      </c>
      <c r="J184" s="199">
        <v>568359</v>
      </c>
      <c r="K184" s="418">
        <f t="shared" si="62"/>
        <v>15654</v>
      </c>
      <c r="L184" s="418">
        <v>62</v>
      </c>
      <c r="M184" s="408">
        <f t="shared" si="55"/>
        <v>3.9606490353903158E-3</v>
      </c>
      <c r="N184" s="91">
        <f t="shared" si="59"/>
        <v>66685</v>
      </c>
      <c r="O184" s="91">
        <f t="shared" si="60"/>
        <v>502</v>
      </c>
      <c r="P184" s="153">
        <f t="shared" si="61"/>
        <v>125286</v>
      </c>
      <c r="Q184" s="153">
        <f t="shared" si="63"/>
        <v>586</v>
      </c>
      <c r="R184" s="410">
        <f t="shared" si="64"/>
        <v>4.6772983413948888E-3</v>
      </c>
      <c r="S184" s="92">
        <f t="shared" si="46"/>
        <v>22.932293668661796</v>
      </c>
      <c r="U184" s="8"/>
    </row>
    <row r="185" spans="1:21" x14ac:dyDescent="0.25">
      <c r="A185" s="63">
        <v>44072</v>
      </c>
      <c r="B185" s="44">
        <v>511940</v>
      </c>
      <c r="C185" s="44">
        <v>20195</v>
      </c>
      <c r="D185" s="106">
        <v>532135</v>
      </c>
      <c r="E185" s="106">
        <v>88</v>
      </c>
      <c r="F185" s="402">
        <f t="shared" si="15"/>
        <v>7.1122605673644224E-3</v>
      </c>
      <c r="G185" s="44">
        <v>5448</v>
      </c>
      <c r="H185" s="106">
        <v>517088</v>
      </c>
      <c r="I185" s="75">
        <v>15664</v>
      </c>
      <c r="J185" s="199">
        <v>584023</v>
      </c>
      <c r="K185" s="418">
        <f t="shared" ref="K185" si="65">G185+I185</f>
        <v>21112</v>
      </c>
      <c r="L185" s="418">
        <v>99</v>
      </c>
      <c r="M185" s="408">
        <f t="shared" si="55"/>
        <v>4.6892762410003785E-3</v>
      </c>
      <c r="N185" s="91">
        <f t="shared" ref="N185" si="66">D185-D178</f>
        <v>70968</v>
      </c>
      <c r="O185" s="91">
        <f t="shared" ref="O185" si="67">SUM(E179:E185)</f>
        <v>467</v>
      </c>
      <c r="P185" s="153">
        <f t="shared" ref="P185" si="68">SUM(K179:K185)</f>
        <v>131302</v>
      </c>
      <c r="Q185" s="153">
        <f t="shared" si="63"/>
        <v>553</v>
      </c>
      <c r="R185" s="410">
        <f t="shared" si="64"/>
        <v>4.2116647118855769E-3</v>
      </c>
      <c r="S185" s="92">
        <f t="shared" si="46"/>
        <v>24.033459630626176</v>
      </c>
      <c r="U185" s="8"/>
    </row>
    <row r="186" spans="1:21" x14ac:dyDescent="0.25">
      <c r="A186" s="63">
        <v>44073</v>
      </c>
      <c r="B186" s="44">
        <v>527972</v>
      </c>
      <c r="C186" s="44">
        <v>20318</v>
      </c>
      <c r="D186" s="106">
        <v>548290</v>
      </c>
      <c r="E186" s="106">
        <v>123</v>
      </c>
      <c r="F186" s="402">
        <f t="shared" si="15"/>
        <v>7.613741875580316E-3</v>
      </c>
      <c r="G186" s="44">
        <v>4093</v>
      </c>
      <c r="H186" s="106">
        <v>521181</v>
      </c>
      <c r="I186" s="75">
        <v>22693</v>
      </c>
      <c r="J186" s="199">
        <v>606716</v>
      </c>
      <c r="K186" s="418">
        <f t="shared" ref="K186" si="69">G186+I186</f>
        <v>26786</v>
      </c>
      <c r="L186" s="418">
        <v>137</v>
      </c>
      <c r="M186" s="408">
        <f t="shared" si="55"/>
        <v>5.1146121108041516E-3</v>
      </c>
      <c r="N186" s="91">
        <f t="shared" ref="N186" si="70">D186-D179</f>
        <v>77788</v>
      </c>
      <c r="O186" s="91">
        <f t="shared" ref="O186" si="71">SUM(E180:E186)</f>
        <v>507</v>
      </c>
      <c r="P186" s="153">
        <f t="shared" ref="P186" si="72">SUM(K180:K186)</f>
        <v>139294</v>
      </c>
      <c r="Q186" s="153">
        <f t="shared" si="63"/>
        <v>595</v>
      </c>
      <c r="R186" s="410">
        <f t="shared" si="64"/>
        <v>4.2715407698824068E-3</v>
      </c>
      <c r="S186" s="92">
        <f t="shared" si="46"/>
        <v>25.496311752969817</v>
      </c>
      <c r="U186" s="8"/>
    </row>
    <row r="187" spans="1:21" x14ac:dyDescent="0.25">
      <c r="A187" s="63">
        <v>44074</v>
      </c>
      <c r="B187" s="44">
        <v>544807</v>
      </c>
      <c r="C187" s="44">
        <v>20478</v>
      </c>
      <c r="D187" s="106">
        <v>565285</v>
      </c>
      <c r="E187" s="106">
        <v>160</v>
      </c>
      <c r="F187" s="402">
        <f t="shared" si="15"/>
        <v>9.4145336863783458E-3</v>
      </c>
      <c r="G187" s="44">
        <v>3372</v>
      </c>
      <c r="H187" s="106">
        <v>524553</v>
      </c>
      <c r="I187" s="75">
        <v>22946</v>
      </c>
      <c r="J187" s="199">
        <v>629662</v>
      </c>
      <c r="K187" s="418">
        <f t="shared" ref="K187" si="73">G187+I187</f>
        <v>26318</v>
      </c>
      <c r="L187" s="418">
        <v>184</v>
      </c>
      <c r="M187" s="408">
        <f t="shared" si="55"/>
        <v>6.9914127213314085E-3</v>
      </c>
      <c r="N187" s="91">
        <f t="shared" ref="N187" si="74">D187-D180</f>
        <v>88491</v>
      </c>
      <c r="O187" s="91">
        <f t="shared" ref="O187" si="75">SUM(E181:E187)</f>
        <v>601</v>
      </c>
      <c r="P187" s="153">
        <f t="shared" ref="P187" si="76">SUM(K181:K187)</f>
        <v>153174</v>
      </c>
      <c r="Q187" s="153">
        <f t="shared" si="63"/>
        <v>703</v>
      </c>
      <c r="R187" s="410">
        <f t="shared" si="64"/>
        <v>4.5895517516027521E-3</v>
      </c>
      <c r="S187" s="92">
        <f t="shared" si="46"/>
        <v>28.036900774257315</v>
      </c>
      <c r="U187" s="8"/>
    </row>
    <row r="188" spans="1:21" x14ac:dyDescent="0.25">
      <c r="A188" s="63">
        <v>44075</v>
      </c>
      <c r="B188" s="44">
        <v>557342</v>
      </c>
      <c r="C188" s="44">
        <v>20632</v>
      </c>
      <c r="D188" s="106">
        <v>577974</v>
      </c>
      <c r="E188" s="106">
        <v>154</v>
      </c>
      <c r="F188" s="402">
        <f t="shared" si="15"/>
        <v>1.2136496177791788E-2</v>
      </c>
      <c r="G188" s="44">
        <v>4620</v>
      </c>
      <c r="H188" s="106">
        <v>529173</v>
      </c>
      <c r="I188" s="75">
        <v>17178</v>
      </c>
      <c r="J188" s="199">
        <v>646840</v>
      </c>
      <c r="K188" s="418">
        <f t="shared" ref="K188" si="77">G188+I188</f>
        <v>21798</v>
      </c>
      <c r="L188" s="418">
        <v>165</v>
      </c>
      <c r="M188" s="408">
        <f t="shared" si="55"/>
        <v>7.5695017891549681E-3</v>
      </c>
      <c r="N188" s="91">
        <f t="shared" ref="N188:N193" si="78">D188-D181</f>
        <v>95780</v>
      </c>
      <c r="O188" s="91">
        <f t="shared" ref="O188:O193" si="79">SUM(E182:E188)</f>
        <v>711</v>
      </c>
      <c r="P188" s="153">
        <f t="shared" ref="P188:P193" si="80">SUM(K182:K188)</f>
        <v>158063</v>
      </c>
      <c r="Q188" s="153">
        <f t="shared" si="63"/>
        <v>816</v>
      </c>
      <c r="R188" s="410">
        <f t="shared" si="64"/>
        <v>5.1624984974345672E-3</v>
      </c>
      <c r="S188" s="92">
        <f t="shared" si="46"/>
        <v>28.931781157908222</v>
      </c>
      <c r="U188" s="8"/>
    </row>
    <row r="189" spans="1:21" x14ac:dyDescent="0.25">
      <c r="A189" s="63">
        <v>44076</v>
      </c>
      <c r="B189" s="44">
        <v>573067</v>
      </c>
      <c r="C189" s="44">
        <v>20788</v>
      </c>
      <c r="D189" s="106">
        <v>593855</v>
      </c>
      <c r="E189" s="106">
        <v>156</v>
      </c>
      <c r="F189" s="402">
        <f t="shared" si="15"/>
        <v>9.8230590013223349E-3</v>
      </c>
      <c r="G189" s="44">
        <v>5955</v>
      </c>
      <c r="H189" s="106">
        <v>535128</v>
      </c>
      <c r="I189" s="75">
        <v>21291</v>
      </c>
      <c r="J189" s="199">
        <v>668131</v>
      </c>
      <c r="K189" s="418">
        <f t="shared" ref="K189" si="81">G189+I189</f>
        <v>27246</v>
      </c>
      <c r="L189" s="418">
        <v>133</v>
      </c>
      <c r="M189" s="408">
        <f t="shared" si="55"/>
        <v>4.8814504881450485E-3</v>
      </c>
      <c r="N189" s="91">
        <f t="shared" si="78"/>
        <v>99171</v>
      </c>
      <c r="O189" s="91">
        <f t="shared" si="79"/>
        <v>800</v>
      </c>
      <c r="P189" s="153">
        <f t="shared" si="80"/>
        <v>163169</v>
      </c>
      <c r="Q189" s="153">
        <f t="shared" si="63"/>
        <v>871</v>
      </c>
      <c r="R189" s="410">
        <f t="shared" si="64"/>
        <v>5.338023766769423E-3</v>
      </c>
      <c r="S189" s="92">
        <f t="shared" si="46"/>
        <v>29.866381124961102</v>
      </c>
      <c r="U189" s="8"/>
    </row>
    <row r="190" spans="1:21" x14ac:dyDescent="0.25">
      <c r="A190" s="63">
        <v>44077</v>
      </c>
      <c r="B190" s="44">
        <v>581906</v>
      </c>
      <c r="C190" s="44">
        <v>20889</v>
      </c>
      <c r="D190" s="106">
        <v>602795</v>
      </c>
      <c r="E190" s="106">
        <v>101</v>
      </c>
      <c r="F190" s="402">
        <f t="shared" si="15"/>
        <v>1.1297539149888142E-2</v>
      </c>
      <c r="G190" s="44">
        <v>6217</v>
      </c>
      <c r="H190" s="106">
        <v>541345</v>
      </c>
      <c r="I190" s="75">
        <v>14341</v>
      </c>
      <c r="J190" s="199">
        <v>682472</v>
      </c>
      <c r="K190" s="418">
        <f t="shared" ref="K190:K193" si="82">G190+I190</f>
        <v>20558</v>
      </c>
      <c r="L190" s="418">
        <v>114</v>
      </c>
      <c r="M190" s="408">
        <f t="shared" si="55"/>
        <v>5.5452865064695009E-3</v>
      </c>
      <c r="N190" s="91">
        <f t="shared" si="78"/>
        <v>91983</v>
      </c>
      <c r="O190" s="91">
        <f t="shared" si="79"/>
        <v>833</v>
      </c>
      <c r="P190" s="153">
        <f t="shared" si="80"/>
        <v>159472</v>
      </c>
      <c r="Q190" s="153">
        <f t="shared" si="63"/>
        <v>894</v>
      </c>
      <c r="R190" s="410">
        <f t="shared" si="64"/>
        <v>5.6059997993378151E-3</v>
      </c>
      <c r="S190" s="92">
        <f t="shared" si="46"/>
        <v>29.189683890688777</v>
      </c>
      <c r="U190" s="8"/>
    </row>
    <row r="191" spans="1:21" x14ac:dyDescent="0.25">
      <c r="A191" s="63">
        <v>44078</v>
      </c>
      <c r="B191" s="44">
        <v>591942</v>
      </c>
      <c r="C191" s="44">
        <v>21048</v>
      </c>
      <c r="D191" s="106">
        <v>612990</v>
      </c>
      <c r="E191" s="106">
        <v>159</v>
      </c>
      <c r="F191" s="402">
        <f t="shared" si="15"/>
        <v>1.5595880333496813E-2</v>
      </c>
      <c r="G191" s="44">
        <v>4943</v>
      </c>
      <c r="H191" s="106">
        <v>546288</v>
      </c>
      <c r="I191" s="75">
        <v>13323</v>
      </c>
      <c r="J191" s="199">
        <v>695795</v>
      </c>
      <c r="K191" s="418">
        <f t="shared" si="82"/>
        <v>18266</v>
      </c>
      <c r="L191" s="418">
        <v>165</v>
      </c>
      <c r="M191" s="408">
        <f t="shared" si="55"/>
        <v>9.0331763932990257E-3</v>
      </c>
      <c r="N191" s="91">
        <f t="shared" si="78"/>
        <v>93228</v>
      </c>
      <c r="O191" s="91">
        <f t="shared" si="79"/>
        <v>941</v>
      </c>
      <c r="P191" s="153">
        <f t="shared" si="80"/>
        <v>162084</v>
      </c>
      <c r="Q191" s="153">
        <f t="shared" si="63"/>
        <v>997</v>
      </c>
      <c r="R191" s="410">
        <f t="shared" si="64"/>
        <v>6.1511315120554777E-3</v>
      </c>
      <c r="S191" s="92">
        <f t="shared" si="46"/>
        <v>29.667783207951238</v>
      </c>
      <c r="U191" s="8"/>
    </row>
    <row r="192" spans="1:21" x14ac:dyDescent="0.25">
      <c r="A192" s="63">
        <v>44079</v>
      </c>
      <c r="B192" s="44">
        <v>600929</v>
      </c>
      <c r="C192" s="44">
        <v>21189</v>
      </c>
      <c r="D192" s="106">
        <v>622118</v>
      </c>
      <c r="E192" s="106">
        <v>141</v>
      </c>
      <c r="F192" s="402">
        <f t="shared" si="15"/>
        <v>1.5446976336546889E-2</v>
      </c>
      <c r="G192" s="44">
        <v>5725</v>
      </c>
      <c r="H192" s="106">
        <v>552013</v>
      </c>
      <c r="I192" s="75">
        <v>9893</v>
      </c>
      <c r="J192" s="199">
        <v>705688</v>
      </c>
      <c r="K192" s="418">
        <f t="shared" si="82"/>
        <v>15618</v>
      </c>
      <c r="L192" s="418">
        <v>162</v>
      </c>
      <c r="M192" s="408">
        <f t="shared" si="55"/>
        <v>1.0372646945831733E-2</v>
      </c>
      <c r="N192" s="91">
        <f t="shared" si="78"/>
        <v>89983</v>
      </c>
      <c r="O192" s="91">
        <f t="shared" si="79"/>
        <v>994</v>
      </c>
      <c r="P192" s="153">
        <f t="shared" si="80"/>
        <v>156590</v>
      </c>
      <c r="Q192" s="153">
        <f t="shared" si="63"/>
        <v>1060</v>
      </c>
      <c r="R192" s="410">
        <f t="shared" si="64"/>
        <v>6.7692700683313111E-3</v>
      </c>
      <c r="S192" s="92">
        <f t="shared" si="46"/>
        <v>28.662163893617411</v>
      </c>
      <c r="U192" s="8"/>
    </row>
    <row r="193" spans="1:21" x14ac:dyDescent="0.25">
      <c r="A193" s="63">
        <v>44080</v>
      </c>
      <c r="B193" s="44">
        <v>609956</v>
      </c>
      <c r="C193" s="44">
        <v>21397</v>
      </c>
      <c r="D193" s="106">
        <v>631353</v>
      </c>
      <c r="E193" s="106">
        <v>208</v>
      </c>
      <c r="F193" s="402">
        <f t="shared" si="15"/>
        <v>2.2523010286951813E-2</v>
      </c>
      <c r="G193" s="44">
        <v>4248</v>
      </c>
      <c r="H193" s="106">
        <v>556261</v>
      </c>
      <c r="I193" s="75">
        <v>14170</v>
      </c>
      <c r="J193" s="199">
        <v>719858</v>
      </c>
      <c r="K193" s="418">
        <f t="shared" si="82"/>
        <v>18418</v>
      </c>
      <c r="L193" s="418">
        <v>224</v>
      </c>
      <c r="M193" s="408">
        <f t="shared" si="55"/>
        <v>1.2162015419698122E-2</v>
      </c>
      <c r="N193" s="91">
        <f t="shared" si="78"/>
        <v>83063</v>
      </c>
      <c r="O193" s="91">
        <f t="shared" si="79"/>
        <v>1079</v>
      </c>
      <c r="P193" s="153">
        <f t="shared" si="80"/>
        <v>148222</v>
      </c>
      <c r="Q193" s="153">
        <f t="shared" si="63"/>
        <v>1147</v>
      </c>
      <c r="R193" s="410">
        <f t="shared" si="64"/>
        <v>7.7383924113829253E-3</v>
      </c>
      <c r="S193" s="92">
        <f t="shared" si="46"/>
        <v>27.130488898650999</v>
      </c>
      <c r="U193" s="8"/>
    </row>
    <row r="194" spans="1:21" x14ac:dyDescent="0.25">
      <c r="A194" s="63">
        <v>44081</v>
      </c>
      <c r="B194" s="44">
        <v>615918</v>
      </c>
      <c r="C194" s="44">
        <v>21543</v>
      </c>
      <c r="D194" s="106">
        <v>637461</v>
      </c>
      <c r="E194" s="106">
        <v>146</v>
      </c>
      <c r="F194" s="402">
        <f t="shared" si="15"/>
        <v>2.3903077930582842E-2</v>
      </c>
      <c r="G194" s="44">
        <v>2878</v>
      </c>
      <c r="H194" s="106">
        <v>559139</v>
      </c>
      <c r="I194" s="75">
        <v>9325</v>
      </c>
      <c r="J194" s="199">
        <v>729183</v>
      </c>
      <c r="K194" s="418">
        <f t="shared" ref="K194" si="83">G194+I194</f>
        <v>12203</v>
      </c>
      <c r="L194" s="418">
        <v>159</v>
      </c>
      <c r="M194" s="408">
        <f t="shared" si="55"/>
        <v>1.3029582889453413E-2</v>
      </c>
      <c r="N194" s="91">
        <f t="shared" ref="N194" si="84">D194-D187</f>
        <v>72176</v>
      </c>
      <c r="O194" s="91">
        <f t="shared" ref="O194" si="85">SUM(E188:E194)</f>
        <v>1065</v>
      </c>
      <c r="P194" s="153">
        <f t="shared" ref="P194" si="86">SUM(K188:K194)</f>
        <v>134107</v>
      </c>
      <c r="Q194" s="153">
        <f t="shared" si="63"/>
        <v>1122</v>
      </c>
      <c r="R194" s="410">
        <f t="shared" si="64"/>
        <v>8.3664536526803224E-3</v>
      </c>
      <c r="S194" s="92">
        <f t="shared" si="46"/>
        <v>24.546885581974262</v>
      </c>
      <c r="U194" s="8"/>
    </row>
    <row r="195" spans="1:21" x14ac:dyDescent="0.25">
      <c r="A195" s="63">
        <v>44082</v>
      </c>
      <c r="B195" s="44">
        <v>623464</v>
      </c>
      <c r="C195" s="44">
        <v>21719</v>
      </c>
      <c r="D195" s="106">
        <v>645183</v>
      </c>
      <c r="E195" s="106">
        <v>176</v>
      </c>
      <c r="F195" s="402">
        <f t="shared" si="15"/>
        <v>2.2792022792022793E-2</v>
      </c>
      <c r="G195" s="44">
        <v>3870</v>
      </c>
      <c r="H195" s="106">
        <v>563009</v>
      </c>
      <c r="I195" s="75">
        <v>15760</v>
      </c>
      <c r="J195" s="199">
        <v>744943</v>
      </c>
      <c r="K195" s="418">
        <f t="shared" ref="K195" si="87">G195+I195</f>
        <v>19630</v>
      </c>
      <c r="L195" s="418">
        <v>193</v>
      </c>
      <c r="M195" s="408">
        <f t="shared" si="55"/>
        <v>9.831889964340295E-3</v>
      </c>
      <c r="N195" s="91">
        <f t="shared" ref="N195" si="88">D195-D188</f>
        <v>67209</v>
      </c>
      <c r="O195" s="91">
        <f t="shared" ref="O195" si="89">SUM(E189:E195)</f>
        <v>1087</v>
      </c>
      <c r="P195" s="153">
        <f t="shared" ref="P195" si="90">SUM(K189:K195)</f>
        <v>131939</v>
      </c>
      <c r="Q195" s="153">
        <f t="shared" si="63"/>
        <v>1150</v>
      </c>
      <c r="R195" s="410">
        <f t="shared" si="64"/>
        <v>8.7161491295219759E-3</v>
      </c>
      <c r="S195" s="92">
        <f t="shared" si="46"/>
        <v>24.150055827064229</v>
      </c>
      <c r="U195" s="8"/>
    </row>
    <row r="196" spans="1:21" x14ac:dyDescent="0.25">
      <c r="A196" s="63">
        <v>44083</v>
      </c>
      <c r="B196" s="44">
        <v>631562</v>
      </c>
      <c r="C196" s="44">
        <v>21878</v>
      </c>
      <c r="D196" s="106">
        <v>653440</v>
      </c>
      <c r="E196" s="106">
        <v>159</v>
      </c>
      <c r="F196" s="402">
        <f t="shared" si="15"/>
        <v>1.9256388518832504E-2</v>
      </c>
      <c r="G196" s="44">
        <v>6205</v>
      </c>
      <c r="H196" s="106">
        <v>569214</v>
      </c>
      <c r="I196" s="75">
        <v>8136</v>
      </c>
      <c r="J196" s="199">
        <v>753079</v>
      </c>
      <c r="K196" s="418">
        <f t="shared" ref="K196" si="91">G196+I196</f>
        <v>14341</v>
      </c>
      <c r="L196" s="418">
        <v>181</v>
      </c>
      <c r="M196" s="408">
        <f t="shared" si="55"/>
        <v>1.2621156125793181E-2</v>
      </c>
      <c r="N196" s="91">
        <f t="shared" ref="N196" si="92">D196-D189</f>
        <v>59585</v>
      </c>
      <c r="O196" s="91">
        <f t="shared" ref="O196" si="93">SUM(E190:E196)</f>
        <v>1090</v>
      </c>
      <c r="P196" s="153">
        <f t="shared" ref="P196" si="94">SUM(K190:K196)</f>
        <v>119034</v>
      </c>
      <c r="Q196" s="153">
        <f t="shared" si="63"/>
        <v>1198</v>
      </c>
      <c r="R196" s="410">
        <f t="shared" si="64"/>
        <v>1.0064351361795789E-2</v>
      </c>
      <c r="S196" s="92">
        <f t="shared" si="46"/>
        <v>21.787930371753337</v>
      </c>
      <c r="U196" s="8"/>
    </row>
    <row r="197" spans="1:21" x14ac:dyDescent="0.25">
      <c r="A197" s="63">
        <v>44084</v>
      </c>
      <c r="B197" s="44">
        <v>640094</v>
      </c>
      <c r="C197" s="44">
        <v>22039</v>
      </c>
      <c r="D197" s="106">
        <v>662133</v>
      </c>
      <c r="E197" s="106">
        <v>161</v>
      </c>
      <c r="F197" s="402">
        <f t="shared" si="15"/>
        <v>1.8520648797883354E-2</v>
      </c>
      <c r="G197" s="44">
        <v>5745</v>
      </c>
      <c r="H197" s="106">
        <v>574959</v>
      </c>
      <c r="I197" s="75">
        <v>11267</v>
      </c>
      <c r="J197" s="199">
        <v>764346</v>
      </c>
      <c r="K197" s="418">
        <f t="shared" ref="K197:K198" si="95">G197+I197</f>
        <v>17012</v>
      </c>
      <c r="L197" s="418">
        <v>179</v>
      </c>
      <c r="M197" s="408">
        <f t="shared" si="55"/>
        <v>1.0521984481542441E-2</v>
      </c>
      <c r="N197" s="91">
        <f t="shared" ref="N197:N198" si="96">D197-D190</f>
        <v>59338</v>
      </c>
      <c r="O197" s="91">
        <f t="shared" ref="O197:O198" si="97">SUM(E191:E197)</f>
        <v>1150</v>
      </c>
      <c r="P197" s="153">
        <f t="shared" ref="P197:P198" si="98">SUM(K191:K197)</f>
        <v>115488</v>
      </c>
      <c r="Q197" s="153">
        <f t="shared" si="63"/>
        <v>1263</v>
      </c>
      <c r="R197" s="410">
        <f t="shared" si="64"/>
        <v>1.0936201163757273E-2</v>
      </c>
      <c r="S197" s="92">
        <f t="shared" si="46"/>
        <v>21.138872110263026</v>
      </c>
      <c r="U197" s="8"/>
    </row>
    <row r="198" spans="1:21" x14ac:dyDescent="0.25">
      <c r="A198" s="63">
        <v>44085</v>
      </c>
      <c r="B198" s="44">
        <v>646376</v>
      </c>
      <c r="C198" s="44">
        <v>22214</v>
      </c>
      <c r="D198" s="106">
        <v>668590</v>
      </c>
      <c r="E198" s="106">
        <v>175</v>
      </c>
      <c r="F198" s="402">
        <f t="shared" si="15"/>
        <v>2.710236952144959E-2</v>
      </c>
      <c r="G198" s="44">
        <v>5710</v>
      </c>
      <c r="H198" s="106">
        <v>580669</v>
      </c>
      <c r="I198" s="75">
        <v>6993</v>
      </c>
      <c r="J198" s="199">
        <v>771339</v>
      </c>
      <c r="K198" s="418">
        <f t="shared" si="95"/>
        <v>12703</v>
      </c>
      <c r="L198" s="418">
        <v>191</v>
      </c>
      <c r="M198" s="408">
        <f t="shared" si="55"/>
        <v>1.5035818310635283E-2</v>
      </c>
      <c r="N198" s="91">
        <f t="shared" si="96"/>
        <v>55600</v>
      </c>
      <c r="O198" s="91">
        <f t="shared" si="97"/>
        <v>1166</v>
      </c>
      <c r="P198" s="153">
        <f t="shared" si="98"/>
        <v>109925</v>
      </c>
      <c r="Q198" s="153">
        <f t="shared" si="63"/>
        <v>1289</v>
      </c>
      <c r="R198" s="410">
        <f t="shared" si="64"/>
        <v>1.1726176938821924E-2</v>
      </c>
      <c r="S198" s="92">
        <f t="shared" si="46"/>
        <v>20.120623066644701</v>
      </c>
      <c r="U198" s="8"/>
    </row>
    <row r="199" spans="1:21" x14ac:dyDescent="0.25">
      <c r="A199" s="63">
        <v>44086</v>
      </c>
      <c r="B199" s="44">
        <v>654042</v>
      </c>
      <c r="C199" s="44">
        <v>22435</v>
      </c>
      <c r="D199" s="106">
        <v>676477</v>
      </c>
      <c r="E199" s="106">
        <v>221</v>
      </c>
      <c r="F199" s="402">
        <f t="shared" ref="F199:F237" si="99">E199/(D199-D198)</f>
        <v>2.8020793711170281E-2</v>
      </c>
      <c r="G199" s="44">
        <v>5823</v>
      </c>
      <c r="H199" s="106">
        <v>586492</v>
      </c>
      <c r="I199" s="75">
        <v>12417</v>
      </c>
      <c r="J199" s="199">
        <v>783756</v>
      </c>
      <c r="K199" s="418">
        <f t="shared" ref="K199" si="100">G199+I199</f>
        <v>18240</v>
      </c>
      <c r="L199" s="418">
        <v>248</v>
      </c>
      <c r="M199" s="408">
        <f t="shared" si="55"/>
        <v>1.3596491228070176E-2</v>
      </c>
      <c r="N199" s="91">
        <f t="shared" ref="N199:N200" si="101">D199-D192</f>
        <v>54359</v>
      </c>
      <c r="O199" s="91">
        <f t="shared" ref="O199:O200" si="102">SUM(E193:E199)</f>
        <v>1246</v>
      </c>
      <c r="P199" s="153">
        <f t="shared" ref="P199" si="103">SUM(K193:K199)</f>
        <v>112547</v>
      </c>
      <c r="Q199" s="153">
        <f t="shared" si="63"/>
        <v>1375</v>
      </c>
      <c r="R199" s="410">
        <f t="shared" si="64"/>
        <v>1.2217118181737407E-2</v>
      </c>
      <c r="S199" s="92">
        <f t="shared" si="46"/>
        <v>20.60055277945564</v>
      </c>
      <c r="U199" s="8"/>
    </row>
    <row r="200" spans="1:21" x14ac:dyDescent="0.25">
      <c r="A200" s="63">
        <v>44087</v>
      </c>
      <c r="B200" s="44">
        <v>660325</v>
      </c>
      <c r="C200" s="44">
        <v>22679</v>
      </c>
      <c r="D200" s="106">
        <v>683004</v>
      </c>
      <c r="E200" s="106">
        <v>244</v>
      </c>
      <c r="F200" s="402">
        <f t="shared" si="99"/>
        <v>3.7383177570093455E-2</v>
      </c>
      <c r="G200" s="44">
        <v>4319</v>
      </c>
      <c r="H200" s="106">
        <v>590811</v>
      </c>
      <c r="I200" s="75">
        <v>13984</v>
      </c>
      <c r="J200" s="199">
        <v>797740</v>
      </c>
      <c r="K200" s="418">
        <f t="shared" ref="K200:K204" si="104">G200+I200</f>
        <v>18303</v>
      </c>
      <c r="L200" s="418">
        <v>269</v>
      </c>
      <c r="M200" s="408">
        <f t="shared" si="55"/>
        <v>1.4697044200404305E-2</v>
      </c>
      <c r="N200" s="91">
        <f t="shared" si="101"/>
        <v>51651</v>
      </c>
      <c r="O200" s="91">
        <f t="shared" si="102"/>
        <v>1282</v>
      </c>
      <c r="P200" s="153">
        <f t="shared" ref="P200:P204" si="105">SUM(K194:K200)</f>
        <v>112432</v>
      </c>
      <c r="Q200" s="153">
        <f t="shared" si="63"/>
        <v>1420</v>
      </c>
      <c r="R200" s="410">
        <f t="shared" si="64"/>
        <v>1.2629856268677957E-2</v>
      </c>
      <c r="S200" s="92">
        <f t="shared" si="46"/>
        <v>20.579503230648143</v>
      </c>
      <c r="U200" s="8"/>
    </row>
    <row r="201" spans="1:21" x14ac:dyDescent="0.25">
      <c r="A201" s="63">
        <v>44088</v>
      </c>
      <c r="B201" s="44">
        <v>662877</v>
      </c>
      <c r="C201" s="44">
        <v>22749</v>
      </c>
      <c r="D201" s="106">
        <v>685626</v>
      </c>
      <c r="E201" s="106">
        <v>70</v>
      </c>
      <c r="F201" s="402">
        <f t="shared" si="99"/>
        <v>2.6697177726926011E-2</v>
      </c>
      <c r="G201" s="44">
        <v>3467</v>
      </c>
      <c r="H201" s="106">
        <v>594278</v>
      </c>
      <c r="I201" s="75">
        <v>8935</v>
      </c>
      <c r="J201" s="199">
        <v>806675</v>
      </c>
      <c r="K201" s="418">
        <f t="shared" si="104"/>
        <v>12402</v>
      </c>
      <c r="L201" s="418">
        <v>80</v>
      </c>
      <c r="M201" s="408">
        <f t="shared" si="55"/>
        <v>6.4505724883083372E-3</v>
      </c>
      <c r="N201" s="91">
        <f t="shared" ref="N201" si="106">D201-D194</f>
        <v>48165</v>
      </c>
      <c r="O201" s="91">
        <f t="shared" ref="O201" si="107">SUM(E195:E201)</f>
        <v>1206</v>
      </c>
      <c r="P201" s="153">
        <f t="shared" si="105"/>
        <v>112631</v>
      </c>
      <c r="Q201" s="153">
        <f t="shared" si="63"/>
        <v>1341</v>
      </c>
      <c r="R201" s="410">
        <f t="shared" si="64"/>
        <v>1.1906135966119452E-2</v>
      </c>
      <c r="S201" s="92">
        <f t="shared" si="46"/>
        <v>20.615928102062856</v>
      </c>
      <c r="U201" s="8"/>
    </row>
    <row r="202" spans="1:21" x14ac:dyDescent="0.25">
      <c r="A202" s="63">
        <v>44089</v>
      </c>
      <c r="B202" s="44">
        <v>670022</v>
      </c>
      <c r="C202" s="44">
        <v>23016</v>
      </c>
      <c r="D202" s="106">
        <v>693038</v>
      </c>
      <c r="E202" s="106">
        <v>267</v>
      </c>
      <c r="F202" s="402">
        <f t="shared" si="99"/>
        <v>3.6022665947112793E-2</v>
      </c>
      <c r="G202" s="44">
        <v>4228</v>
      </c>
      <c r="H202" s="106">
        <v>598506</v>
      </c>
      <c r="I202" s="75">
        <v>12846</v>
      </c>
      <c r="J202" s="199">
        <v>819521</v>
      </c>
      <c r="K202" s="418">
        <f t="shared" si="104"/>
        <v>17074</v>
      </c>
      <c r="L202" s="418">
        <v>299</v>
      </c>
      <c r="M202" s="408">
        <f t="shared" si="55"/>
        <v>1.7512006559681388E-2</v>
      </c>
      <c r="N202" s="91">
        <f t="shared" ref="N202" si="108">D202-D195</f>
        <v>47855</v>
      </c>
      <c r="O202" s="91">
        <f t="shared" ref="O202" si="109">SUM(E196:E202)</f>
        <v>1297</v>
      </c>
      <c r="P202" s="153">
        <f t="shared" si="105"/>
        <v>110075</v>
      </c>
      <c r="Q202" s="153">
        <f t="shared" si="63"/>
        <v>1447</v>
      </c>
      <c r="R202" s="410">
        <f t="shared" si="64"/>
        <v>1.3145582557347263E-2</v>
      </c>
      <c r="S202" s="92">
        <f t="shared" si="46"/>
        <v>20.148078999871871</v>
      </c>
      <c r="U202" s="8"/>
    </row>
    <row r="203" spans="1:21" x14ac:dyDescent="0.25">
      <c r="A203" s="63">
        <v>44090</v>
      </c>
      <c r="B203" s="44">
        <v>677104</v>
      </c>
      <c r="C203" s="44">
        <v>23283</v>
      </c>
      <c r="D203" s="106">
        <v>700387</v>
      </c>
      <c r="E203" s="106">
        <v>267</v>
      </c>
      <c r="F203" s="402">
        <f t="shared" si="99"/>
        <v>3.6331473669887059E-2</v>
      </c>
      <c r="G203" s="44">
        <v>5797</v>
      </c>
      <c r="H203" s="106">
        <v>604303</v>
      </c>
      <c r="I203" s="75">
        <v>6899</v>
      </c>
      <c r="J203" s="199">
        <v>826420</v>
      </c>
      <c r="K203" s="418">
        <f t="shared" si="104"/>
        <v>12696</v>
      </c>
      <c r="L203" s="418">
        <v>281</v>
      </c>
      <c r="M203" s="408">
        <f t="shared" si="55"/>
        <v>2.2132955261499686E-2</v>
      </c>
      <c r="N203" s="91">
        <f t="shared" ref="N203" si="110">D203-D196</f>
        <v>46947</v>
      </c>
      <c r="O203" s="91">
        <f t="shared" ref="O203:O208" si="111">SUM(E197:E203)</f>
        <v>1405</v>
      </c>
      <c r="P203" s="153">
        <f t="shared" si="105"/>
        <v>108430</v>
      </c>
      <c r="Q203" s="153">
        <f t="shared" si="63"/>
        <v>1547</v>
      </c>
      <c r="R203" s="410">
        <f t="shared" si="64"/>
        <v>1.4267269205939315E-2</v>
      </c>
      <c r="S203" s="92">
        <f t="shared" si="46"/>
        <v>19.846978932147238</v>
      </c>
      <c r="U203" s="8"/>
    </row>
    <row r="204" spans="1:21" x14ac:dyDescent="0.25">
      <c r="A204" s="63">
        <v>44091</v>
      </c>
      <c r="B204" s="44">
        <v>684109</v>
      </c>
      <c r="C204" s="44">
        <v>23573</v>
      </c>
      <c r="D204" s="106">
        <v>707682</v>
      </c>
      <c r="E204" s="106">
        <v>290</v>
      </c>
      <c r="F204" s="402">
        <f t="shared" si="99"/>
        <v>3.9753255654557916E-2</v>
      </c>
      <c r="G204" s="44">
        <v>6214</v>
      </c>
      <c r="H204" s="106">
        <v>610517</v>
      </c>
      <c r="I204" s="75">
        <v>12369</v>
      </c>
      <c r="J204" s="199">
        <v>838789</v>
      </c>
      <c r="K204" s="418">
        <f t="shared" si="104"/>
        <v>18583</v>
      </c>
      <c r="L204" s="418">
        <v>312</v>
      </c>
      <c r="M204" s="408">
        <f t="shared" si="55"/>
        <v>1.6789538825808536E-2</v>
      </c>
      <c r="N204" s="91">
        <f t="shared" ref="N204:N205" si="112">D204-D197</f>
        <v>45549</v>
      </c>
      <c r="O204" s="91">
        <f t="shared" si="111"/>
        <v>1534</v>
      </c>
      <c r="P204" s="153">
        <f t="shared" si="105"/>
        <v>110001</v>
      </c>
      <c r="Q204" s="153">
        <f t="shared" si="63"/>
        <v>1680</v>
      </c>
      <c r="R204" s="410">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2">
        <f t="shared" si="99"/>
        <v>4.375943091183445E-2</v>
      </c>
      <c r="G205" s="44">
        <v>6015</v>
      </c>
      <c r="H205" s="106">
        <v>616532</v>
      </c>
      <c r="I205" s="75">
        <v>11274</v>
      </c>
      <c r="J205" s="199">
        <v>850063</v>
      </c>
      <c r="K205" s="418">
        <f t="shared" ref="K205:K210" si="114">G205+I205</f>
        <v>17289</v>
      </c>
      <c r="L205" s="418">
        <v>226</v>
      </c>
      <c r="M205" s="408">
        <f t="shared" si="55"/>
        <v>1.3071895424836602E-2</v>
      </c>
      <c r="N205" s="91">
        <f t="shared" si="112"/>
        <v>43731</v>
      </c>
      <c r="O205" s="91">
        <f t="shared" si="111"/>
        <v>1562</v>
      </c>
      <c r="P205" s="153">
        <f t="shared" ref="P205:P210" si="115">SUM(K199:K205)</f>
        <v>114587</v>
      </c>
      <c r="Q205" s="153">
        <f t="shared" si="63"/>
        <v>1715</v>
      </c>
      <c r="R205" s="410">
        <f t="shared" si="64"/>
        <v>1.4966793789871452E-2</v>
      </c>
      <c r="S205" s="92">
        <f t="shared" si="113"/>
        <v>20.973953471345158</v>
      </c>
      <c r="U205" s="8"/>
    </row>
    <row r="206" spans="1:21" x14ac:dyDescent="0.25">
      <c r="A206" s="63">
        <v>44093</v>
      </c>
      <c r="B206" s="44">
        <v>694828</v>
      </c>
      <c r="C206" s="44">
        <v>24126</v>
      </c>
      <c r="D206" s="106">
        <v>718954</v>
      </c>
      <c r="E206" s="106">
        <v>350</v>
      </c>
      <c r="F206" s="402">
        <f t="shared" si="99"/>
        <v>5.2766470676918441E-2</v>
      </c>
      <c r="G206" s="44">
        <v>7411</v>
      </c>
      <c r="H206" s="106">
        <v>623943</v>
      </c>
      <c r="I206" s="75">
        <v>16669</v>
      </c>
      <c r="J206" s="199">
        <v>866732</v>
      </c>
      <c r="K206" s="418">
        <f t="shared" si="114"/>
        <v>24080</v>
      </c>
      <c r="L206" s="418">
        <v>685</v>
      </c>
      <c r="M206" s="408">
        <f t="shared" ref="M206:M236" si="116">L206/K206</f>
        <v>2.8446843853820597E-2</v>
      </c>
      <c r="N206" s="91">
        <f t="shared" ref="N206:N212" si="117">D206-D199</f>
        <v>42477</v>
      </c>
      <c r="O206" s="91">
        <f t="shared" si="111"/>
        <v>1691</v>
      </c>
      <c r="P206" s="153">
        <f t="shared" si="115"/>
        <v>120427</v>
      </c>
      <c r="Q206" s="153">
        <f t="shared" si="63"/>
        <v>2152</v>
      </c>
      <c r="R206" s="410">
        <f t="shared" si="64"/>
        <v>1.7869746817574132E-2</v>
      </c>
      <c r="S206" s="92">
        <f t="shared" si="113"/>
        <v>22.042904471656325</v>
      </c>
      <c r="U206" s="8"/>
    </row>
    <row r="207" spans="1:21" x14ac:dyDescent="0.25">
      <c r="A207" s="63">
        <v>44094</v>
      </c>
      <c r="B207" s="44">
        <v>699085</v>
      </c>
      <c r="C207" s="44">
        <v>24371</v>
      </c>
      <c r="D207" s="106">
        <v>723456</v>
      </c>
      <c r="E207" s="106">
        <v>245</v>
      </c>
      <c r="F207" s="402">
        <f t="shared" si="99"/>
        <v>5.4420257663260772E-2</v>
      </c>
      <c r="G207" s="44">
        <v>4851</v>
      </c>
      <c r="H207" s="106">
        <v>628794</v>
      </c>
      <c r="I207" s="75">
        <v>10042</v>
      </c>
      <c r="J207" s="199">
        <v>876774</v>
      </c>
      <c r="K207" s="418">
        <f t="shared" si="114"/>
        <v>14893</v>
      </c>
      <c r="L207" s="418">
        <v>237</v>
      </c>
      <c r="M207" s="408">
        <f t="shared" si="116"/>
        <v>1.5913516417108708E-2</v>
      </c>
      <c r="N207" s="91">
        <f t="shared" si="117"/>
        <v>40452</v>
      </c>
      <c r="O207" s="91">
        <f t="shared" si="111"/>
        <v>1692</v>
      </c>
      <c r="P207" s="153">
        <f t="shared" si="115"/>
        <v>117017</v>
      </c>
      <c r="Q207" s="153">
        <f t="shared" si="63"/>
        <v>2120</v>
      </c>
      <c r="R207" s="410">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2">
        <f t="shared" si="99"/>
        <v>6.3432835820895525E-2</v>
      </c>
      <c r="G208" s="44">
        <v>3330</v>
      </c>
      <c r="H208" s="106">
        <v>632124</v>
      </c>
      <c r="I208" s="75">
        <v>8963</v>
      </c>
      <c r="J208" s="199">
        <v>885737</v>
      </c>
      <c r="K208" s="418">
        <f t="shared" si="114"/>
        <v>12293</v>
      </c>
      <c r="L208" s="418">
        <v>288</v>
      </c>
      <c r="M208" s="408">
        <f t="shared" si="116"/>
        <v>2.3427967135768325E-2</v>
      </c>
      <c r="N208" s="91">
        <f t="shared" si="117"/>
        <v>41850</v>
      </c>
      <c r="O208" s="91">
        <f t="shared" si="111"/>
        <v>1877</v>
      </c>
      <c r="P208" s="153">
        <f t="shared" si="115"/>
        <v>116908</v>
      </c>
      <c r="Q208" s="153">
        <f t="shared" si="63"/>
        <v>2328</v>
      </c>
      <c r="R208" s="410">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2">
        <f t="shared" si="99"/>
        <v>7.6234076433121023E-2</v>
      </c>
      <c r="G209" s="44">
        <v>4492</v>
      </c>
      <c r="H209" s="106">
        <v>636616</v>
      </c>
      <c r="I209" s="75">
        <v>8005</v>
      </c>
      <c r="J209" s="199">
        <v>893742</v>
      </c>
      <c r="K209" s="418">
        <f t="shared" si="114"/>
        <v>12497</v>
      </c>
      <c r="L209" s="418">
        <v>405</v>
      </c>
      <c r="M209" s="408">
        <f t="shared" si="116"/>
        <v>3.2407777866688005E-2</v>
      </c>
      <c r="N209" s="91">
        <f t="shared" si="117"/>
        <v>39462</v>
      </c>
      <c r="O209" s="91">
        <f t="shared" ref="O209" si="120">SUM(E203:E209)</f>
        <v>1993</v>
      </c>
      <c r="P209" s="153">
        <f t="shared" si="115"/>
        <v>112331</v>
      </c>
      <c r="Q209" s="153">
        <f t="shared" si="63"/>
        <v>2434</v>
      </c>
      <c r="R209" s="410">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2">
        <f t="shared" si="99"/>
        <v>7.7972084068666778E-2</v>
      </c>
      <c r="G210" s="44">
        <v>5900</v>
      </c>
      <c r="H210" s="106">
        <v>642516</v>
      </c>
      <c r="I210" s="75">
        <v>6056</v>
      </c>
      <c r="J210" s="199">
        <v>899798</v>
      </c>
      <c r="K210" s="418">
        <f t="shared" si="114"/>
        <v>11956</v>
      </c>
      <c r="L210" s="418">
        <v>518</v>
      </c>
      <c r="M210" s="408">
        <f t="shared" si="116"/>
        <v>4.3325526932084309E-2</v>
      </c>
      <c r="N210" s="91">
        <f t="shared" si="117"/>
        <v>38346</v>
      </c>
      <c r="O210" s="91">
        <f t="shared" ref="O210" si="122">SUM(E204:E210)</f>
        <v>2212</v>
      </c>
      <c r="P210" s="153">
        <f t="shared" si="115"/>
        <v>111591</v>
      </c>
      <c r="Q210" s="153">
        <f t="shared" si="63"/>
        <v>2671</v>
      </c>
      <c r="R210" s="410">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2">
        <f t="shared" si="99"/>
        <v>7.85472972972973E-2</v>
      </c>
      <c r="G211" s="44">
        <v>5896</v>
      </c>
      <c r="H211" s="106">
        <v>648412</v>
      </c>
      <c r="I211" s="75">
        <v>9466</v>
      </c>
      <c r="J211" s="199">
        <v>909264</v>
      </c>
      <c r="K211" s="418">
        <f t="shared" ref="K211:K212" si="124">G211+I211</f>
        <v>15362</v>
      </c>
      <c r="L211" s="418">
        <v>502</v>
      </c>
      <c r="M211" s="408">
        <f t="shared" si="116"/>
        <v>3.2678036713969537E-2</v>
      </c>
      <c r="N211" s="91">
        <f t="shared" si="117"/>
        <v>36971</v>
      </c>
      <c r="O211" s="91">
        <f t="shared" ref="O211:O213" si="125">SUM(E205:E211)</f>
        <v>2387</v>
      </c>
      <c r="P211" s="153">
        <f t="shared" ref="P211:P212" si="126">SUM(K205:K211)</f>
        <v>108370</v>
      </c>
      <c r="Q211" s="153">
        <f t="shared" si="63"/>
        <v>2861</v>
      </c>
      <c r="R211" s="410">
        <f t="shared" si="64"/>
        <v>2.640029528467288E-2</v>
      </c>
      <c r="S211" s="92">
        <f t="shared" si="123"/>
        <v>19.835996558856369</v>
      </c>
      <c r="U211" s="8"/>
    </row>
    <row r="212" spans="1:21" x14ac:dyDescent="0.25">
      <c r="A212" s="63">
        <v>44099</v>
      </c>
      <c r="B212" s="44">
        <v>724011</v>
      </c>
      <c r="C212" s="44">
        <v>26518</v>
      </c>
      <c r="D212" s="106">
        <v>750529</v>
      </c>
      <c r="E212" s="106">
        <v>558</v>
      </c>
      <c r="F212" s="402">
        <f t="shared" si="99"/>
        <v>9.4962559564329474E-2</v>
      </c>
      <c r="G212" s="44">
        <v>5834</v>
      </c>
      <c r="H212" s="106">
        <v>654246</v>
      </c>
      <c r="I212" s="75">
        <v>10890</v>
      </c>
      <c r="J212" s="199">
        <v>920154</v>
      </c>
      <c r="K212" s="418">
        <f t="shared" si="124"/>
        <v>16724</v>
      </c>
      <c r="L212" s="418">
        <v>578</v>
      </c>
      <c r="M212" s="408">
        <f t="shared" si="116"/>
        <v>3.456110978234872E-2</v>
      </c>
      <c r="N212" s="91">
        <f t="shared" si="117"/>
        <v>38208</v>
      </c>
      <c r="O212" s="91">
        <f t="shared" si="125"/>
        <v>2742</v>
      </c>
      <c r="P212" s="153">
        <f t="shared" si="126"/>
        <v>107805</v>
      </c>
      <c r="Q212" s="153">
        <f t="shared" ref="Q212:Q236" si="127">SUM(L206:L212)</f>
        <v>3213</v>
      </c>
      <c r="R212" s="410">
        <f t="shared" si="64"/>
        <v>2.98038124391262E-2</v>
      </c>
      <c r="S212" s="92">
        <f t="shared" si="123"/>
        <v>19.732579210367359</v>
      </c>
      <c r="U212" s="8"/>
    </row>
    <row r="213" spans="1:21" x14ac:dyDescent="0.25">
      <c r="A213" s="63">
        <v>44100</v>
      </c>
      <c r="B213" s="44">
        <v>729518</v>
      </c>
      <c r="C213" s="44">
        <v>27232</v>
      </c>
      <c r="D213" s="106">
        <v>756750</v>
      </c>
      <c r="E213" s="106">
        <v>714</v>
      </c>
      <c r="F213" s="402">
        <f t="shared" si="99"/>
        <v>0.11477254460697638</v>
      </c>
      <c r="G213" s="44">
        <v>5668</v>
      </c>
      <c r="H213" s="106">
        <v>659914</v>
      </c>
      <c r="I213" s="75">
        <v>11850</v>
      </c>
      <c r="J213" s="199">
        <v>932004</v>
      </c>
      <c r="K213" s="418">
        <f t="shared" ref="K213" si="128">G213+I213</f>
        <v>17518</v>
      </c>
      <c r="L213" s="418">
        <v>748</v>
      </c>
      <c r="M213" s="408">
        <f t="shared" si="116"/>
        <v>4.2698938234958329E-2</v>
      </c>
      <c r="N213" s="91">
        <f t="shared" ref="N213" si="129">D213-D206</f>
        <v>37796</v>
      </c>
      <c r="O213" s="91">
        <f t="shared" si="125"/>
        <v>3106</v>
      </c>
      <c r="P213" s="153">
        <f t="shared" ref="P213" si="130">SUM(K207:K213)</f>
        <v>101243</v>
      </c>
      <c r="Q213" s="153">
        <f t="shared" si="127"/>
        <v>3276</v>
      </c>
      <c r="R213" s="410">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2">
        <f t="shared" si="99"/>
        <v>9.1246684350132626E-2</v>
      </c>
      <c r="G214" s="44">
        <v>3992</v>
      </c>
      <c r="H214" s="106">
        <v>663906</v>
      </c>
      <c r="I214" s="75">
        <v>13767</v>
      </c>
      <c r="J214" s="199">
        <v>945771</v>
      </c>
      <c r="K214" s="418">
        <f t="shared" ref="K214" si="132">G214+I214</f>
        <v>17759</v>
      </c>
      <c r="L214" s="418">
        <v>368</v>
      </c>
      <c r="M214" s="408">
        <f t="shared" si="116"/>
        <v>2.0721887493665183E-2</v>
      </c>
      <c r="N214" s="91">
        <f t="shared" ref="N214" si="133">D214-D207</f>
        <v>37064</v>
      </c>
      <c r="O214" s="91">
        <f t="shared" ref="O214" si="134">SUM(E208:E214)</f>
        <v>3205</v>
      </c>
      <c r="P214" s="153">
        <f t="shared" ref="P214" si="135">SUM(K208:K214)</f>
        <v>104109</v>
      </c>
      <c r="Q214" s="153">
        <f t="shared" si="127"/>
        <v>3407</v>
      </c>
      <c r="R214" s="410">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2">
        <f t="shared" si="99"/>
        <v>6.9051321928460335E-2</v>
      </c>
      <c r="G215" s="44">
        <v>3753</v>
      </c>
      <c r="H215" s="106">
        <v>667659</v>
      </c>
      <c r="I215" s="75">
        <v>9212</v>
      </c>
      <c r="J215" s="199">
        <v>954983</v>
      </c>
      <c r="K215" s="418">
        <f t="shared" ref="K215" si="137">G215+I215</f>
        <v>12965</v>
      </c>
      <c r="L215" s="418">
        <v>253</v>
      </c>
      <c r="M215" s="408">
        <f t="shared" si="116"/>
        <v>1.9514076359429231E-2</v>
      </c>
      <c r="N215" s="91">
        <f t="shared" ref="N215" si="138">D215-D208</f>
        <v>36259</v>
      </c>
      <c r="O215" s="91">
        <f t="shared" ref="O215" si="139">SUM(E209:E215)</f>
        <v>3172</v>
      </c>
      <c r="P215" s="153">
        <f t="shared" ref="P215" si="140">SUM(K209:K215)</f>
        <v>104781</v>
      </c>
      <c r="Q215" s="153">
        <f t="shared" si="127"/>
        <v>3372</v>
      </c>
      <c r="R215" s="410">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2">
        <f t="shared" si="99"/>
        <v>0.11524163568773234</v>
      </c>
      <c r="G216" s="44">
        <v>3607</v>
      </c>
      <c r="H216" s="106">
        <v>671266</v>
      </c>
      <c r="I216" s="75">
        <v>9504</v>
      </c>
      <c r="J216" s="199">
        <v>964487</v>
      </c>
      <c r="K216" s="418">
        <f t="shared" ref="K216" si="142">G216+I216</f>
        <v>13111</v>
      </c>
      <c r="L216" s="418">
        <v>848</v>
      </c>
      <c r="M216" s="408">
        <f t="shared" si="116"/>
        <v>6.4678514224696823E-2</v>
      </c>
      <c r="N216" s="91">
        <f t="shared" ref="N216" si="143">D216-D209</f>
        <v>38229</v>
      </c>
      <c r="O216" s="91">
        <f t="shared" ref="O216" si="144">SUM(E210:E216)</f>
        <v>3595</v>
      </c>
      <c r="P216" s="153">
        <f t="shared" ref="P216" si="145">SUM(K210:K216)</f>
        <v>105395</v>
      </c>
      <c r="Q216" s="153">
        <f t="shared" si="127"/>
        <v>3815</v>
      </c>
      <c r="R216" s="410">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2">
        <f t="shared" si="99"/>
        <v>0.10272873194221509</v>
      </c>
      <c r="G217" s="44">
        <v>5349</v>
      </c>
      <c r="H217" s="106">
        <v>676615</v>
      </c>
      <c r="I217" s="75">
        <v>10280</v>
      </c>
      <c r="J217" s="199">
        <v>974767</v>
      </c>
      <c r="K217" s="418">
        <f t="shared" ref="K217" si="147">G217+I217</f>
        <v>15629</v>
      </c>
      <c r="L217" s="418">
        <v>709</v>
      </c>
      <c r="M217" s="408">
        <f t="shared" si="116"/>
        <v>4.5364386717000445E-2</v>
      </c>
      <c r="N217" s="91">
        <f t="shared" ref="N217" si="148">D217-D210</f>
        <v>38226</v>
      </c>
      <c r="O217" s="91">
        <f t="shared" ref="O217" si="149">SUM(E211:E217)</f>
        <v>3749</v>
      </c>
      <c r="P217" s="153">
        <f t="shared" ref="P217" si="150">SUM(K211:K217)</f>
        <v>109068</v>
      </c>
      <c r="Q217" s="153">
        <f t="shared" si="127"/>
        <v>4006</v>
      </c>
      <c r="R217" s="410">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2">
        <f t="shared" si="99"/>
        <v>0.1078811369509044</v>
      </c>
      <c r="G218" s="44">
        <v>7321</v>
      </c>
      <c r="H218" s="106">
        <v>683936</v>
      </c>
      <c r="I218" s="75">
        <v>6995</v>
      </c>
      <c r="J218" s="199">
        <v>981762</v>
      </c>
      <c r="K218" s="418">
        <f t="shared" ref="K218:K219" si="152">G218+I218</f>
        <v>14316</v>
      </c>
      <c r="L218" s="418">
        <v>706</v>
      </c>
      <c r="M218" s="408">
        <f t="shared" si="116"/>
        <v>4.9315451243364068E-2</v>
      </c>
      <c r="N218" s="91">
        <f t="shared" ref="N218:N219" si="153">D218-D211</f>
        <v>38498</v>
      </c>
      <c r="O218" s="91">
        <f t="shared" ref="O218:O219" si="154">SUM(E212:E218)</f>
        <v>3952</v>
      </c>
      <c r="P218" s="153">
        <f t="shared" ref="P218:P219" si="155">SUM(K212:K218)</f>
        <v>108022</v>
      </c>
      <c r="Q218" s="153">
        <f t="shared" si="127"/>
        <v>4210</v>
      </c>
      <c r="R218" s="410">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2">
        <f t="shared" si="99"/>
        <v>0.12601626016260162</v>
      </c>
      <c r="G219" s="44">
        <v>5867</v>
      </c>
      <c r="H219" s="106">
        <v>689803</v>
      </c>
      <c r="I219" s="75">
        <v>11918</v>
      </c>
      <c r="J219" s="199">
        <v>993680</v>
      </c>
      <c r="K219" s="418">
        <f t="shared" si="152"/>
        <v>17785</v>
      </c>
      <c r="L219" s="418">
        <v>842</v>
      </c>
      <c r="M219" s="408">
        <f t="shared" si="116"/>
        <v>4.7343266797863368E-2</v>
      </c>
      <c r="N219" s="91">
        <f t="shared" si="153"/>
        <v>38772</v>
      </c>
      <c r="O219" s="91">
        <f t="shared" si="154"/>
        <v>4169</v>
      </c>
      <c r="P219" s="153">
        <f t="shared" si="155"/>
        <v>109083</v>
      </c>
      <c r="Q219" s="153">
        <f t="shared" si="127"/>
        <v>4474</v>
      </c>
      <c r="R219" s="410">
        <f t="shared" si="64"/>
        <v>4.1014640228083203E-2</v>
      </c>
      <c r="S219" s="92">
        <f t="shared" si="156"/>
        <v>19.966503761462853</v>
      </c>
      <c r="U219" s="8"/>
    </row>
    <row r="220" spans="1:21" x14ac:dyDescent="0.25">
      <c r="A220" s="63">
        <v>44107</v>
      </c>
      <c r="B220" s="44">
        <v>764178</v>
      </c>
      <c r="C220" s="44">
        <v>31451</v>
      </c>
      <c r="D220" s="106">
        <v>795629</v>
      </c>
      <c r="E220" s="208">
        <v>764</v>
      </c>
      <c r="F220" s="402">
        <f t="shared" si="99"/>
        <v>0.12073324905183312</v>
      </c>
      <c r="G220" s="44">
        <v>6112</v>
      </c>
      <c r="H220" s="113">
        <v>695915</v>
      </c>
      <c r="I220" s="75">
        <v>16032</v>
      </c>
      <c r="J220" s="199">
        <v>1009712</v>
      </c>
      <c r="K220" s="418">
        <f t="shared" ref="K220:K223" si="157">G220+I220</f>
        <v>22144</v>
      </c>
      <c r="L220" s="418">
        <v>835</v>
      </c>
      <c r="M220" s="408">
        <f t="shared" si="116"/>
        <v>3.770773121387283E-2</v>
      </c>
      <c r="N220" s="91">
        <f t="shared" ref="N220:N223" si="158">D220-D213</f>
        <v>38879</v>
      </c>
      <c r="O220" s="91">
        <f t="shared" ref="O220:O223" si="159">SUM(E214:E220)</f>
        <v>4219</v>
      </c>
      <c r="P220" s="153">
        <f t="shared" ref="P220:P223" si="160">SUM(K214:K220)</f>
        <v>113709</v>
      </c>
      <c r="Q220" s="153">
        <f t="shared" si="127"/>
        <v>4561</v>
      </c>
      <c r="R220" s="410">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2">
        <f t="shared" si="99"/>
        <v>0.13321616871704745</v>
      </c>
      <c r="G221" s="44">
        <v>5094</v>
      </c>
      <c r="H221" s="113">
        <v>701009</v>
      </c>
      <c r="I221" s="75">
        <v>9000</v>
      </c>
      <c r="J221" s="199">
        <v>1018712</v>
      </c>
      <c r="K221" s="418">
        <f t="shared" si="157"/>
        <v>14094</v>
      </c>
      <c r="L221" s="418">
        <v>805</v>
      </c>
      <c r="M221" s="408">
        <f t="shared" si="116"/>
        <v>5.7116503476656734E-2</v>
      </c>
      <c r="N221" s="91">
        <f t="shared" si="158"/>
        <v>40799</v>
      </c>
      <c r="O221" s="91">
        <f t="shared" si="159"/>
        <v>4633</v>
      </c>
      <c r="P221" s="153">
        <f t="shared" si="160"/>
        <v>110044</v>
      </c>
      <c r="Q221" s="153">
        <f t="shared" si="127"/>
        <v>4998</v>
      </c>
      <c r="R221" s="410">
        <f t="shared" si="64"/>
        <v>4.541819635782051E-2</v>
      </c>
      <c r="S221" s="92">
        <f t="shared" si="161"/>
        <v>20.14240477367159</v>
      </c>
      <c r="U221" s="8"/>
    </row>
    <row r="222" spans="1:21" x14ac:dyDescent="0.25">
      <c r="A222" s="63">
        <v>44109</v>
      </c>
      <c r="B222" s="44">
        <v>773873</v>
      </c>
      <c r="C222" s="44">
        <v>32906</v>
      </c>
      <c r="D222" s="106">
        <v>806779</v>
      </c>
      <c r="E222" s="208">
        <v>697</v>
      </c>
      <c r="F222" s="402">
        <f t="shared" si="99"/>
        <v>0.12765567765567765</v>
      </c>
      <c r="G222" s="44">
        <v>3429</v>
      </c>
      <c r="H222" s="113">
        <v>704438</v>
      </c>
      <c r="I222" s="75">
        <v>11711</v>
      </c>
      <c r="J222" s="199">
        <v>1030423</v>
      </c>
      <c r="K222" s="418">
        <f t="shared" si="157"/>
        <v>15140</v>
      </c>
      <c r="L222" s="418">
        <v>750</v>
      </c>
      <c r="M222" s="408">
        <f t="shared" si="116"/>
        <v>4.9537648612945837E-2</v>
      </c>
      <c r="N222" s="91">
        <f t="shared" si="158"/>
        <v>43044</v>
      </c>
      <c r="O222" s="91">
        <f t="shared" si="159"/>
        <v>5108</v>
      </c>
      <c r="P222" s="153">
        <f t="shared" si="160"/>
        <v>112219</v>
      </c>
      <c r="Q222" s="153">
        <f t="shared" si="127"/>
        <v>5495</v>
      </c>
      <c r="R222" s="410">
        <f t="shared" si="64"/>
        <v>4.8966752510715653E-2</v>
      </c>
      <c r="S222" s="92">
        <f t="shared" si="161"/>
        <v>20.54051580546556</v>
      </c>
      <c r="U222" s="8"/>
    </row>
    <row r="223" spans="1:21" x14ac:dyDescent="0.25">
      <c r="A223" s="63">
        <v>44110</v>
      </c>
      <c r="B223" s="44">
        <v>779156</v>
      </c>
      <c r="C223" s="44">
        <v>33706</v>
      </c>
      <c r="D223" s="106">
        <v>812862</v>
      </c>
      <c r="E223" s="208">
        <v>800</v>
      </c>
      <c r="F223" s="402">
        <f t="shared" si="99"/>
        <v>0.13151405556468848</v>
      </c>
      <c r="G223" s="44">
        <v>4436</v>
      </c>
      <c r="H223" s="113">
        <v>708874</v>
      </c>
      <c r="I223" s="75">
        <v>9556</v>
      </c>
      <c r="J223" s="199">
        <v>1039979</v>
      </c>
      <c r="K223" s="418">
        <f t="shared" si="157"/>
        <v>13992</v>
      </c>
      <c r="L223" s="418">
        <v>866</v>
      </c>
      <c r="M223" s="408">
        <f t="shared" si="116"/>
        <v>6.1892510005717556E-2</v>
      </c>
      <c r="N223" s="91">
        <f t="shared" si="158"/>
        <v>42133</v>
      </c>
      <c r="O223" s="91">
        <f t="shared" si="159"/>
        <v>5102</v>
      </c>
      <c r="P223" s="153">
        <f t="shared" si="160"/>
        <v>113100</v>
      </c>
      <c r="Q223" s="153">
        <f t="shared" si="127"/>
        <v>5513</v>
      </c>
      <c r="R223" s="410">
        <f t="shared" si="64"/>
        <v>4.8744473916887708E-2</v>
      </c>
      <c r="S223" s="92">
        <f t="shared" si="161"/>
        <v>20.701773653286473</v>
      </c>
      <c r="U223" s="8"/>
    </row>
    <row r="224" spans="1:21" x14ac:dyDescent="0.25">
      <c r="A224" s="63">
        <v>44111</v>
      </c>
      <c r="B224" s="44">
        <v>786226</v>
      </c>
      <c r="C224" s="44">
        <v>34760</v>
      </c>
      <c r="D224" s="106">
        <v>820986</v>
      </c>
      <c r="E224" s="104">
        <v>1054</v>
      </c>
      <c r="F224" s="402">
        <f t="shared" si="99"/>
        <v>0.12973904480551451</v>
      </c>
      <c r="G224" s="44">
        <v>6828</v>
      </c>
      <c r="H224" s="113">
        <v>715702</v>
      </c>
      <c r="I224" s="75">
        <v>10516</v>
      </c>
      <c r="J224" s="199">
        <v>1050495</v>
      </c>
      <c r="K224" s="418">
        <f t="shared" ref="K224" si="162">G224+I224</f>
        <v>17344</v>
      </c>
      <c r="L224" s="418">
        <v>1136</v>
      </c>
      <c r="M224" s="408">
        <f t="shared" si="116"/>
        <v>6.5498154981549817E-2</v>
      </c>
      <c r="N224" s="91">
        <f t="shared" ref="N224" si="163">D224-D217</f>
        <v>44027</v>
      </c>
      <c r="O224" s="91">
        <f t="shared" ref="O224" si="164">SUM(E218:E224)</f>
        <v>5516</v>
      </c>
      <c r="P224" s="153">
        <f t="shared" ref="P224" si="165">SUM(K218:K224)</f>
        <v>114815</v>
      </c>
      <c r="Q224" s="153">
        <f t="shared" si="127"/>
        <v>5940</v>
      </c>
      <c r="R224" s="410">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2">
        <f t="shared" si="99"/>
        <v>0.13495400788436268</v>
      </c>
      <c r="G225" s="44">
        <v>8027</v>
      </c>
      <c r="H225" s="113">
        <v>723729</v>
      </c>
      <c r="I225" s="75">
        <v>10769</v>
      </c>
      <c r="J225" s="199">
        <v>1061264</v>
      </c>
      <c r="K225" s="418">
        <f t="shared" ref="K225:K228" si="167">G225+I225</f>
        <v>18796</v>
      </c>
      <c r="L225" s="418">
        <v>1104</v>
      </c>
      <c r="M225" s="408">
        <f t="shared" si="116"/>
        <v>5.8735901255586295E-2</v>
      </c>
      <c r="N225" s="91">
        <f t="shared" ref="N225:N226" si="168">D225-D218</f>
        <v>45445</v>
      </c>
      <c r="O225" s="91">
        <f t="shared" ref="O225:O226" si="169">SUM(E219:E225)</f>
        <v>5875</v>
      </c>
      <c r="P225" s="153">
        <f t="shared" ref="P225:P226" si="170">SUM(K219:K225)</f>
        <v>119295</v>
      </c>
      <c r="Q225" s="153">
        <f t="shared" si="127"/>
        <v>6338</v>
      </c>
      <c r="R225" s="410">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2">
        <f t="shared" si="99"/>
        <v>0.16152450090744103</v>
      </c>
      <c r="G226" s="44">
        <v>7080</v>
      </c>
      <c r="H226" s="113">
        <v>730809</v>
      </c>
      <c r="I226" s="75">
        <v>11810</v>
      </c>
      <c r="J226" s="199">
        <v>1073074</v>
      </c>
      <c r="K226" s="418">
        <f t="shared" si="167"/>
        <v>18890</v>
      </c>
      <c r="L226" s="418">
        <v>1328</v>
      </c>
      <c r="M226" s="408">
        <f t="shared" si="116"/>
        <v>7.0301746956061409E-2</v>
      </c>
      <c r="N226" s="91">
        <f t="shared" si="168"/>
        <v>47009</v>
      </c>
      <c r="O226" s="91">
        <f t="shared" si="169"/>
        <v>6346</v>
      </c>
      <c r="P226" s="153">
        <f t="shared" si="170"/>
        <v>120400</v>
      </c>
      <c r="Q226" s="153">
        <f t="shared" si="127"/>
        <v>6824</v>
      </c>
      <c r="R226" s="410">
        <f t="shared" si="64"/>
        <v>5.6677740863787372E-2</v>
      </c>
      <c r="S226" s="92">
        <f t="shared" si="171"/>
        <v>22.037962403675433</v>
      </c>
      <c r="U226" s="8"/>
    </row>
    <row r="227" spans="1:21" x14ac:dyDescent="0.25">
      <c r="A227" s="63">
        <v>44114</v>
      </c>
      <c r="B227" s="44">
        <v>805407</v>
      </c>
      <c r="C227" s="44">
        <v>38042</v>
      </c>
      <c r="D227" s="44">
        <v>843449</v>
      </c>
      <c r="E227" s="104">
        <v>1009</v>
      </c>
      <c r="F227" s="402">
        <f t="shared" si="99"/>
        <v>0.14133632161367138</v>
      </c>
      <c r="G227" s="44">
        <v>6384</v>
      </c>
      <c r="H227" s="113">
        <v>737193</v>
      </c>
      <c r="I227" s="75">
        <v>13280</v>
      </c>
      <c r="J227" s="199">
        <v>1086354</v>
      </c>
      <c r="K227" s="418">
        <f t="shared" si="167"/>
        <v>19664</v>
      </c>
      <c r="L227" s="418">
        <v>1098</v>
      </c>
      <c r="M227" s="408">
        <f t="shared" si="116"/>
        <v>5.5838079739625714E-2</v>
      </c>
      <c r="N227" s="91">
        <f t="shared" ref="N227:N228" si="172">D227-D220</f>
        <v>47820</v>
      </c>
      <c r="O227" s="91">
        <f t="shared" ref="O227:O228" si="173">SUM(E221:E227)</f>
        <v>6591</v>
      </c>
      <c r="P227" s="153">
        <f t="shared" ref="P227:P228" si="174">SUM(K221:K227)</f>
        <v>117920</v>
      </c>
      <c r="Q227" s="153">
        <f t="shared" si="127"/>
        <v>7087</v>
      </c>
      <c r="R227" s="410">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2">
        <f t="shared" si="99"/>
        <v>0.14935166380253084</v>
      </c>
      <c r="G228" s="44">
        <v>4644</v>
      </c>
      <c r="H228" s="113">
        <v>741837</v>
      </c>
      <c r="I228" s="75">
        <v>13378</v>
      </c>
      <c r="J228" s="199">
        <v>1099732</v>
      </c>
      <c r="K228" s="418">
        <f t="shared" si="167"/>
        <v>18022</v>
      </c>
      <c r="L228" s="418">
        <v>1032</v>
      </c>
      <c r="M228" s="408">
        <f t="shared" si="116"/>
        <v>5.7263344800799025E-2</v>
      </c>
      <c r="N228" s="91">
        <f t="shared" si="172"/>
        <v>48531</v>
      </c>
      <c r="O228" s="91">
        <f t="shared" si="173"/>
        <v>6789</v>
      </c>
      <c r="P228" s="153">
        <f t="shared" si="174"/>
        <v>121848</v>
      </c>
      <c r="Q228" s="153">
        <f t="shared" si="127"/>
        <v>7314</v>
      </c>
      <c r="R228" s="410">
        <f t="shared" si="64"/>
        <v>6.002560567264132E-2</v>
      </c>
      <c r="S228" s="92">
        <f t="shared" si="175"/>
        <v>22.303003679095053</v>
      </c>
      <c r="U228" s="8"/>
    </row>
    <row r="229" spans="1:21" x14ac:dyDescent="0.25">
      <c r="A229" s="63">
        <v>44116</v>
      </c>
      <c r="B229" s="44">
        <v>815499</v>
      </c>
      <c r="C229" s="44">
        <v>39959</v>
      </c>
      <c r="D229" s="44">
        <v>855458</v>
      </c>
      <c r="E229" s="104">
        <v>961</v>
      </c>
      <c r="F229" s="402">
        <f t="shared" si="99"/>
        <v>0.17136233951497859</v>
      </c>
      <c r="G229" s="44">
        <v>3845</v>
      </c>
      <c r="H229" s="113">
        <v>745682</v>
      </c>
      <c r="I229" s="75">
        <v>9149</v>
      </c>
      <c r="J229" s="199">
        <v>1108881</v>
      </c>
      <c r="K229" s="418">
        <f t="shared" ref="K229" si="176">G229+I229</f>
        <v>12994</v>
      </c>
      <c r="L229" s="418">
        <v>1055</v>
      </c>
      <c r="M229" s="408">
        <f t="shared" si="116"/>
        <v>8.1191319070340162E-2</v>
      </c>
      <c r="N229" s="91">
        <f t="shared" ref="N229" si="177">D229-D222</f>
        <v>48679</v>
      </c>
      <c r="O229" s="91">
        <f t="shared" ref="O229" si="178">SUM(E223:E229)</f>
        <v>7053</v>
      </c>
      <c r="P229" s="153">
        <f t="shared" ref="P229" si="179">SUM(K223:K229)</f>
        <v>119702</v>
      </c>
      <c r="Q229" s="153">
        <f t="shared" si="127"/>
        <v>7619</v>
      </c>
      <c r="R229" s="410">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2">
        <f t="shared" si="99"/>
        <v>0.1721300597213006</v>
      </c>
      <c r="G230" s="44">
        <v>4407</v>
      </c>
      <c r="H230" s="113">
        <v>750089</v>
      </c>
      <c r="I230" s="75">
        <v>15166</v>
      </c>
      <c r="J230" s="199">
        <v>1124047</v>
      </c>
      <c r="K230" s="418">
        <f t="shared" ref="K230" si="181">G230+I230</f>
        <v>19573</v>
      </c>
      <c r="L230" s="418">
        <v>1424</v>
      </c>
      <c r="M230" s="408">
        <f t="shared" si="116"/>
        <v>7.2753282583150253E-2</v>
      </c>
      <c r="N230" s="91">
        <f t="shared" ref="N230" si="182">D230-D223</f>
        <v>50131</v>
      </c>
      <c r="O230" s="91">
        <f t="shared" ref="O230" si="183">SUM(E224:E230)</f>
        <v>7550</v>
      </c>
      <c r="P230" s="153">
        <f t="shared" ref="P230" si="184">SUM(K224:K230)</f>
        <v>125283</v>
      </c>
      <c r="Q230" s="153">
        <f t="shared" si="127"/>
        <v>8177</v>
      </c>
      <c r="R230" s="410">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2">
        <f t="shared" si="99"/>
        <v>0.16440404970087436</v>
      </c>
      <c r="G231" s="44">
        <v>5134</v>
      </c>
      <c r="H231" s="113">
        <v>755223</v>
      </c>
      <c r="I231" s="75">
        <v>17018</v>
      </c>
      <c r="J231" s="199">
        <v>1141065</v>
      </c>
      <c r="K231" s="418">
        <f t="shared" ref="K231" si="186">G231+I231</f>
        <v>22152</v>
      </c>
      <c r="L231" s="418">
        <v>1534</v>
      </c>
      <c r="M231" s="408">
        <f t="shared" si="116"/>
        <v>6.9248826291079812E-2</v>
      </c>
      <c r="N231" s="91">
        <f t="shared" ref="N231" si="187">D231-D224</f>
        <v>50699</v>
      </c>
      <c r="O231" s="91">
        <f t="shared" ref="O231" si="188">SUM(E225:E231)</f>
        <v>7925</v>
      </c>
      <c r="P231" s="153">
        <f t="shared" ref="P231" si="189">SUM(K225:K231)</f>
        <v>130091</v>
      </c>
      <c r="Q231" s="153">
        <f t="shared" si="127"/>
        <v>8575</v>
      </c>
      <c r="R231" s="410">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2">
        <f t="shared" si="99"/>
        <v>0.17630170951324547</v>
      </c>
      <c r="G232" s="44">
        <v>8113</v>
      </c>
      <c r="H232" s="113">
        <v>763336</v>
      </c>
      <c r="I232" s="75">
        <v>9972</v>
      </c>
      <c r="J232" s="199">
        <v>1151037</v>
      </c>
      <c r="K232" s="418">
        <f t="shared" ref="K232" si="191">G232+I232</f>
        <v>18085</v>
      </c>
      <c r="L232" s="418">
        <v>1520</v>
      </c>
      <c r="M232" s="408">
        <f t="shared" si="116"/>
        <v>8.4047553220901294E-2</v>
      </c>
      <c r="N232" s="91">
        <f t="shared" ref="N232:N233" si="192">D232-D225</f>
        <v>50752</v>
      </c>
      <c r="O232" s="91">
        <f t="shared" ref="O232" si="193">SUM(E226:E232)</f>
        <v>8249</v>
      </c>
      <c r="P232" s="153">
        <f t="shared" ref="P232:P233" si="194">SUM(K226:K232)</f>
        <v>129380</v>
      </c>
      <c r="Q232" s="153">
        <f t="shared" si="127"/>
        <v>8991</v>
      </c>
      <c r="R232" s="410">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2">
        <f t="shared" si="99"/>
        <v>0.1694290976058932</v>
      </c>
      <c r="G233" s="44">
        <v>6472</v>
      </c>
      <c r="H233" s="113">
        <v>769808</v>
      </c>
      <c r="I233" s="75">
        <v>14585</v>
      </c>
      <c r="J233" s="199">
        <v>1165622</v>
      </c>
      <c r="K233" s="418">
        <f t="shared" ref="K233:K240" si="196">G233+I233</f>
        <v>21057</v>
      </c>
      <c r="L233" s="418">
        <v>1333</v>
      </c>
      <c r="M233" s="408">
        <f t="shared" si="116"/>
        <v>6.3304364344398539E-2</v>
      </c>
      <c r="N233" s="91">
        <f t="shared" si="192"/>
        <v>50097</v>
      </c>
      <c r="O233" s="91">
        <f t="shared" ref="O233:O238" si="197">SUM(E227:E233)</f>
        <v>8199</v>
      </c>
      <c r="P233" s="153">
        <f t="shared" si="194"/>
        <v>131547</v>
      </c>
      <c r="Q233" s="153">
        <f t="shared" si="127"/>
        <v>8996</v>
      </c>
      <c r="R233" s="410">
        <f t="shared" si="64"/>
        <v>6.8386204170372569E-2</v>
      </c>
      <c r="S233" s="92">
        <f t="shared" si="195"/>
        <v>24.078304321563888</v>
      </c>
      <c r="U233" s="8"/>
    </row>
    <row r="234" spans="1:21" x14ac:dyDescent="0.25">
      <c r="A234" s="63">
        <v>44121</v>
      </c>
      <c r="B234" s="44">
        <v>846642</v>
      </c>
      <c r="C234" s="44">
        <v>46399</v>
      </c>
      <c r="D234" s="44">
        <v>893041</v>
      </c>
      <c r="E234" s="104">
        <v>1167</v>
      </c>
      <c r="F234" s="402">
        <f t="shared" si="99"/>
        <v>0.17591196864636721</v>
      </c>
      <c r="G234" s="44">
        <v>6159</v>
      </c>
      <c r="H234" s="113">
        <v>775967</v>
      </c>
      <c r="I234" s="75">
        <v>8930</v>
      </c>
      <c r="J234" s="199">
        <v>1174552</v>
      </c>
      <c r="K234" s="418">
        <f t="shared" si="196"/>
        <v>15089</v>
      </c>
      <c r="L234" s="418">
        <v>1307</v>
      </c>
      <c r="M234" s="408">
        <f t="shared" si="116"/>
        <v>8.6619391609781965E-2</v>
      </c>
      <c r="N234" s="91">
        <f t="shared" ref="N234:N240" si="198">D234-D227</f>
        <v>49592</v>
      </c>
      <c r="O234" s="91">
        <f t="shared" si="197"/>
        <v>8357</v>
      </c>
      <c r="P234" s="153">
        <f t="shared" ref="P234:P240" si="199">SUM(K228:K234)</f>
        <v>126972</v>
      </c>
      <c r="Q234" s="153">
        <f t="shared" si="127"/>
        <v>9205</v>
      </c>
      <c r="R234" s="410">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2">
        <f t="shared" si="99"/>
        <v>0.112375533428165</v>
      </c>
      <c r="G235" s="44">
        <v>4746</v>
      </c>
      <c r="H235" s="113">
        <v>780713</v>
      </c>
      <c r="I235" s="75">
        <v>11045</v>
      </c>
      <c r="J235" s="199">
        <v>1185597</v>
      </c>
      <c r="K235" s="418">
        <f t="shared" si="196"/>
        <v>15791</v>
      </c>
      <c r="L235" s="418">
        <v>374</v>
      </c>
      <c r="M235" s="408">
        <f t="shared" si="116"/>
        <v>2.3684377176872901E-2</v>
      </c>
      <c r="N235" s="91">
        <f t="shared" si="198"/>
        <v>46003</v>
      </c>
      <c r="O235" s="91">
        <f t="shared" si="197"/>
        <v>7717</v>
      </c>
      <c r="P235" s="153">
        <f t="shared" si="199"/>
        <v>124741</v>
      </c>
      <c r="Q235" s="153">
        <f t="shared" si="127"/>
        <v>8547</v>
      </c>
      <c r="R235" s="410">
        <f t="shared" si="64"/>
        <v>6.8517969232249218E-2</v>
      </c>
      <c r="S235" s="92">
        <f t="shared" si="200"/>
        <v>22.832537111269744</v>
      </c>
      <c r="U235" s="8"/>
    </row>
    <row r="236" spans="1:21" x14ac:dyDescent="0.25">
      <c r="A236" s="63">
        <v>44123</v>
      </c>
      <c r="B236" s="44">
        <v>853959</v>
      </c>
      <c r="C236" s="44">
        <v>47708</v>
      </c>
      <c r="D236" s="44">
        <v>901667</v>
      </c>
      <c r="E236" s="104">
        <v>993</v>
      </c>
      <c r="F236" s="402">
        <f t="shared" si="99"/>
        <v>0.17079463364293085</v>
      </c>
      <c r="G236" s="44">
        <v>3634</v>
      </c>
      <c r="H236" s="113">
        <v>784347</v>
      </c>
      <c r="I236" s="75">
        <v>13286</v>
      </c>
      <c r="J236" s="199">
        <v>1198883</v>
      </c>
      <c r="K236" s="418">
        <f t="shared" si="196"/>
        <v>16920</v>
      </c>
      <c r="L236" s="418">
        <v>1089</v>
      </c>
      <c r="M236" s="408">
        <f t="shared" si="116"/>
        <v>6.436170212765957E-2</v>
      </c>
      <c r="N236" s="91">
        <f t="shared" si="198"/>
        <v>46209</v>
      </c>
      <c r="O236" s="91">
        <f t="shared" si="197"/>
        <v>7749</v>
      </c>
      <c r="P236" s="153">
        <f t="shared" si="199"/>
        <v>128667</v>
      </c>
      <c r="Q236" s="153">
        <f t="shared" si="127"/>
        <v>8581</v>
      </c>
      <c r="R236" s="410">
        <f t="shared" si="64"/>
        <v>6.6691537068556822E-2</v>
      </c>
      <c r="S236" s="92">
        <f t="shared" si="200"/>
        <v>23.551150403602218</v>
      </c>
      <c r="U236" s="8"/>
    </row>
    <row r="237" spans="1:21" x14ac:dyDescent="0.25">
      <c r="A237" s="63">
        <v>44124</v>
      </c>
      <c r="B237" s="44">
        <v>859804</v>
      </c>
      <c r="C237" s="44">
        <v>49164</v>
      </c>
      <c r="D237" s="44">
        <v>908968</v>
      </c>
      <c r="E237" s="104">
        <v>1456</v>
      </c>
      <c r="F237" s="402">
        <f t="shared" si="99"/>
        <v>0.19942473633748803</v>
      </c>
      <c r="G237" s="44">
        <v>4426</v>
      </c>
      <c r="H237" s="113">
        <v>788773</v>
      </c>
      <c r="I237" s="75">
        <v>9681</v>
      </c>
      <c r="J237" s="199">
        <v>1208564</v>
      </c>
      <c r="K237" s="418">
        <f t="shared" si="196"/>
        <v>14107</v>
      </c>
      <c r="L237" s="418">
        <v>1602</v>
      </c>
      <c r="M237" s="408">
        <f t="shared" ref="M237" si="201">L237/K237</f>
        <v>0.11356064365208762</v>
      </c>
      <c r="N237" s="91">
        <f t="shared" si="198"/>
        <v>45975</v>
      </c>
      <c r="O237" s="91">
        <f t="shared" si="197"/>
        <v>7908</v>
      </c>
      <c r="P237" s="153">
        <f t="shared" si="199"/>
        <v>123201</v>
      </c>
      <c r="Q237" s="153">
        <f t="shared" ref="Q237" si="202">SUM(L231:L237)</f>
        <v>8759</v>
      </c>
      <c r="R237" s="410">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2">
        <f t="shared" ref="F238:F240" si="204">E238/(D238-D237)</f>
        <v>0.19801867456160327</v>
      </c>
      <c r="G238" s="44">
        <v>6176</v>
      </c>
      <c r="H238" s="113">
        <v>794949</v>
      </c>
      <c r="I238" s="75">
        <v>13825</v>
      </c>
      <c r="J238" s="199">
        <v>1222389</v>
      </c>
      <c r="K238" s="418">
        <f t="shared" si="196"/>
        <v>20001</v>
      </c>
      <c r="L238" s="418">
        <v>1947</v>
      </c>
      <c r="M238" s="408">
        <f t="shared" ref="M238" si="205">L238/K238</f>
        <v>9.7345132743362831E-2</v>
      </c>
      <c r="N238" s="91">
        <f t="shared" si="198"/>
        <v>46065</v>
      </c>
      <c r="O238" s="91">
        <f t="shared" si="197"/>
        <v>8218</v>
      </c>
      <c r="P238" s="153">
        <f t="shared" si="199"/>
        <v>121050</v>
      </c>
      <c r="Q238" s="153">
        <f t="shared" ref="Q238" si="206">SUM(L232:L238)</f>
        <v>9172</v>
      </c>
      <c r="R238" s="410">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2">
        <f t="shared" si="204"/>
        <v>0.19801064075873237</v>
      </c>
      <c r="G239" s="44">
        <v>6999</v>
      </c>
      <c r="H239" s="113">
        <v>801948</v>
      </c>
      <c r="I239" s="75">
        <v>13690</v>
      </c>
      <c r="J239" s="199">
        <v>1236079</v>
      </c>
      <c r="K239" s="418">
        <f t="shared" si="196"/>
        <v>20689</v>
      </c>
      <c r="L239" s="418">
        <v>1898</v>
      </c>
      <c r="M239" s="408">
        <f t="shared" ref="M239:M240" si="208">L239/K239</f>
        <v>9.1739571753105514E-2</v>
      </c>
      <c r="N239" s="91">
        <f t="shared" si="198"/>
        <v>47048</v>
      </c>
      <c r="O239" s="91">
        <f t="shared" ref="O239:O240" si="209">SUM(E233:E239)</f>
        <v>8579</v>
      </c>
      <c r="P239" s="153">
        <f t="shared" si="199"/>
        <v>123654</v>
      </c>
      <c r="Q239" s="153">
        <f t="shared" ref="Q239:Q240" si="210">SUM(L233:L239)</f>
        <v>9550</v>
      </c>
      <c r="R239" s="410">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2">
        <f t="shared" si="204"/>
        <v>0.20605971466392117</v>
      </c>
      <c r="G240" s="44">
        <v>6382</v>
      </c>
      <c r="H240" s="113">
        <v>808330</v>
      </c>
      <c r="I240" s="75">
        <v>12632</v>
      </c>
      <c r="J240" s="199">
        <v>1248711</v>
      </c>
      <c r="K240" s="418">
        <f t="shared" si="196"/>
        <v>19014</v>
      </c>
      <c r="L240" s="418">
        <f>1277+249</f>
        <v>1526</v>
      </c>
      <c r="M240" s="408">
        <f t="shared" si="208"/>
        <v>8.0256652992531818E-2</v>
      </c>
      <c r="N240" s="91">
        <f t="shared" si="198"/>
        <v>46788</v>
      </c>
      <c r="O240" s="91">
        <f t="shared" si="209"/>
        <v>8784</v>
      </c>
      <c r="P240" s="153">
        <f t="shared" si="199"/>
        <v>121611</v>
      </c>
      <c r="Q240" s="153">
        <f t="shared" si="210"/>
        <v>9743</v>
      </c>
      <c r="R240" s="410">
        <f t="shared" si="211"/>
        <v>8.0116107917869273E-2</v>
      </c>
      <c r="S240" s="92">
        <f t="shared" si="200"/>
        <v>22.259623304596122</v>
      </c>
      <c r="U240" s="8"/>
    </row>
    <row r="241" spans="1:21" x14ac:dyDescent="0.25">
      <c r="A241" s="63">
        <v>44128</v>
      </c>
      <c r="B241" s="44">
        <v>885248</v>
      </c>
      <c r="C241" s="44">
        <v>55449</v>
      </c>
      <c r="D241" s="106">
        <v>940697</v>
      </c>
      <c r="E241" s="44">
        <v>1433</v>
      </c>
      <c r="F241" s="402">
        <f t="shared" ref="F241" si="212">E241/(D241-D240)</f>
        <v>0.19101572913889631</v>
      </c>
      <c r="G241" s="44">
        <v>7548</v>
      </c>
      <c r="H241" s="113">
        <v>815878</v>
      </c>
      <c r="I241" s="75">
        <v>10745</v>
      </c>
      <c r="J241" s="199">
        <v>1259456</v>
      </c>
      <c r="K241" s="418">
        <f t="shared" ref="K241:K245" si="213">G241+I241</f>
        <v>18293</v>
      </c>
      <c r="L241" s="418">
        <v>1597</v>
      </c>
      <c r="M241" s="408">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10">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2">
        <f t="shared" ref="F242" si="221">E242/(D242-D241)</f>
        <v>0.19030232218489851</v>
      </c>
      <c r="G242" s="44">
        <v>5021</v>
      </c>
      <c r="H242" s="113">
        <v>820899</v>
      </c>
      <c r="I242" s="75">
        <v>13005</v>
      </c>
      <c r="J242" s="199">
        <v>1272461</v>
      </c>
      <c r="K242" s="418">
        <f t="shared" si="213"/>
        <v>18026</v>
      </c>
      <c r="L242" s="418">
        <v>1433</v>
      </c>
      <c r="M242" s="408">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10">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2">
        <f t="shared" ref="F243:F245" si="229">E243/(D243-D242)</f>
        <v>0.18333333333333332</v>
      </c>
      <c r="G243" s="44">
        <v>3582</v>
      </c>
      <c r="H243" s="113">
        <v>824481</v>
      </c>
      <c r="I243" s="75">
        <v>14099</v>
      </c>
      <c r="J243" s="199">
        <v>1286560</v>
      </c>
      <c r="K243" s="418">
        <f t="shared" si="213"/>
        <v>17681</v>
      </c>
      <c r="L243" s="418">
        <v>1253</v>
      </c>
      <c r="M243" s="408">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10">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2">
        <f t="shared" si="229"/>
        <v>0.19016910289481226</v>
      </c>
      <c r="G244" s="44">
        <v>5137</v>
      </c>
      <c r="H244" s="113">
        <v>829618</v>
      </c>
      <c r="I244" s="75">
        <v>12006</v>
      </c>
      <c r="J244" s="199">
        <v>1298566</v>
      </c>
      <c r="K244" s="418">
        <f t="shared" si="213"/>
        <v>17143</v>
      </c>
      <c r="L244" s="418">
        <v>1496</v>
      </c>
      <c r="M244" s="408">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10">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2">
        <f t="shared" si="229"/>
        <v>0.15969177627208717</v>
      </c>
      <c r="G245" s="44">
        <v>6447</v>
      </c>
      <c r="H245" s="113">
        <v>836065</v>
      </c>
      <c r="I245" s="75">
        <v>13682</v>
      </c>
      <c r="J245" s="199">
        <v>1312248</v>
      </c>
      <c r="K245" s="418">
        <f t="shared" si="213"/>
        <v>20129</v>
      </c>
      <c r="L245" s="418">
        <v>1376</v>
      </c>
      <c r="M245" s="408">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10">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2">
        <f t="shared" ref="F246:F248" si="249">E246/(D246-D245)</f>
        <v>0.17415470125057897</v>
      </c>
      <c r="G246" s="44">
        <v>6582</v>
      </c>
      <c r="H246" s="113">
        <v>842647</v>
      </c>
      <c r="I246" s="75">
        <v>11515</v>
      </c>
      <c r="J246" s="199">
        <v>1323763</v>
      </c>
      <c r="K246" s="418">
        <f t="shared" ref="K246:K251" si="250">G246+I246</f>
        <v>18097</v>
      </c>
      <c r="L246" s="418">
        <v>1280</v>
      </c>
      <c r="M246" s="408">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10">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2">
        <f t="shared" si="249"/>
        <v>0.19309617123907144</v>
      </c>
      <c r="G247" s="44">
        <v>7325</v>
      </c>
      <c r="H247" s="113">
        <v>849972</v>
      </c>
      <c r="I247" s="75">
        <v>17729</v>
      </c>
      <c r="J247" s="199">
        <v>1341492</v>
      </c>
      <c r="K247" s="418">
        <f t="shared" si="250"/>
        <v>25054</v>
      </c>
      <c r="L247" s="418">
        <v>1492</v>
      </c>
      <c r="M247" s="408">
        <f t="shared" si="251"/>
        <v>5.9551369042867404E-2</v>
      </c>
      <c r="N247" s="91">
        <f t="shared" si="231"/>
        <v>48085</v>
      </c>
      <c r="O247" s="91">
        <f t="shared" si="252"/>
        <v>8796</v>
      </c>
      <c r="P247" s="153">
        <f t="shared" si="253"/>
        <v>134423</v>
      </c>
      <c r="Q247" s="153">
        <f t="shared" si="254"/>
        <v>9927</v>
      </c>
      <c r="R247" s="410">
        <f t="shared" si="255"/>
        <v>7.3848969298408756E-2</v>
      </c>
      <c r="S247" s="92">
        <f t="shared" si="256"/>
        <v>24.604726081306168</v>
      </c>
      <c r="U247" s="8"/>
    </row>
    <row r="248" spans="1:21" x14ac:dyDescent="0.25">
      <c r="A248" s="63">
        <v>44135</v>
      </c>
      <c r="B248" s="44">
        <v>923576</v>
      </c>
      <c r="C248" s="44">
        <v>63913</v>
      </c>
      <c r="D248" s="106">
        <v>987489</v>
      </c>
      <c r="E248" s="44">
        <v>1101</v>
      </c>
      <c r="F248" s="402">
        <f t="shared" si="249"/>
        <v>0.17732324045740055</v>
      </c>
      <c r="G248" s="44">
        <v>7168</v>
      </c>
      <c r="H248" s="106">
        <v>857140</v>
      </c>
      <c r="I248" s="75">
        <v>13402</v>
      </c>
      <c r="J248" s="199">
        <v>1354894</v>
      </c>
      <c r="K248" s="418">
        <f t="shared" si="250"/>
        <v>20570</v>
      </c>
      <c r="L248" s="418">
        <v>1278</v>
      </c>
      <c r="M248" s="408">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10">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2">
        <f t="shared" ref="F249" si="263">E249/(D249-D248)</f>
        <v>0.1891891891891892</v>
      </c>
      <c r="G249" s="44">
        <v>6220</v>
      </c>
      <c r="H249" s="106">
        <v>863360</v>
      </c>
      <c r="I249" s="75">
        <v>12345</v>
      </c>
      <c r="J249" s="199">
        <v>1367239</v>
      </c>
      <c r="K249" s="418">
        <f t="shared" si="250"/>
        <v>18565</v>
      </c>
      <c r="L249" s="418">
        <v>1304</v>
      </c>
      <c r="M249" s="408">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10">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2">
        <f t="shared" ref="F250:F251" si="271">E250/(D250-D249)</f>
        <v>0.19685365348789072</v>
      </c>
      <c r="G250" s="44">
        <v>4921</v>
      </c>
      <c r="H250" s="106">
        <v>868281</v>
      </c>
      <c r="I250" s="75">
        <v>6169</v>
      </c>
      <c r="J250" s="199">
        <v>1373408</v>
      </c>
      <c r="K250" s="418">
        <f t="shared" si="250"/>
        <v>11090</v>
      </c>
      <c r="L250" s="418">
        <v>1066</v>
      </c>
      <c r="M250" s="408">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10">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2">
        <f t="shared" si="271"/>
        <v>0.19572884012539185</v>
      </c>
      <c r="G251" s="44">
        <v>5597</v>
      </c>
      <c r="H251" s="106">
        <v>873878</v>
      </c>
      <c r="I251" s="75">
        <v>5527</v>
      </c>
      <c r="J251" s="199">
        <v>1378935</v>
      </c>
      <c r="K251" s="418">
        <f t="shared" si="250"/>
        <v>11124</v>
      </c>
      <c r="L251" s="418">
        <v>1147</v>
      </c>
      <c r="M251" s="408">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10">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2">
        <f t="shared" ref="F252:F256" si="286">E252/(D252-D251)</f>
        <v>0.17878976918278228</v>
      </c>
      <c r="G252" s="44">
        <v>7051</v>
      </c>
      <c r="H252" s="106">
        <v>880929</v>
      </c>
      <c r="I252" s="75">
        <v>13369</v>
      </c>
      <c r="J252" s="199">
        <v>1392304</v>
      </c>
      <c r="K252" s="418">
        <f t="shared" ref="K252:K254" si="287">G252+I252</f>
        <v>20420</v>
      </c>
      <c r="L252" s="418">
        <v>1619</v>
      </c>
      <c r="M252" s="408">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10">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2">
        <f t="shared" si="286"/>
        <v>0.17187279151943463</v>
      </c>
      <c r="G253" s="44">
        <v>7413</v>
      </c>
      <c r="H253" s="106">
        <v>888342</v>
      </c>
      <c r="I253" s="75">
        <v>11364</v>
      </c>
      <c r="J253" s="199">
        <v>1403668</v>
      </c>
      <c r="K253" s="418">
        <f t="shared" si="287"/>
        <v>18777</v>
      </c>
      <c r="L253" s="418">
        <v>1421</v>
      </c>
      <c r="M253" s="408">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10">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2">
        <f t="shared" si="286"/>
        <v>0.17171231779593144</v>
      </c>
      <c r="G254" s="44">
        <v>6675</v>
      </c>
      <c r="H254" s="106">
        <v>895017</v>
      </c>
      <c r="I254" s="75">
        <v>16109</v>
      </c>
      <c r="J254" s="199">
        <v>1419777</v>
      </c>
      <c r="K254" s="418">
        <f t="shared" si="287"/>
        <v>22784</v>
      </c>
      <c r="L254" s="418">
        <v>1242</v>
      </c>
      <c r="M254" s="408">
        <f t="shared" si="295"/>
        <v>5.4511938202247194E-2</v>
      </c>
      <c r="N254" s="91">
        <f t="shared" si="296"/>
        <v>43545</v>
      </c>
      <c r="O254" s="91">
        <f t="shared" si="297"/>
        <v>7920</v>
      </c>
      <c r="P254" s="153">
        <f t="shared" si="298"/>
        <v>123330</v>
      </c>
      <c r="Q254" s="153">
        <f t="shared" si="299"/>
        <v>9077</v>
      </c>
      <c r="R254" s="410">
        <f t="shared" si="300"/>
        <v>7.3599286467201819E-2</v>
      </c>
      <c r="S254" s="92">
        <f t="shared" si="301"/>
        <v>22.574268299379494</v>
      </c>
      <c r="U254" s="8"/>
    </row>
    <row r="255" spans="1:21" x14ac:dyDescent="0.25">
      <c r="A255" s="63">
        <v>44142</v>
      </c>
      <c r="B255" s="44">
        <v>961653</v>
      </c>
      <c r="C255" s="44">
        <v>72328</v>
      </c>
      <c r="D255" s="106">
        <v>1033981</v>
      </c>
      <c r="E255" s="44">
        <v>1596</v>
      </c>
      <c r="F255" s="402">
        <f t="shared" si="286"/>
        <v>0.1743119266055046</v>
      </c>
      <c r="G255" s="44">
        <v>7356</v>
      </c>
      <c r="H255" s="106">
        <v>902373</v>
      </c>
      <c r="I255" s="75">
        <v>22288</v>
      </c>
      <c r="J255" s="199">
        <v>1442065</v>
      </c>
      <c r="K255" s="418">
        <f t="shared" ref="K255:K256" si="302">G255+I255</f>
        <v>29644</v>
      </c>
      <c r="L255" s="418">
        <v>1878</v>
      </c>
      <c r="M255" s="408">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10">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2">
        <f t="shared" si="286"/>
        <v>0.16968497945518185</v>
      </c>
      <c r="G256" s="44">
        <v>5894</v>
      </c>
      <c r="H256" s="106">
        <v>908267</v>
      </c>
      <c r="I256" s="75">
        <v>11335</v>
      </c>
      <c r="J256" s="199">
        <v>1453400</v>
      </c>
      <c r="K256" s="418">
        <f t="shared" si="302"/>
        <v>17229</v>
      </c>
      <c r="L256" s="418">
        <v>1262</v>
      </c>
      <c r="M256" s="408">
        <f t="shared" si="303"/>
        <v>7.3248592489407391E-2</v>
      </c>
      <c r="N256" s="91">
        <f t="shared" si="304"/>
        <v>46995</v>
      </c>
      <c r="O256" s="91">
        <f t="shared" si="305"/>
        <v>8382</v>
      </c>
      <c r="P256" s="153">
        <f t="shared" si="306"/>
        <v>131068</v>
      </c>
      <c r="Q256" s="153">
        <f t="shared" si="307"/>
        <v>9635</v>
      </c>
      <c r="R256" s="410">
        <f t="shared" si="308"/>
        <v>7.3511459700308243E-2</v>
      </c>
      <c r="S256" s="92">
        <f t="shared" si="309"/>
        <v>23.990628374791793</v>
      </c>
      <c r="U256" s="8"/>
    </row>
    <row r="257" spans="1:21" x14ac:dyDescent="0.25">
      <c r="A257" s="63">
        <v>44144</v>
      </c>
      <c r="B257" s="44">
        <v>971144</v>
      </c>
      <c r="C257" s="44">
        <v>74355</v>
      </c>
      <c r="D257" s="106">
        <v>1045499</v>
      </c>
      <c r="E257" s="44">
        <v>912</v>
      </c>
      <c r="F257" s="402">
        <f t="shared" ref="F257" si="310">E257/(D257-D256)</f>
        <v>0.18435415403274713</v>
      </c>
      <c r="G257" s="44">
        <v>5315</v>
      </c>
      <c r="H257" s="106">
        <v>913582</v>
      </c>
      <c r="I257" s="75">
        <v>6164</v>
      </c>
      <c r="J257" s="199">
        <v>1459564</v>
      </c>
      <c r="K257" s="418">
        <f t="shared" ref="K257" si="311">G257+I257</f>
        <v>11479</v>
      </c>
      <c r="L257" s="418">
        <v>1044</v>
      </c>
      <c r="M257" s="408">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10">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2">
        <f t="shared" ref="F258" si="319">E258/(D258-D257)</f>
        <v>0.19344338525924204</v>
      </c>
      <c r="G258" s="44">
        <v>5907</v>
      </c>
      <c r="H258" s="106">
        <v>919489</v>
      </c>
      <c r="I258" s="75">
        <v>4592</v>
      </c>
      <c r="J258" s="199">
        <v>1464156</v>
      </c>
      <c r="K258" s="418">
        <f t="shared" ref="K258" si="320">G258+I258</f>
        <v>10499</v>
      </c>
      <c r="L258" s="418">
        <v>993</v>
      </c>
      <c r="M258" s="408">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10">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2">
        <f t="shared" ref="F259" si="328">E259/(D259-D258)</f>
        <v>0.15512363144298191</v>
      </c>
      <c r="G259" s="44">
        <v>8268</v>
      </c>
      <c r="H259" s="106">
        <v>927757</v>
      </c>
      <c r="I259" s="75">
        <v>13828</v>
      </c>
      <c r="J259" s="199">
        <v>1477984</v>
      </c>
      <c r="K259" s="418">
        <f t="shared" ref="K259" si="329">G259+I259</f>
        <v>22096</v>
      </c>
      <c r="L259" s="418">
        <v>1443</v>
      </c>
      <c r="M259" s="408">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10">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2">
        <f t="shared" ref="F260:F261" si="336">E260/(D260-D259)</f>
        <v>0.17164707548505878</v>
      </c>
      <c r="G260" s="44">
        <v>8575</v>
      </c>
      <c r="H260" s="106">
        <v>936332</v>
      </c>
      <c r="I260" s="75">
        <v>14308</v>
      </c>
      <c r="J260" s="199">
        <v>1492292</v>
      </c>
      <c r="K260" s="418">
        <f t="shared" ref="K260:K261" si="337">G260+I260</f>
        <v>22883</v>
      </c>
      <c r="L260" s="418">
        <v>1389</v>
      </c>
      <c r="M260" s="408">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10">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2">
        <f t="shared" si="336"/>
        <v>0.17731608519534822</v>
      </c>
      <c r="G261" s="44">
        <v>8967</v>
      </c>
      <c r="H261" s="106">
        <v>945299</v>
      </c>
      <c r="I261" s="75">
        <v>18028</v>
      </c>
      <c r="J261" s="199">
        <v>1510320</v>
      </c>
      <c r="K261" s="418">
        <f t="shared" si="337"/>
        <v>26995</v>
      </c>
      <c r="L261" s="418">
        <v>1530</v>
      </c>
      <c r="M261" s="408">
        <f t="shared" si="338"/>
        <v>5.6677162437488424E-2</v>
      </c>
      <c r="N261" s="91">
        <f t="shared" si="339"/>
        <v>47818</v>
      </c>
      <c r="O261" s="91">
        <f t="shared" si="340"/>
        <v>8285</v>
      </c>
      <c r="P261" s="153">
        <f t="shared" si="341"/>
        <v>140825</v>
      </c>
      <c r="Q261" s="153">
        <f t="shared" si="342"/>
        <v>9539</v>
      </c>
      <c r="R261" s="410">
        <f t="shared" si="326"/>
        <v>6.7736552458725369E-2</v>
      </c>
      <c r="S261" s="92">
        <f t="shared" si="343"/>
        <v>25.776545311441801</v>
      </c>
      <c r="U261" s="8"/>
    </row>
    <row r="262" spans="1:21" x14ac:dyDescent="0.25">
      <c r="A262" s="63">
        <v>44149</v>
      </c>
      <c r="B262" s="44">
        <v>999237</v>
      </c>
      <c r="C262" s="44">
        <v>80135</v>
      </c>
      <c r="D262" s="106">
        <v>1079372</v>
      </c>
      <c r="E262" s="44">
        <v>1118</v>
      </c>
      <c r="F262" s="402">
        <f t="shared" ref="F262:F269" si="344">E262/(D262-D261)</f>
        <v>0.16614652994501411</v>
      </c>
      <c r="G262" s="44">
        <v>7576</v>
      </c>
      <c r="H262" s="106">
        <v>952875</v>
      </c>
      <c r="I262" s="75">
        <v>14590</v>
      </c>
      <c r="J262" s="199">
        <v>1524910</v>
      </c>
      <c r="K262" s="418">
        <f t="shared" ref="K262" si="345">G262+I262</f>
        <v>22166</v>
      </c>
      <c r="L262" s="418">
        <v>1282</v>
      </c>
      <c r="M262" s="408">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10">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2">
        <f t="shared" si="344"/>
        <v>0.16602205987680849</v>
      </c>
      <c r="G263" s="44">
        <v>6484</v>
      </c>
      <c r="H263" s="106">
        <v>959359</v>
      </c>
      <c r="I263" s="75">
        <v>12248</v>
      </c>
      <c r="J263" s="199">
        <v>1537158</v>
      </c>
      <c r="K263" s="418">
        <f t="shared" ref="K263" si="352">G263+I263</f>
        <v>18732</v>
      </c>
      <c r="L263" s="418">
        <v>1350</v>
      </c>
      <c r="M263" s="408">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10">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2">
        <f t="shared" si="344"/>
        <v>0.14838576158940397</v>
      </c>
      <c r="G264" s="44">
        <v>3951</v>
      </c>
      <c r="H264" s="106">
        <v>963310</v>
      </c>
      <c r="I264" s="75">
        <v>6142</v>
      </c>
      <c r="J264" s="199">
        <v>1543300</v>
      </c>
      <c r="K264" s="418">
        <f t="shared" ref="K264:K265" si="359">G264+I264</f>
        <v>10093</v>
      </c>
      <c r="L264" s="418">
        <v>838</v>
      </c>
      <c r="M264" s="408">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10">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2">
        <f t="shared" si="344"/>
        <v>0.17704638955880267</v>
      </c>
      <c r="G265" s="44">
        <v>5793</v>
      </c>
      <c r="H265" s="106">
        <v>969103</v>
      </c>
      <c r="I265" s="75">
        <v>9148</v>
      </c>
      <c r="J265" s="199">
        <v>1552448</v>
      </c>
      <c r="K265" s="418">
        <f t="shared" si="359"/>
        <v>14941</v>
      </c>
      <c r="L265" s="418">
        <v>1456</v>
      </c>
      <c r="M265" s="408">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10">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2">
        <f t="shared" si="344"/>
        <v>0.14738805970149255</v>
      </c>
      <c r="G266" s="44">
        <v>7679</v>
      </c>
      <c r="H266" s="106">
        <v>976782</v>
      </c>
      <c r="I266" s="75">
        <v>14076</v>
      </c>
      <c r="J266" s="199">
        <v>1566524</v>
      </c>
      <c r="K266" s="418">
        <f t="shared" ref="K266:K269" si="374">G266+I266</f>
        <v>21755</v>
      </c>
      <c r="L266" s="418">
        <v>1460</v>
      </c>
      <c r="M266" s="408">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10">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2">
        <f t="shared" si="344"/>
        <v>0.14053426248548201</v>
      </c>
      <c r="G267" s="44">
        <v>9525</v>
      </c>
      <c r="H267" s="106">
        <v>986307</v>
      </c>
      <c r="I267" s="75">
        <v>17859</v>
      </c>
      <c r="J267" s="199">
        <v>1584383</v>
      </c>
      <c r="K267" s="418">
        <f t="shared" si="374"/>
        <v>27384</v>
      </c>
      <c r="L267" s="418">
        <v>1269</v>
      </c>
      <c r="M267" s="408">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10">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2">
        <f t="shared" si="344"/>
        <v>0.15485244904167933</v>
      </c>
      <c r="G268" s="44">
        <v>9139</v>
      </c>
      <c r="H268" s="106">
        <v>995446</v>
      </c>
      <c r="I268" s="75">
        <v>15329</v>
      </c>
      <c r="J268" s="199">
        <v>1599712</v>
      </c>
      <c r="K268" s="418">
        <f t="shared" si="374"/>
        <v>24468</v>
      </c>
      <c r="L268" s="418">
        <v>1181</v>
      </c>
      <c r="M268" s="408">
        <f t="shared" si="382"/>
        <v>4.8267124407389242E-2</v>
      </c>
      <c r="N268" s="91">
        <f t="shared" si="383"/>
        <v>48490</v>
      </c>
      <c r="O268" s="91">
        <f t="shared" si="384"/>
        <v>7613</v>
      </c>
      <c r="P268" s="153">
        <f t="shared" si="385"/>
        <v>139539</v>
      </c>
      <c r="Q268" s="153">
        <f t="shared" si="386"/>
        <v>8836</v>
      </c>
      <c r="R268" s="410">
        <f t="shared" si="387"/>
        <v>6.332279864410667E-2</v>
      </c>
      <c r="S268" s="92">
        <f t="shared" si="388"/>
        <v>25.541156443907528</v>
      </c>
      <c r="U268" s="8"/>
    </row>
    <row r="269" spans="1:21" x14ac:dyDescent="0.25">
      <c r="A269" s="63">
        <v>44156</v>
      </c>
      <c r="B269" s="44">
        <v>1039413</v>
      </c>
      <c r="C269" s="44">
        <v>87517</v>
      </c>
      <c r="D269" s="106">
        <v>1126930</v>
      </c>
      <c r="E269" s="44">
        <v>887</v>
      </c>
      <c r="F269" s="402">
        <f t="shared" si="344"/>
        <v>0.15301017767810937</v>
      </c>
      <c r="G269" s="44">
        <v>5236</v>
      </c>
      <c r="H269" s="106">
        <v>1000682</v>
      </c>
      <c r="I269" s="75">
        <v>12009</v>
      </c>
      <c r="J269" s="199">
        <v>1611721</v>
      </c>
      <c r="K269" s="418">
        <f t="shared" si="374"/>
        <v>17245</v>
      </c>
      <c r="L269" s="418">
        <v>1009</v>
      </c>
      <c r="M269" s="408">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10">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2">
        <f t="shared" ref="F270" si="395">E270/(D270-D269)</f>
        <v>0.13820206320615686</v>
      </c>
      <c r="G270" s="44">
        <v>8840</v>
      </c>
      <c r="H270" s="106">
        <v>1009522</v>
      </c>
      <c r="I270" s="75">
        <v>10824</v>
      </c>
      <c r="J270" s="199">
        <v>1622545</v>
      </c>
      <c r="K270" s="418">
        <f t="shared" ref="K270" si="396">G270+I270</f>
        <v>19664</v>
      </c>
      <c r="L270" s="418">
        <v>1061</v>
      </c>
      <c r="M270" s="408">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10">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2">
        <f t="shared" ref="F271:F272" si="404">E271/(D271-D270)</f>
        <v>0.1794290035923615</v>
      </c>
      <c r="G271" s="44">
        <v>4487</v>
      </c>
      <c r="H271" s="106">
        <v>1014009</v>
      </c>
      <c r="I271" s="75">
        <v>8526</v>
      </c>
      <c r="J271" s="199">
        <v>1631071</v>
      </c>
      <c r="K271" s="418">
        <f t="shared" ref="K271:K272" si="405">G271+I271</f>
        <v>13013</v>
      </c>
      <c r="L271" s="418">
        <v>1120</v>
      </c>
      <c r="M271" s="408">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10">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2">
        <f t="shared" si="404"/>
        <v>0.16153362664990573</v>
      </c>
      <c r="G272" s="44">
        <v>5485</v>
      </c>
      <c r="H272" s="106">
        <v>1019494</v>
      </c>
      <c r="I272" s="75">
        <v>5831</v>
      </c>
      <c r="J272" s="199">
        <v>1636902</v>
      </c>
      <c r="K272" s="418">
        <f t="shared" si="405"/>
        <v>11316</v>
      </c>
      <c r="L272" s="418">
        <v>969</v>
      </c>
      <c r="M272" s="408">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10">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2">
        <f t="shared" ref="F273:F277" si="420">E273/(D273-D272)</f>
        <v>0.14567124648237048</v>
      </c>
      <c r="G273" s="44">
        <v>8032</v>
      </c>
      <c r="H273" s="106">
        <v>1027526</v>
      </c>
      <c r="I273" s="75">
        <v>7573</v>
      </c>
      <c r="J273" s="199">
        <v>1644475</v>
      </c>
      <c r="K273" s="418">
        <f t="shared" ref="K273:K277" si="421">G273+I273</f>
        <v>15605</v>
      </c>
      <c r="L273" s="418">
        <v>1059</v>
      </c>
      <c r="M273" s="408">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10">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2">
        <f t="shared" si="420"/>
        <v>0.14425341497880359</v>
      </c>
      <c r="G274" s="44">
        <v>8548</v>
      </c>
      <c r="H274" s="106">
        <v>1036074</v>
      </c>
      <c r="I274" s="75">
        <v>21396</v>
      </c>
      <c r="J274" s="199">
        <v>1665871</v>
      </c>
      <c r="K274" s="418">
        <f t="shared" si="421"/>
        <v>29944</v>
      </c>
      <c r="L274" s="418">
        <v>1411</v>
      </c>
      <c r="M274" s="408">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10">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2">
        <f t="shared" si="420"/>
        <v>0.14755596162631338</v>
      </c>
      <c r="G275" s="44">
        <v>9488</v>
      </c>
      <c r="H275" s="106">
        <v>1043240</v>
      </c>
      <c r="I275" s="75">
        <v>17439</v>
      </c>
      <c r="J275" s="199">
        <v>1683310</v>
      </c>
      <c r="K275" s="418">
        <f t="shared" si="421"/>
        <v>26927</v>
      </c>
      <c r="L275" s="418">
        <v>1150</v>
      </c>
      <c r="M275" s="408">
        <f t="shared" si="429"/>
        <v>4.2708062539458538E-2</v>
      </c>
      <c r="N275" s="91">
        <f t="shared" si="430"/>
        <v>43066</v>
      </c>
      <c r="O275" s="91">
        <f t="shared" si="431"/>
        <v>6525</v>
      </c>
      <c r="P275" s="153">
        <f t="shared" si="432"/>
        <v>133714</v>
      </c>
      <c r="Q275" s="153">
        <f t="shared" si="433"/>
        <v>7779</v>
      </c>
      <c r="R275" s="410">
        <f t="shared" si="434"/>
        <v>5.8176406359842649E-2</v>
      </c>
      <c r="S275" s="92">
        <f t="shared" si="435"/>
        <v>24.474951036919077</v>
      </c>
      <c r="U275" s="8"/>
    </row>
    <row r="276" spans="1:21" x14ac:dyDescent="0.25">
      <c r="A276" s="63">
        <v>44163</v>
      </c>
      <c r="B276" s="44">
        <v>1076945</v>
      </c>
      <c r="C276" s="44">
        <v>93943</v>
      </c>
      <c r="D276" s="106">
        <v>1170888</v>
      </c>
      <c r="E276" s="44">
        <v>788</v>
      </c>
      <c r="F276" s="402">
        <f t="shared" si="420"/>
        <v>0.11780535207056361</v>
      </c>
      <c r="G276" s="44">
        <v>7896</v>
      </c>
      <c r="H276" s="106">
        <v>1051136</v>
      </c>
      <c r="I276" s="75">
        <v>13598</v>
      </c>
      <c r="J276" s="199">
        <v>1696908</v>
      </c>
      <c r="K276" s="418">
        <f t="shared" si="421"/>
        <v>21494</v>
      </c>
      <c r="L276" s="418">
        <v>953</v>
      </c>
      <c r="M276" s="408">
        <f t="shared" si="429"/>
        <v>4.4337954778077601E-2</v>
      </c>
      <c r="N276" s="91">
        <f t="shared" ref="N276:N282" si="436">D276-D269</f>
        <v>43958</v>
      </c>
      <c r="O276" s="91">
        <f t="shared" si="431"/>
        <v>6426</v>
      </c>
      <c r="P276" s="153">
        <f t="shared" si="432"/>
        <v>137963</v>
      </c>
      <c r="Q276" s="153">
        <f t="shared" si="433"/>
        <v>7723</v>
      </c>
      <c r="R276" s="410">
        <f t="shared" si="434"/>
        <v>5.5978776918449151E-2</v>
      </c>
      <c r="S276" s="92">
        <f t="shared" si="435"/>
        <v>25.25268610546739</v>
      </c>
      <c r="U276" s="8"/>
    </row>
    <row r="277" spans="1:21" x14ac:dyDescent="0.25">
      <c r="A277" s="63">
        <v>44164</v>
      </c>
      <c r="B277" s="44">
        <v>1082284</v>
      </c>
      <c r="C277" s="44">
        <v>94689</v>
      </c>
      <c r="D277" s="106">
        <v>1176973</v>
      </c>
      <c r="E277" s="44">
        <v>746</v>
      </c>
      <c r="F277" s="402">
        <f t="shared" si="420"/>
        <v>0.12259654889071488</v>
      </c>
      <c r="G277" s="44">
        <v>6356</v>
      </c>
      <c r="H277" s="106">
        <v>1057492</v>
      </c>
      <c r="I277" s="75">
        <v>10690</v>
      </c>
      <c r="J277" s="199">
        <v>1707598</v>
      </c>
      <c r="K277" s="418">
        <f t="shared" si="421"/>
        <v>17046</v>
      </c>
      <c r="L277" s="418">
        <v>885</v>
      </c>
      <c r="M277" s="408">
        <f t="shared" si="429"/>
        <v>5.1918338613164382E-2</v>
      </c>
      <c r="N277" s="91">
        <f t="shared" si="436"/>
        <v>43936</v>
      </c>
      <c r="O277" s="91">
        <f t="shared" ref="O277:O282" si="437">SUM(E271:E277)</f>
        <v>6328</v>
      </c>
      <c r="P277" s="153">
        <f t="shared" ref="P277:Q279" si="438">SUM(K271:K277)</f>
        <v>135345</v>
      </c>
      <c r="Q277" s="153">
        <f t="shared" si="438"/>
        <v>7547</v>
      </c>
      <c r="R277" s="410">
        <f t="shared" ref="R277:R282" si="439">Q277/P277</f>
        <v>5.5761202851970892E-2</v>
      </c>
      <c r="S277" s="92">
        <f t="shared" ref="S277:S282" si="440">P277/5463.3</f>
        <v>24.773488550875843</v>
      </c>
      <c r="U277" s="8"/>
    </row>
    <row r="278" spans="1:21" x14ac:dyDescent="0.25">
      <c r="A278" s="63">
        <v>44165</v>
      </c>
      <c r="B278" s="44">
        <v>1084192</v>
      </c>
      <c r="C278" s="44">
        <v>95057</v>
      </c>
      <c r="D278" s="106">
        <v>1179249</v>
      </c>
      <c r="E278" s="44">
        <v>368</v>
      </c>
      <c r="F278" s="402">
        <f t="shared" ref="F278:F279" si="441">E278/(D278-D277)</f>
        <v>0.16168717047451669</v>
      </c>
      <c r="G278" s="44">
        <v>4091</v>
      </c>
      <c r="H278" s="106">
        <v>1061583</v>
      </c>
      <c r="I278" s="75">
        <v>2602</v>
      </c>
      <c r="J278" s="199">
        <v>1710200</v>
      </c>
      <c r="K278" s="418">
        <v>6693</v>
      </c>
      <c r="L278" s="418">
        <v>446</v>
      </c>
      <c r="M278" s="408">
        <f>L278/K278</f>
        <v>6.6636784700433285E-2</v>
      </c>
      <c r="N278" s="91">
        <f t="shared" si="436"/>
        <v>40923</v>
      </c>
      <c r="O278" s="91">
        <f t="shared" si="437"/>
        <v>5747</v>
      </c>
      <c r="P278" s="153">
        <f t="shared" si="438"/>
        <v>129025</v>
      </c>
      <c r="Q278" s="153">
        <f t="shared" si="438"/>
        <v>6873</v>
      </c>
      <c r="R278" s="410">
        <f t="shared" si="439"/>
        <v>5.3268746366983144E-2</v>
      </c>
      <c r="S278" s="92">
        <f t="shared" si="440"/>
        <v>23.616678564237731</v>
      </c>
      <c r="U278" s="8" t="s">
        <v>234</v>
      </c>
    </row>
    <row r="279" spans="1:21" x14ac:dyDescent="0.25">
      <c r="A279" s="63">
        <v>44166</v>
      </c>
      <c r="B279" s="44">
        <v>1089047</v>
      </c>
      <c r="C279" s="44">
        <v>95811</v>
      </c>
      <c r="D279" s="106">
        <v>1184858</v>
      </c>
      <c r="E279" s="44">
        <v>754</v>
      </c>
      <c r="F279" s="402">
        <f t="shared" si="441"/>
        <v>0.13442681404885007</v>
      </c>
      <c r="G279" s="44">
        <v>5949</v>
      </c>
      <c r="H279" s="106">
        <v>1067532</v>
      </c>
      <c r="I279" s="75">
        <v>7090</v>
      </c>
      <c r="J279" s="199">
        <v>1717290</v>
      </c>
      <c r="K279" s="418">
        <f t="shared" ref="K279" si="442">G279+I279</f>
        <v>13039</v>
      </c>
      <c r="L279" s="418">
        <v>956</v>
      </c>
      <c r="M279" s="408">
        <f>L279/K279</f>
        <v>7.331850602040034E-2</v>
      </c>
      <c r="N279" s="91">
        <f t="shared" si="436"/>
        <v>41759</v>
      </c>
      <c r="O279" s="91">
        <f t="shared" si="437"/>
        <v>5730</v>
      </c>
      <c r="P279" s="153">
        <f t="shared" si="438"/>
        <v>130748</v>
      </c>
      <c r="Q279" s="153">
        <f t="shared" si="438"/>
        <v>6860</v>
      </c>
      <c r="R279" s="410">
        <f t="shared" si="439"/>
        <v>5.2467341756661671E-2</v>
      </c>
      <c r="S279" s="92">
        <f t="shared" si="440"/>
        <v>23.932055717240495</v>
      </c>
    </row>
    <row r="280" spans="1:21" x14ac:dyDescent="0.25">
      <c r="A280" s="63">
        <v>44167</v>
      </c>
      <c r="B280" s="44">
        <v>1097507</v>
      </c>
      <c r="C280" s="44">
        <v>96762</v>
      </c>
      <c r="D280" s="106">
        <v>1194269</v>
      </c>
      <c r="E280" s="44">
        <v>951</v>
      </c>
      <c r="F280" s="402">
        <f t="shared" ref="F280:F282" si="443">E280/(D280-D279)</f>
        <v>0.10105196047178833</v>
      </c>
      <c r="G280" s="44">
        <v>8195</v>
      </c>
      <c r="H280" s="106">
        <v>1075727</v>
      </c>
      <c r="I280" s="75">
        <v>15978</v>
      </c>
      <c r="J280" s="199">
        <v>1733268</v>
      </c>
      <c r="K280" s="418">
        <f t="shared" ref="K280:K282" si="444">G280+I280</f>
        <v>24173</v>
      </c>
      <c r="L280" s="418">
        <v>1098</v>
      </c>
      <c r="M280" s="408">
        <f>L280/K280</f>
        <v>4.5422578910354526E-2</v>
      </c>
      <c r="N280" s="91">
        <f t="shared" si="436"/>
        <v>45129</v>
      </c>
      <c r="O280" s="91">
        <f t="shared" si="437"/>
        <v>5801</v>
      </c>
      <c r="P280" s="153">
        <f t="shared" ref="P280" si="445">SUM(K274:K280)</f>
        <v>139316</v>
      </c>
      <c r="Q280" s="153">
        <f t="shared" ref="Q280" si="446">SUM(L274:L280)</f>
        <v>6899</v>
      </c>
      <c r="R280" s="410">
        <f t="shared" si="439"/>
        <v>4.9520514513767259E-2</v>
      </c>
      <c r="S280" s="92">
        <f t="shared" si="440"/>
        <v>25.500338623176468</v>
      </c>
    </row>
    <row r="281" spans="1:21" x14ac:dyDescent="0.25">
      <c r="A281" s="63">
        <v>44168</v>
      </c>
      <c r="B281" s="44">
        <v>1103860</v>
      </c>
      <c r="C281" s="44">
        <v>97720</v>
      </c>
      <c r="D281" s="106">
        <v>1201580</v>
      </c>
      <c r="E281" s="44">
        <v>958</v>
      </c>
      <c r="F281" s="402">
        <f t="shared" si="443"/>
        <v>0.13103542607030502</v>
      </c>
      <c r="G281" s="44">
        <v>9277</v>
      </c>
      <c r="H281" s="106">
        <v>1085004</v>
      </c>
      <c r="I281" s="75">
        <v>16956</v>
      </c>
      <c r="J281" s="199">
        <v>1750224</v>
      </c>
      <c r="K281" s="418">
        <f t="shared" si="444"/>
        <v>26233</v>
      </c>
      <c r="L281" s="418">
        <v>1120</v>
      </c>
      <c r="M281" s="408">
        <f>L281/K281</f>
        <v>4.2694316319140016E-2</v>
      </c>
      <c r="N281" s="91">
        <f t="shared" si="436"/>
        <v>43948</v>
      </c>
      <c r="O281" s="91">
        <f t="shared" si="437"/>
        <v>5534</v>
      </c>
      <c r="P281" s="153">
        <f t="shared" ref="P281:P282" si="447">SUM(K275:K281)</f>
        <v>135605</v>
      </c>
      <c r="Q281" s="153">
        <f t="shared" ref="Q281:Q282" si="448">SUM(L275:L281)</f>
        <v>6608</v>
      </c>
      <c r="R281" s="410">
        <f t="shared" si="439"/>
        <v>4.8729766601526489E-2</v>
      </c>
      <c r="S281" s="92">
        <f t="shared" si="440"/>
        <v>24.821078835136273</v>
      </c>
    </row>
    <row r="282" spans="1:21" x14ac:dyDescent="0.25">
      <c r="A282" s="63">
        <v>44169</v>
      </c>
      <c r="B282" s="44">
        <v>1110733</v>
      </c>
      <c r="C282" s="44">
        <v>98686</v>
      </c>
      <c r="D282" s="106">
        <v>1209419</v>
      </c>
      <c r="E282" s="44">
        <v>966</v>
      </c>
      <c r="F282" s="402">
        <f t="shared" si="443"/>
        <v>0.12323000382701875</v>
      </c>
      <c r="G282" s="44">
        <v>8918</v>
      </c>
      <c r="H282" s="106">
        <v>1093922</v>
      </c>
      <c r="I282" s="75">
        <v>17949</v>
      </c>
      <c r="J282" s="199">
        <v>1768173</v>
      </c>
      <c r="K282" s="418">
        <f t="shared" si="444"/>
        <v>26867</v>
      </c>
      <c r="L282" s="418">
        <v>1134</v>
      </c>
      <c r="M282" s="408">
        <f>L282/K282</f>
        <v>4.2207913053187926E-2</v>
      </c>
      <c r="N282" s="91">
        <f t="shared" si="436"/>
        <v>45220</v>
      </c>
      <c r="O282" s="91">
        <f t="shared" si="437"/>
        <v>5531</v>
      </c>
      <c r="P282" s="153">
        <f t="shared" si="447"/>
        <v>135545</v>
      </c>
      <c r="Q282" s="153">
        <f t="shared" si="448"/>
        <v>6592</v>
      </c>
      <c r="R282" s="410">
        <f t="shared" si="439"/>
        <v>4.863329521561105E-2</v>
      </c>
      <c r="S282" s="92">
        <f t="shared" si="440"/>
        <v>24.810096461845404</v>
      </c>
    </row>
    <row r="283" spans="1:21" x14ac:dyDescent="0.25">
      <c r="B283" s="44"/>
      <c r="C283" s="44"/>
      <c r="D283" s="44"/>
      <c r="G283" s="44"/>
      <c r="H283" s="44"/>
      <c r="I283" s="44"/>
      <c r="J283" s="44"/>
      <c r="K283" s="44"/>
      <c r="L283" s="44"/>
      <c r="M283" s="408"/>
    </row>
    <row r="284" spans="1:21" x14ac:dyDescent="0.25">
      <c r="B284" s="44"/>
      <c r="C284" s="44"/>
      <c r="D284" s="44"/>
    </row>
    <row r="285" spans="1:21" x14ac:dyDescent="0.25">
      <c r="C285" s="44"/>
      <c r="D285" s="44"/>
    </row>
    <row r="286" spans="1:21" x14ac:dyDescent="0.25">
      <c r="C286" s="44"/>
      <c r="D286" s="44"/>
    </row>
    <row r="287" spans="1:21" x14ac:dyDescent="0.25">
      <c r="C287" s="44"/>
      <c r="D287" s="44"/>
    </row>
    <row r="288" spans="1:21" x14ac:dyDescent="0.25">
      <c r="D288"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true</value>
    </field>
    <field name="Objective-DatePublished">
      <value order="0">2020-12-04T13:19:22Z</value>
    </field>
    <field name="Objective-ModificationStamp">
      <value order="0">2020-12-04T13:19:23Z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vA45291155</value>
    </field>
    <field name="Objective-Version">
      <value order="0">113.0</value>
    </field>
    <field name="Objective-VersionNumber">
      <value order="0">649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2020-12-04T13:19:08Z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2020-12-04T13:19:22Z</vt:filetime>
  </property>
  <property fmtid="{D5CDD505-2E9C-101B-9397-08002B2CF9AE}" pid="10" name="Objective-ModificationStamp">
    <vt:filetime>2020-12-04T13:19:23Z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vA45291155</vt:lpwstr>
  </property>
  <property fmtid="{D5CDD505-2E9C-101B-9397-08002B2CF9AE}" pid="16" name="Objective-Version">
    <vt:lpwstr>113.0</vt:lpwstr>
  </property>
  <property fmtid="{D5CDD505-2E9C-101B-9397-08002B2CF9AE}" pid="17" name="Objective-VersionNumber">
    <vt:r8>649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