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89" i="9" l="1"/>
  <c r="M489" i="9" l="1"/>
  <c r="N489" i="9"/>
  <c r="O489" i="9"/>
  <c r="P489" i="9"/>
  <c r="Q489" i="9"/>
  <c r="R489" i="9"/>
  <c r="F489" i="9"/>
  <c r="S488" i="9" l="1"/>
  <c r="N488" i="9" l="1"/>
  <c r="O488" i="9"/>
  <c r="P488" i="9"/>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R433" i="9" s="1"/>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s="1"/>
  <c r="O422" i="9"/>
  <c r="N422" i="9"/>
  <c r="F422" i="9"/>
  <c r="M422" i="9"/>
  <c r="R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P384" i="9" s="1"/>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F338" i="9"/>
  <c r="M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F319" i="9"/>
  <c r="M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P264" i="9" s="1"/>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P259" i="9" s="1"/>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s="1"/>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c r="K184" i="9"/>
  <c r="M184" i="9" s="1"/>
  <c r="K185" i="9"/>
  <c r="M185" i="9"/>
  <c r="K186" i="9"/>
  <c r="M186" i="9" s="1"/>
  <c r="K187" i="9"/>
  <c r="M187" i="9"/>
  <c r="K188" i="9"/>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P167" i="9" s="1"/>
  <c r="S167" i="9" s="1"/>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P77" i="9" s="1"/>
  <c r="S77" i="9" s="1"/>
  <c r="K78" i="9"/>
  <c r="K79" i="9"/>
  <c r="K80" i="9"/>
  <c r="K81" i="9"/>
  <c r="K82" i="9"/>
  <c r="K83" i="9"/>
  <c r="K84" i="9"/>
  <c r="K85" i="9"/>
  <c r="P90" i="9" s="1"/>
  <c r="S90" i="9" s="1"/>
  <c r="K86" i="9"/>
  <c r="K87" i="9"/>
  <c r="K88" i="9"/>
  <c r="K89" i="9"/>
  <c r="K90" i="9"/>
  <c r="K91" i="9"/>
  <c r="K92" i="9"/>
  <c r="K93" i="9"/>
  <c r="P93" i="9" s="1"/>
  <c r="S93" i="9" s="1"/>
  <c r="K94" i="9"/>
  <c r="K95" i="9"/>
  <c r="K96" i="9"/>
  <c r="K97" i="9"/>
  <c r="K98" i="9"/>
  <c r="K99" i="9"/>
  <c r="K100" i="9"/>
  <c r="K101" i="9"/>
  <c r="P107" i="9" s="1"/>
  <c r="S107" i="9" s="1"/>
  <c r="K102" i="9"/>
  <c r="K103" i="9"/>
  <c r="K104" i="9"/>
  <c r="K105" i="9"/>
  <c r="K106" i="9"/>
  <c r="K107" i="9"/>
  <c r="K108" i="9"/>
  <c r="K109" i="9"/>
  <c r="K110" i="9"/>
  <c r="K111" i="9"/>
  <c r="P117" i="9" s="1"/>
  <c r="S117" i="9" s="1"/>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P143" i="9" s="1"/>
  <c r="S143" i="9" s="1"/>
  <c r="N137" i="9"/>
  <c r="K137" i="9"/>
  <c r="P142" i="9" s="1"/>
  <c r="S142" i="9" s="1"/>
  <c r="N136" i="9"/>
  <c r="K136" i="9"/>
  <c r="N135" i="9"/>
  <c r="K135" i="9"/>
  <c r="N134" i="9"/>
  <c r="K134" i="9"/>
  <c r="P139" i="9" s="1"/>
  <c r="S139" i="9" s="1"/>
  <c r="N133" i="9"/>
  <c r="K133" i="9"/>
  <c r="P137" i="9" s="1"/>
  <c r="S137" i="9" s="1"/>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6" i="9"/>
  <c r="S146" i="9" s="1"/>
  <c r="P145" i="9"/>
  <c r="S145" i="9" s="1"/>
  <c r="M229" i="9"/>
  <c r="P189" i="9"/>
  <c r="S189" i="9" s="1"/>
  <c r="M203" i="9"/>
  <c r="M227" i="9"/>
  <c r="M180" i="9"/>
  <c r="M188" i="9"/>
  <c r="M196" i="9"/>
  <c r="M236" i="9"/>
  <c r="M214" i="9"/>
  <c r="P185" i="9"/>
  <c r="S185" i="9" s="1"/>
  <c r="P209" i="9"/>
  <c r="R209" i="9" s="1"/>
  <c r="M191" i="9"/>
  <c r="M207" i="9"/>
  <c r="M223" i="9"/>
  <c r="M176" i="9"/>
  <c r="M216" i="9"/>
  <c r="M232" i="9"/>
  <c r="M209" i="9"/>
  <c r="M225" i="9"/>
  <c r="M234" i="9"/>
  <c r="R187" i="9" l="1"/>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R452" i="9"/>
  <c r="P186" i="9"/>
  <c r="P180" i="9"/>
  <c r="P129" i="9"/>
  <c r="S129" i="9" s="1"/>
  <c r="P158" i="9"/>
  <c r="S158" i="9" s="1"/>
  <c r="P261" i="9"/>
  <c r="S261" i="9" s="1"/>
  <c r="P262" i="9"/>
  <c r="P337" i="9"/>
  <c r="S337" i="9" s="1"/>
  <c r="S435" i="9"/>
  <c r="R213"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R407" i="9"/>
  <c r="Q244" i="9"/>
  <c r="P297" i="9"/>
  <c r="S297" i="9" s="1"/>
  <c r="P314" i="9"/>
  <c r="P321" i="9"/>
  <c r="R323"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R302" i="9"/>
  <c r="S427" i="9"/>
  <c r="R427" i="9"/>
  <c r="S448" i="9"/>
  <c r="R448" i="9"/>
  <c r="S453" i="9"/>
  <c r="R453" i="9"/>
  <c r="S455" i="9"/>
  <c r="R455" i="9"/>
  <c r="R239" i="9"/>
  <c r="R233"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R251" i="9"/>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5"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61" i="9" l="1"/>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<sst xmlns="http://schemas.openxmlformats.org/spreadsheetml/2006/main" count="852" uniqueCount="425">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</sst>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0" fontId="0" fillId="0" borderId="6" xfId="0"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7bd3c5fd8308439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4.0934902500000009E-2</c:v>
                </c:pt>
                <c:pt idx="162">
                  <c:v>4.8208049799999993E-2</c:v>
                </c:pt>
                <c:pt idx="163">
                  <c:v>5.8233243499999997E-2</c:v>
                </c:pt>
                <c:pt idx="164">
                  <c:v>6.4829019000000002E-2</c:v>
                </c:pt>
                <c:pt idx="165">
                  <c:v>8.1509696300000004E-2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0.12186277229999999</c:v>
                </c:pt>
                <c:pt idx="162">
                  <c:v>0.1258934283</c:v>
                </c:pt>
                <c:pt idx="163">
                  <c:v>0.15815818069999998</c:v>
                </c:pt>
                <c:pt idx="164">
                  <c:v>0.17904939450000001</c:v>
                </c:pt>
                <c:pt idx="165">
                  <c:v>0.1767765761</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Discharges'!$A$4:$A$436</c:f>
              <c:strCache>
                <c:ptCount val="43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strCache>
            </c:strRef>
          </c:cat>
          <c:val>
            <c:numRef>
              <c:f>'Table 4 - Delayed Discharges'!$C$4:$C$436</c:f>
              <c:numCache>
                <c:formatCode>_(* #,##0_);_(* \(#,##0\);_(* "-"??_);_(@_)</c:formatCode>
                <c:ptCount val="43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pt idx="432" formatCode="General">
                  <c:v>1227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Workforce'!$B$117:$B$180</c:f>
              <c:numCache>
                <c:formatCode>#,##0</c:formatCode>
                <c:ptCount val="6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Workforce'!$C$117:$C$180</c:f>
              <c:numCache>
                <c:formatCode>#,##0</c:formatCode>
                <c:ptCount val="6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Workforce'!$D$117:$D$180</c:f>
              <c:numCache>
                <c:formatCode>#,##0</c:formatCode>
                <c:ptCount val="6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80"/>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row r="180" spans="1:5" x14ac:dyDescent="0.25">
      <c r="A180" s="113" t="s">
        <v>420</v>
      </c>
      <c r="B180" s="537">
        <v>921</v>
      </c>
      <c r="C180" s="537">
        <v>33</v>
      </c>
      <c r="D180" s="537">
        <v>757</v>
      </c>
      <c r="E180" s="9">
        <v>1711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0"/>
  <sheetViews>
    <sheetView showGridLines="0" zoomScale="89" zoomScaleNormal="90" workbookViewId="0">
      <pane ySplit="3" topLeftCell="A50"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5</v>
      </c>
    </row>
    <row r="68" spans="1:3" x14ac:dyDescent="0.25">
      <c r="A68" s="217">
        <v>22</v>
      </c>
      <c r="B68" s="222" t="s">
        <v>412</v>
      </c>
      <c r="C68" s="207">
        <v>4</v>
      </c>
    </row>
    <row r="69" spans="1:3" x14ac:dyDescent="0.25">
      <c r="A69" s="217">
        <v>23</v>
      </c>
      <c r="B69" s="2" t="s">
        <v>417</v>
      </c>
      <c r="C69" s="207">
        <v>4</v>
      </c>
    </row>
    <row r="70" spans="1:3" x14ac:dyDescent="0.25">
      <c r="A70" s="217">
        <v>24</v>
      </c>
      <c r="B70" s="2" t="s">
        <v>421</v>
      </c>
      <c r="C70"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3"/>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5"/>
  <sheetViews>
    <sheetView showGridLines="0" zoomScale="89" zoomScaleNormal="90" workbookViewId="0">
      <pane ySplit="3" topLeftCell="A40"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76"/>
  <sheetViews>
    <sheetView workbookViewId="0">
      <pane xSplit="1" ySplit="3" topLeftCell="B46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62">
        <v>44368</v>
      </c>
      <c r="B165" s="8">
        <v>28035</v>
      </c>
      <c r="C165" s="493">
        <v>0.83546135369999996</v>
      </c>
      <c r="D165" s="493">
        <v>0.12186277229999999</v>
      </c>
      <c r="E165" s="493">
        <v>4.0934902500000009E-2</v>
      </c>
    </row>
    <row r="166" spans="1:19" x14ac:dyDescent="0.25">
      <c r="A166" s="62">
        <v>44369</v>
      </c>
      <c r="B166" s="8">
        <v>32625</v>
      </c>
      <c r="C166" s="493">
        <v>0.82421091420000003</v>
      </c>
      <c r="D166" s="493">
        <v>0.1258934283</v>
      </c>
      <c r="E166" s="493">
        <v>4.8208049799999993E-2</v>
      </c>
    </row>
    <row r="167" spans="1:19" x14ac:dyDescent="0.25">
      <c r="A167" s="62">
        <v>44370</v>
      </c>
      <c r="B167" s="8">
        <v>39294</v>
      </c>
      <c r="C167" s="493">
        <v>0.78358532969999994</v>
      </c>
      <c r="D167" s="493">
        <v>0.15815818069999998</v>
      </c>
      <c r="E167" s="493">
        <v>5.8233243499999997E-2</v>
      </c>
    </row>
    <row r="168" spans="1:19" x14ac:dyDescent="0.25">
      <c r="A168" s="62">
        <v>44371</v>
      </c>
      <c r="B168" s="8">
        <v>42453</v>
      </c>
      <c r="C168" s="493">
        <v>0.75609551870000002</v>
      </c>
      <c r="D168" s="493">
        <v>0.17904939450000001</v>
      </c>
      <c r="E168" s="493">
        <v>6.4829019000000002E-2</v>
      </c>
    </row>
    <row r="169" spans="1:19" x14ac:dyDescent="0.25">
      <c r="A169" s="62">
        <v>44372</v>
      </c>
      <c r="B169" s="8">
        <v>30967</v>
      </c>
      <c r="C169" s="493">
        <v>0.74169219819999999</v>
      </c>
      <c r="D169" s="493">
        <v>0.1767765761</v>
      </c>
      <c r="E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75"/>
  <sheetViews>
    <sheetView workbookViewId="0">
      <pane xSplit="1" ySplit="3" topLeftCell="B15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5" spans="1:3" x14ac:dyDescent="0.25">
      <c r="B175" s="350"/>
      <c r="C175"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3"/>
  <sheetViews>
    <sheetView workbookViewId="0">
      <pane xSplit="1" ySplit="3" topLeftCell="B4"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8"/>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2" t="s">
        <v>286</v>
      </c>
      <c r="B15" s="582"/>
      <c r="C15" s="582"/>
      <c r="D15" s="583"/>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2" t="s">
        <v>384</v>
      </c>
      <c r="B27" s="582"/>
      <c r="C27" s="582"/>
      <c r="D27" s="583"/>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30">
        <v>44365</v>
      </c>
      <c r="B36" s="433">
        <v>5310</v>
      </c>
      <c r="C36" s="433">
        <v>70</v>
      </c>
      <c r="D36" s="433">
        <v>8</v>
      </c>
    </row>
    <row r="37" spans="1:4" x14ac:dyDescent="0.25">
      <c r="D37" s="565"/>
    </row>
    <row r="38" spans="1:4" x14ac:dyDescent="0.25">
      <c r="A38" s="423" t="s">
        <v>291</v>
      </c>
      <c r="B38" s="31"/>
      <c r="C38" s="31"/>
      <c r="D38" s="424"/>
    </row>
    <row r="39" spans="1:4" ht="75" x14ac:dyDescent="0.25">
      <c r="A39" s="415" t="s">
        <v>0</v>
      </c>
      <c r="B39" s="425" t="s">
        <v>287</v>
      </c>
      <c r="C39" s="415" t="s">
        <v>288</v>
      </c>
      <c r="D39" s="425" t="s">
        <v>285</v>
      </c>
    </row>
    <row r="40" spans="1:4" x14ac:dyDescent="0.25">
      <c r="A40" s="418">
        <v>44134</v>
      </c>
      <c r="B40" s="434">
        <v>230</v>
      </c>
      <c r="C40" s="432">
        <v>65</v>
      </c>
      <c r="D40" s="431">
        <v>9</v>
      </c>
    </row>
    <row r="41" spans="1:4" x14ac:dyDescent="0.25">
      <c r="A41" s="418">
        <v>44141</v>
      </c>
      <c r="B41" s="432">
        <v>305</v>
      </c>
      <c r="C41" s="432">
        <v>75</v>
      </c>
      <c r="D41" s="431">
        <v>11</v>
      </c>
    </row>
    <row r="42" spans="1:4" x14ac:dyDescent="0.25">
      <c r="A42" s="418">
        <v>44148</v>
      </c>
      <c r="B42" s="432">
        <v>375</v>
      </c>
      <c r="C42" s="432">
        <v>55</v>
      </c>
      <c r="D42" s="431">
        <v>8</v>
      </c>
    </row>
    <row r="43" spans="1:4" x14ac:dyDescent="0.25">
      <c r="A43" s="418">
        <v>44155</v>
      </c>
      <c r="B43" s="432">
        <v>435</v>
      </c>
      <c r="C43" s="432">
        <v>65</v>
      </c>
      <c r="D43" s="431">
        <v>9</v>
      </c>
    </row>
    <row r="44" spans="1:4" x14ac:dyDescent="0.25">
      <c r="A44" s="418">
        <v>44162</v>
      </c>
      <c r="B44" s="432">
        <v>470</v>
      </c>
      <c r="C44" s="432">
        <v>40</v>
      </c>
      <c r="D44" s="431">
        <v>6</v>
      </c>
    </row>
    <row r="45" spans="1:4" x14ac:dyDescent="0.25">
      <c r="A45" s="418">
        <v>44169</v>
      </c>
      <c r="B45" s="432">
        <v>530</v>
      </c>
      <c r="C45" s="432">
        <v>50</v>
      </c>
      <c r="D45" s="431">
        <v>7</v>
      </c>
    </row>
    <row r="46" spans="1:4" x14ac:dyDescent="0.25">
      <c r="A46" s="418">
        <v>44176</v>
      </c>
      <c r="B46" s="426">
        <v>560</v>
      </c>
      <c r="C46" s="426">
        <v>25</v>
      </c>
      <c r="D46" s="421">
        <v>4</v>
      </c>
    </row>
    <row r="47" spans="1:4" ht="75" customHeight="1" x14ac:dyDescent="0.25">
      <c r="A47" s="584" t="s">
        <v>289</v>
      </c>
      <c r="B47" s="582"/>
      <c r="C47" s="582"/>
      <c r="D47" s="583"/>
    </row>
    <row r="48" spans="1:4" x14ac:dyDescent="0.25">
      <c r="A48" s="418">
        <v>44211</v>
      </c>
      <c r="B48" s="432">
        <v>645</v>
      </c>
      <c r="C48" s="427" t="s">
        <v>48</v>
      </c>
      <c r="D48" s="422" t="s">
        <v>48</v>
      </c>
    </row>
    <row r="49" spans="1:5" x14ac:dyDescent="0.25">
      <c r="A49" s="418">
        <v>44218</v>
      </c>
      <c r="B49" s="432">
        <v>670</v>
      </c>
      <c r="C49" s="432">
        <v>50</v>
      </c>
      <c r="D49" s="432">
        <v>7</v>
      </c>
    </row>
    <row r="50" spans="1:5" x14ac:dyDescent="0.25">
      <c r="A50" s="418">
        <v>44225</v>
      </c>
      <c r="B50" s="432">
        <v>705</v>
      </c>
      <c r="C50" s="432">
        <v>25</v>
      </c>
      <c r="D50" s="432">
        <v>4</v>
      </c>
    </row>
    <row r="51" spans="1:5" x14ac:dyDescent="0.25">
      <c r="A51" s="418">
        <v>44232</v>
      </c>
      <c r="B51" s="432">
        <v>740</v>
      </c>
      <c r="C51" s="432">
        <v>20</v>
      </c>
      <c r="D51" s="432">
        <v>3</v>
      </c>
    </row>
    <row r="52" spans="1:5" x14ac:dyDescent="0.25">
      <c r="A52" s="420">
        <v>44239</v>
      </c>
      <c r="B52" s="419">
        <v>750</v>
      </c>
      <c r="C52" s="432">
        <v>15</v>
      </c>
      <c r="D52" s="432">
        <v>2</v>
      </c>
      <c r="E52" s="78"/>
    </row>
    <row r="53" spans="1:5" x14ac:dyDescent="0.25">
      <c r="A53" s="429">
        <v>44246</v>
      </c>
      <c r="B53" s="432">
        <v>760</v>
      </c>
      <c r="C53" s="432">
        <v>20</v>
      </c>
      <c r="D53" s="432">
        <v>3</v>
      </c>
    </row>
    <row r="54" spans="1:5" x14ac:dyDescent="0.25">
      <c r="A54" s="440">
        <v>44253</v>
      </c>
      <c r="B54" s="432">
        <v>780</v>
      </c>
      <c r="C54" s="432">
        <v>15</v>
      </c>
      <c r="D54" s="432">
        <v>2</v>
      </c>
    </row>
    <row r="55" spans="1:5" x14ac:dyDescent="0.25">
      <c r="A55" s="440">
        <v>44260</v>
      </c>
      <c r="B55" s="432">
        <v>800</v>
      </c>
      <c r="C55" s="432">
        <v>10</v>
      </c>
      <c r="D55" s="432">
        <v>1</v>
      </c>
    </row>
    <row r="56" spans="1:5" x14ac:dyDescent="0.25">
      <c r="A56" s="440">
        <v>44267</v>
      </c>
      <c r="B56" s="432">
        <v>810</v>
      </c>
      <c r="C56" s="431">
        <v>15</v>
      </c>
      <c r="D56" s="431">
        <v>2</v>
      </c>
    </row>
    <row r="57" spans="1:5" x14ac:dyDescent="0.25">
      <c r="A57" s="440">
        <v>44274</v>
      </c>
      <c r="B57" s="432">
        <v>825</v>
      </c>
      <c r="C57" s="431">
        <v>15</v>
      </c>
      <c r="D57" s="431">
        <v>2</v>
      </c>
    </row>
    <row r="58" spans="1:5" x14ac:dyDescent="0.25">
      <c r="A58" s="436">
        <v>44281</v>
      </c>
      <c r="B58" s="433">
        <v>840</v>
      </c>
      <c r="C58" s="439">
        <v>15</v>
      </c>
      <c r="D58" s="439">
        <v>2</v>
      </c>
    </row>
    <row r="59" spans="1:5" ht="69" customHeight="1" x14ac:dyDescent="0.25">
      <c r="A59" s="582" t="s">
        <v>384</v>
      </c>
      <c r="B59" s="582"/>
      <c r="C59" s="582"/>
      <c r="D59" s="583"/>
    </row>
    <row r="60" spans="1:5" x14ac:dyDescent="0.25">
      <c r="A60" s="440">
        <v>44310</v>
      </c>
      <c r="B60" s="434">
        <v>885</v>
      </c>
      <c r="C60" s="539" t="s">
        <v>48</v>
      </c>
      <c r="D60" s="442" t="s">
        <v>48</v>
      </c>
    </row>
    <row r="61" spans="1:5" x14ac:dyDescent="0.25">
      <c r="A61" s="440">
        <v>44316</v>
      </c>
      <c r="B61" s="432">
        <v>890</v>
      </c>
      <c r="C61" s="540">
        <v>5</v>
      </c>
      <c r="D61" s="541">
        <v>1</v>
      </c>
    </row>
    <row r="62" spans="1:5" x14ac:dyDescent="0.25">
      <c r="A62" s="440">
        <v>44323</v>
      </c>
      <c r="B62" s="432">
        <v>900</v>
      </c>
      <c r="C62" s="541">
        <v>10</v>
      </c>
      <c r="D62" s="540">
        <v>1</v>
      </c>
      <c r="E62" s="78"/>
    </row>
    <row r="63" spans="1:5" x14ac:dyDescent="0.25">
      <c r="A63" s="440">
        <v>44330</v>
      </c>
      <c r="B63" s="432">
        <v>910</v>
      </c>
      <c r="C63" s="540">
        <v>15</v>
      </c>
      <c r="D63" s="540">
        <v>2</v>
      </c>
    </row>
    <row r="64" spans="1:5" x14ac:dyDescent="0.25">
      <c r="A64" s="420">
        <v>44337</v>
      </c>
      <c r="B64" s="432">
        <v>930</v>
      </c>
      <c r="C64" s="432">
        <v>15</v>
      </c>
      <c r="D64" s="432">
        <v>2</v>
      </c>
    </row>
    <row r="65" spans="1:4" x14ac:dyDescent="0.25">
      <c r="A65" s="420">
        <v>44344</v>
      </c>
      <c r="B65" s="432">
        <v>955</v>
      </c>
      <c r="C65" s="432">
        <v>25</v>
      </c>
      <c r="D65" s="432">
        <v>3</v>
      </c>
    </row>
    <row r="66" spans="1:4" x14ac:dyDescent="0.25">
      <c r="A66" s="420">
        <v>44351</v>
      </c>
      <c r="B66" s="432">
        <v>970</v>
      </c>
      <c r="C66" s="432">
        <v>25</v>
      </c>
      <c r="D66" s="432">
        <v>3</v>
      </c>
    </row>
    <row r="67" spans="1:4" x14ac:dyDescent="0.25">
      <c r="A67" s="420">
        <v>44358</v>
      </c>
      <c r="B67" s="432">
        <v>1020</v>
      </c>
      <c r="C67" s="432">
        <v>50</v>
      </c>
      <c r="D67" s="432">
        <v>7</v>
      </c>
    </row>
    <row r="68" spans="1:4" x14ac:dyDescent="0.25">
      <c r="A68" s="542">
        <v>44365</v>
      </c>
      <c r="B68" s="433">
        <v>1060</v>
      </c>
      <c r="C68" s="433">
        <v>40</v>
      </c>
      <c r="D68" s="433">
        <v>6</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9" t="s">
        <v>0</v>
      </c>
      <c r="B3" s="585" t="s">
        <v>4</v>
      </c>
      <c r="C3" s="586"/>
      <c r="D3" s="587"/>
      <c r="E3" s="588" t="s">
        <v>7</v>
      </c>
      <c r="F3" s="588"/>
      <c r="G3" s="588"/>
    </row>
    <row r="4" spans="1:19" x14ac:dyDescent="0.25">
      <c r="A4" s="590"/>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2" t="s">
        <v>5</v>
      </c>
      <c r="E31" s="592"/>
      <c r="F31" s="592"/>
      <c r="G31" s="592"/>
      <c r="H31" s="592"/>
      <c r="I31" s="592"/>
      <c r="J31" s="592"/>
      <c r="K31" s="592"/>
      <c r="L31" s="592"/>
      <c r="M31" s="592"/>
      <c r="N31" s="592"/>
    </row>
    <row r="32" spans="1:14" x14ac:dyDescent="0.25">
      <c r="A32" s="361">
        <v>43938</v>
      </c>
      <c r="B32" s="298">
        <v>184</v>
      </c>
      <c r="D32" s="592"/>
      <c r="E32" s="592"/>
      <c r="F32" s="592"/>
      <c r="G32" s="592"/>
      <c r="H32" s="592"/>
      <c r="I32" s="592"/>
      <c r="J32" s="592"/>
      <c r="K32" s="592"/>
      <c r="L32" s="592"/>
      <c r="M32" s="592"/>
      <c r="N32" s="592"/>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2" t="s">
        <v>82</v>
      </c>
      <c r="E34" s="592"/>
      <c r="F34" s="592"/>
      <c r="G34" s="592"/>
      <c r="H34" s="592"/>
      <c r="I34" s="592"/>
      <c r="J34" s="592"/>
      <c r="K34" s="592"/>
      <c r="L34" s="592"/>
      <c r="M34" s="592"/>
      <c r="N34" s="592"/>
    </row>
    <row r="35" spans="1:14" x14ac:dyDescent="0.25">
      <c r="A35" s="361">
        <v>43941</v>
      </c>
      <c r="B35" s="298">
        <v>167</v>
      </c>
      <c r="D35" s="592"/>
      <c r="E35" s="592"/>
      <c r="F35" s="592"/>
      <c r="G35" s="592"/>
      <c r="H35" s="592"/>
      <c r="I35" s="592"/>
      <c r="J35" s="592"/>
      <c r="K35" s="592"/>
      <c r="L35" s="592"/>
      <c r="M35" s="592"/>
      <c r="N35" s="592"/>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3" t="s">
        <v>115</v>
      </c>
      <c r="E37" s="593"/>
      <c r="F37" s="593"/>
      <c r="G37" s="593"/>
      <c r="H37" s="593"/>
      <c r="I37" s="593"/>
      <c r="J37" s="593"/>
      <c r="K37" s="593"/>
      <c r="L37" s="593"/>
      <c r="M37" s="593"/>
      <c r="N37" s="593"/>
    </row>
    <row r="38" spans="1:14" x14ac:dyDescent="0.25">
      <c r="A38" s="361">
        <v>43944</v>
      </c>
      <c r="B38" s="298">
        <v>136</v>
      </c>
      <c r="D38" s="593"/>
      <c r="E38" s="593"/>
      <c r="F38" s="593"/>
      <c r="G38" s="593"/>
      <c r="H38" s="593"/>
      <c r="I38" s="593"/>
      <c r="J38" s="593"/>
      <c r="K38" s="593"/>
      <c r="L38" s="593"/>
      <c r="M38" s="593"/>
      <c r="N38" s="593"/>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95"/>
  <sheetViews>
    <sheetView zoomScaleNormal="100" workbookViewId="0">
      <pane xSplit="1" ySplit="3" topLeftCell="B27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4" x14ac:dyDescent="0.25">
      <c r="A289" s="126">
        <v>44370</v>
      </c>
      <c r="B289" s="437">
        <v>18</v>
      </c>
      <c r="C289" s="437">
        <v>170</v>
      </c>
      <c r="D289" s="437">
        <v>2</v>
      </c>
    </row>
    <row r="290" spans="1:4" x14ac:dyDescent="0.25">
      <c r="A290" s="126">
        <v>44371</v>
      </c>
      <c r="B290" s="437">
        <v>17</v>
      </c>
      <c r="C290" s="437">
        <v>177</v>
      </c>
      <c r="D290" s="437">
        <v>2</v>
      </c>
    </row>
    <row r="291" spans="1:4" x14ac:dyDescent="0.25">
      <c r="A291" s="126">
        <v>44372</v>
      </c>
      <c r="B291" s="437">
        <v>16</v>
      </c>
      <c r="C291" s="437">
        <v>188</v>
      </c>
      <c r="D291" s="437">
        <v>2</v>
      </c>
    </row>
    <row r="292" spans="1:4" x14ac:dyDescent="0.25">
      <c r="A292" s="126">
        <v>44373</v>
      </c>
      <c r="B292" s="437">
        <v>18</v>
      </c>
      <c r="C292" s="437">
        <v>197</v>
      </c>
      <c r="D292" s="437">
        <v>2</v>
      </c>
    </row>
    <row r="293" spans="1:4" s="384" customFormat="1" x14ac:dyDescent="0.25">
      <c r="A293" s="126">
        <v>44374</v>
      </c>
      <c r="B293" s="437">
        <v>17</v>
      </c>
      <c r="C293" s="437">
        <v>196</v>
      </c>
      <c r="D293" s="437">
        <v>2</v>
      </c>
    </row>
    <row r="294" spans="1:4" x14ac:dyDescent="0.25">
      <c r="A294" s="126">
        <v>44375</v>
      </c>
      <c r="B294" s="437">
        <v>20</v>
      </c>
      <c r="C294" s="437">
        <v>202</v>
      </c>
      <c r="D294" s="437">
        <v>2</v>
      </c>
    </row>
    <row r="295" spans="1:4" x14ac:dyDescent="0.25">
      <c r="A295" s="126">
        <v>44376</v>
      </c>
      <c r="B295" s="437">
        <v>20</v>
      </c>
      <c r="C295" s="437">
        <v>215</v>
      </c>
      <c r="D295"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4" t="s">
        <v>116</v>
      </c>
      <c r="C2" s="595"/>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8" t="s">
        <v>122</v>
      </c>
      <c r="F33" s="599">
        <v>2</v>
      </c>
      <c r="G33" s="230"/>
    </row>
    <row r="34" spans="1:7" x14ac:dyDescent="0.25">
      <c r="A34" s="247">
        <v>44040</v>
      </c>
      <c r="B34" s="249" t="s">
        <v>48</v>
      </c>
      <c r="C34" s="250" t="s">
        <v>48</v>
      </c>
      <c r="D34" s="233"/>
      <c r="E34" s="596"/>
      <c r="F34" s="600"/>
      <c r="G34" s="230"/>
    </row>
    <row r="35" spans="1:7" x14ac:dyDescent="0.25">
      <c r="A35" s="247">
        <v>44041</v>
      </c>
      <c r="B35" s="234">
        <v>66</v>
      </c>
      <c r="C35" s="253">
        <v>0.06</v>
      </c>
      <c r="D35" s="254"/>
      <c r="E35" s="596"/>
      <c r="F35" s="600"/>
      <c r="G35" s="230"/>
    </row>
    <row r="36" spans="1:7" x14ac:dyDescent="0.25">
      <c r="A36" s="247">
        <v>44042</v>
      </c>
      <c r="B36" s="249" t="s">
        <v>48</v>
      </c>
      <c r="C36" s="250" t="s">
        <v>48</v>
      </c>
      <c r="D36" s="254"/>
      <c r="E36" s="596"/>
      <c r="F36" s="600"/>
      <c r="G36" s="230"/>
    </row>
    <row r="37" spans="1:7" x14ac:dyDescent="0.25">
      <c r="A37" s="247">
        <v>44043</v>
      </c>
      <c r="B37" s="249" t="s">
        <v>48</v>
      </c>
      <c r="C37" s="250" t="s">
        <v>48</v>
      </c>
      <c r="D37" s="254"/>
      <c r="E37" s="596"/>
      <c r="F37" s="600"/>
      <c r="G37" s="230"/>
    </row>
    <row r="38" spans="1:7" x14ac:dyDescent="0.25">
      <c r="A38" s="247">
        <v>44044</v>
      </c>
      <c r="B38" s="249" t="s">
        <v>48</v>
      </c>
      <c r="C38" s="250" t="s">
        <v>48</v>
      </c>
      <c r="D38" s="254"/>
      <c r="E38" s="596"/>
      <c r="F38" s="600"/>
      <c r="G38" s="230"/>
    </row>
    <row r="39" spans="1:7" x14ac:dyDescent="0.25">
      <c r="A39" s="247">
        <v>44045</v>
      </c>
      <c r="B39" s="249" t="s">
        <v>48</v>
      </c>
      <c r="C39" s="250" t="s">
        <v>48</v>
      </c>
      <c r="D39" s="254"/>
      <c r="E39" s="597"/>
      <c r="F39" s="601"/>
      <c r="G39" s="230"/>
    </row>
    <row r="40" spans="1:7" x14ac:dyDescent="0.25">
      <c r="A40" s="247">
        <v>44046</v>
      </c>
      <c r="B40" s="249" t="s">
        <v>48</v>
      </c>
      <c r="C40" s="250" t="s">
        <v>48</v>
      </c>
      <c r="D40" s="254"/>
      <c r="E40" s="596" t="s">
        <v>121</v>
      </c>
      <c r="F40" s="602">
        <v>0</v>
      </c>
      <c r="G40" s="230"/>
    </row>
    <row r="41" spans="1:7" x14ac:dyDescent="0.25">
      <c r="A41" s="247">
        <v>44047</v>
      </c>
      <c r="B41" s="249" t="s">
        <v>48</v>
      </c>
      <c r="C41" s="250" t="s">
        <v>48</v>
      </c>
      <c r="D41" s="254"/>
      <c r="E41" s="596"/>
      <c r="F41" s="603"/>
      <c r="G41" s="230"/>
    </row>
    <row r="42" spans="1:7" x14ac:dyDescent="0.25">
      <c r="A42" s="247">
        <v>44048</v>
      </c>
      <c r="B42" s="234">
        <v>60</v>
      </c>
      <c r="C42" s="253">
        <v>0.06</v>
      </c>
      <c r="D42" s="254"/>
      <c r="E42" s="596"/>
      <c r="F42" s="603"/>
      <c r="G42" s="230"/>
    </row>
    <row r="43" spans="1:7" x14ac:dyDescent="0.25">
      <c r="A43" s="247">
        <v>44049</v>
      </c>
      <c r="B43" s="249" t="s">
        <v>48</v>
      </c>
      <c r="C43" s="250" t="s">
        <v>48</v>
      </c>
      <c r="E43" s="596"/>
      <c r="F43" s="603"/>
    </row>
    <row r="44" spans="1:7" x14ac:dyDescent="0.25">
      <c r="A44" s="247">
        <v>44050</v>
      </c>
      <c r="B44" s="249" t="s">
        <v>48</v>
      </c>
      <c r="C44" s="250" t="s">
        <v>48</v>
      </c>
      <c r="E44" s="596"/>
      <c r="F44" s="603"/>
    </row>
    <row r="45" spans="1:7" x14ac:dyDescent="0.25">
      <c r="A45" s="247">
        <v>44051</v>
      </c>
      <c r="B45" s="249" t="s">
        <v>48</v>
      </c>
      <c r="C45" s="250" t="s">
        <v>48</v>
      </c>
      <c r="E45" s="596"/>
      <c r="F45" s="603"/>
    </row>
    <row r="46" spans="1:7" x14ac:dyDescent="0.25">
      <c r="A46" s="247">
        <v>44052</v>
      </c>
      <c r="B46" s="249" t="s">
        <v>48</v>
      </c>
      <c r="C46" s="250" t="s">
        <v>48</v>
      </c>
      <c r="E46" s="597"/>
      <c r="F46" s="604"/>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5" t="s">
        <v>81</v>
      </c>
      <c r="G4" s="606"/>
      <c r="H4" s="606"/>
      <c r="I4" s="607"/>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8" t="s">
        <v>117</v>
      </c>
      <c r="G84" s="609"/>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0" t="s">
        <v>117</v>
      </c>
      <c r="C109" s="611"/>
      <c r="D109" s="612"/>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2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3" t="s">
        <v>0</v>
      </c>
      <c r="B3" s="621" t="s">
        <v>269</v>
      </c>
      <c r="C3" s="622"/>
      <c r="D3" s="623"/>
      <c r="E3" s="621" t="s">
        <v>270</v>
      </c>
      <c r="F3" s="622"/>
      <c r="G3" s="623"/>
      <c r="H3" s="621" t="s">
        <v>271</v>
      </c>
      <c r="I3" s="622"/>
      <c r="J3" s="623"/>
      <c r="K3" s="621" t="s">
        <v>272</v>
      </c>
      <c r="L3" s="622"/>
      <c r="M3" s="623"/>
    </row>
    <row r="4" spans="1:15" s="499" customFormat="1" ht="78.75" customHeight="1" x14ac:dyDescent="0.2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36"/>
  <sheetViews>
    <sheetView showGridLines="0" zoomScaleNormal="100" workbookViewId="0">
      <pane xSplit="2" ySplit="3" topLeftCell="C415"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44370</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row r="409" spans="1:3" x14ac:dyDescent="0.25">
      <c r="B409" s="62">
        <v>44343</v>
      </c>
    </row>
    <row r="410" spans="1:3" x14ac:dyDescent="0.25">
      <c r="B410" s="62">
        <v>44344</v>
      </c>
    </row>
    <row r="411" spans="1:3" x14ac:dyDescent="0.25">
      <c r="B411" s="62">
        <v>44345</v>
      </c>
    </row>
    <row r="412" spans="1:3" x14ac:dyDescent="0.25">
      <c r="B412" s="62">
        <v>44346</v>
      </c>
    </row>
    <row r="413" spans="1:3" x14ac:dyDescent="0.25">
      <c r="B413" s="62">
        <v>44347</v>
      </c>
    </row>
    <row r="414" spans="1:3" x14ac:dyDescent="0.25">
      <c r="B414" s="62">
        <v>44348</v>
      </c>
    </row>
    <row r="415" spans="1:3" x14ac:dyDescent="0.25">
      <c r="A415" s="62">
        <v>44349</v>
      </c>
      <c r="B415" s="62">
        <v>44349</v>
      </c>
      <c r="C415" s="2">
        <v>1129</v>
      </c>
    </row>
    <row r="416" spans="1:3" x14ac:dyDescent="0.25">
      <c r="B416" s="62">
        <v>44350</v>
      </c>
    </row>
    <row r="417" spans="1:3" x14ac:dyDescent="0.25">
      <c r="B417" s="62">
        <v>44351</v>
      </c>
    </row>
    <row r="418" spans="1:3" x14ac:dyDescent="0.25">
      <c r="B418" s="62">
        <v>44352</v>
      </c>
    </row>
    <row r="419" spans="1:3" x14ac:dyDescent="0.25">
      <c r="B419" s="62">
        <v>44353</v>
      </c>
    </row>
    <row r="420" spans="1:3" x14ac:dyDescent="0.25">
      <c r="B420" s="62">
        <v>44354</v>
      </c>
    </row>
    <row r="421" spans="1:3" x14ac:dyDescent="0.25">
      <c r="B421" s="62">
        <v>44355</v>
      </c>
    </row>
    <row r="422" spans="1:3" x14ac:dyDescent="0.25">
      <c r="A422" s="62">
        <v>44356</v>
      </c>
      <c r="B422" s="62">
        <v>44356</v>
      </c>
      <c r="C422" s="2">
        <v>1124</v>
      </c>
    </row>
    <row r="423" spans="1:3" x14ac:dyDescent="0.25">
      <c r="B423" s="62">
        <v>44357</v>
      </c>
    </row>
    <row r="424" spans="1:3" x14ac:dyDescent="0.25">
      <c r="B424" s="62">
        <v>44358</v>
      </c>
    </row>
    <row r="425" spans="1:3" x14ac:dyDescent="0.25">
      <c r="B425" s="62">
        <v>44359</v>
      </c>
    </row>
    <row r="426" spans="1:3" x14ac:dyDescent="0.25">
      <c r="B426" s="62">
        <v>44360</v>
      </c>
    </row>
    <row r="427" spans="1:3" x14ac:dyDescent="0.25">
      <c r="B427" s="62">
        <v>44361</v>
      </c>
    </row>
    <row r="428" spans="1:3" x14ac:dyDescent="0.25">
      <c r="B428" s="62">
        <v>44362</v>
      </c>
    </row>
    <row r="429" spans="1:3" x14ac:dyDescent="0.25">
      <c r="A429" s="62">
        <v>44363</v>
      </c>
      <c r="B429" s="62">
        <v>44363</v>
      </c>
      <c r="C429" s="2">
        <v>1142</v>
      </c>
    </row>
    <row r="430" spans="1:3" x14ac:dyDescent="0.25">
      <c r="B430" s="62">
        <v>44364</v>
      </c>
    </row>
    <row r="431" spans="1:3" x14ac:dyDescent="0.25">
      <c r="B431" s="62">
        <v>44365</v>
      </c>
    </row>
    <row r="432" spans="1:3" x14ac:dyDescent="0.25">
      <c r="B432" s="62">
        <v>44366</v>
      </c>
    </row>
    <row r="433" spans="1:3" x14ac:dyDescent="0.25">
      <c r="B433" s="62">
        <v>44367</v>
      </c>
    </row>
    <row r="434" spans="1:3" x14ac:dyDescent="0.25">
      <c r="B434" s="62">
        <v>44368</v>
      </c>
    </row>
    <row r="435" spans="1:3" x14ac:dyDescent="0.25">
      <c r="B435" s="62">
        <v>44369</v>
      </c>
    </row>
    <row r="436" spans="1:3" x14ac:dyDescent="0.25">
      <c r="A436" s="62">
        <v>44370</v>
      </c>
      <c r="B436" s="62">
        <v>44370</v>
      </c>
      <c r="C436" s="2">
        <v>1227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89"/>
  <sheetViews>
    <sheetView showGridLines="0" zoomScale="85" zoomScaleNormal="85" workbookViewId="0">
      <pane xSplit="1" ySplit="4" topLeftCell="B466"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6" t="s">
        <v>114</v>
      </c>
      <c r="L1" s="577"/>
      <c r="M1" s="577"/>
      <c r="N1" s="577"/>
      <c r="O1" s="577"/>
      <c r="P1" s="577"/>
      <c r="W1" s="22" t="s">
        <v>29</v>
      </c>
    </row>
    <row r="2" spans="1:27" x14ac:dyDescent="0.25">
      <c r="A2" s="2"/>
      <c r="I2" s="567" t="s">
        <v>187</v>
      </c>
      <c r="J2" s="568"/>
      <c r="Q2" s="382"/>
      <c r="R2" s="382"/>
    </row>
    <row r="3" spans="1:27" ht="48.75" customHeight="1" x14ac:dyDescent="0.25">
      <c r="A3" s="570" t="s">
        <v>30</v>
      </c>
      <c r="B3" s="572" t="s">
        <v>185</v>
      </c>
      <c r="C3" s="573"/>
      <c r="D3" s="573"/>
      <c r="E3" s="104" t="s">
        <v>184</v>
      </c>
      <c r="F3" s="579" t="s">
        <v>199</v>
      </c>
      <c r="G3" s="574" t="s">
        <v>186</v>
      </c>
      <c r="H3" s="574"/>
      <c r="I3" s="567"/>
      <c r="J3" s="568"/>
      <c r="K3" s="569" t="s">
        <v>188</v>
      </c>
      <c r="L3" s="580" t="s">
        <v>200</v>
      </c>
      <c r="M3" s="575" t="s">
        <v>201</v>
      </c>
      <c r="N3" s="566" t="s">
        <v>189</v>
      </c>
      <c r="O3" s="569" t="s">
        <v>183</v>
      </c>
      <c r="P3" s="578" t="s">
        <v>191</v>
      </c>
      <c r="Q3" s="575" t="s">
        <v>202</v>
      </c>
      <c r="R3" s="575" t="s">
        <v>203</v>
      </c>
      <c r="S3" s="566" t="s">
        <v>182</v>
      </c>
    </row>
    <row r="4" spans="1:27" ht="30.6" customHeight="1" x14ac:dyDescent="0.25">
      <c r="A4" s="571"/>
      <c r="B4" s="23" t="s">
        <v>18</v>
      </c>
      <c r="C4" s="24" t="s">
        <v>17</v>
      </c>
      <c r="D4" s="28" t="s">
        <v>3</v>
      </c>
      <c r="E4" s="99" t="s">
        <v>63</v>
      </c>
      <c r="F4" s="579"/>
      <c r="G4" s="98" t="s">
        <v>63</v>
      </c>
      <c r="H4" s="79" t="s">
        <v>64</v>
      </c>
      <c r="I4" s="80" t="s">
        <v>63</v>
      </c>
      <c r="J4" s="147" t="s">
        <v>64</v>
      </c>
      <c r="K4" s="569"/>
      <c r="L4" s="580"/>
      <c r="M4" s="575"/>
      <c r="N4" s="566"/>
      <c r="O4" s="569"/>
      <c r="P4" s="578"/>
      <c r="Q4" s="575"/>
      <c r="R4" s="575"/>
      <c r="S4" s="566"/>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9">
        <v>44364</v>
      </c>
      <c r="B477" s="560">
        <v>1884267</v>
      </c>
      <c r="C477" s="560">
        <v>250961</v>
      </c>
      <c r="D477" s="112">
        <v>2135228</v>
      </c>
      <c r="E477" s="44">
        <v>1317</v>
      </c>
      <c r="F477" s="562">
        <f>E477/(D477-D476)</f>
        <v>0.16263274882687084</v>
      </c>
      <c r="G477" s="560">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9">
        <v>44365</v>
      </c>
      <c r="B478" s="560">
        <v>1889928</v>
      </c>
      <c r="C478" s="560">
        <v>251911</v>
      </c>
      <c r="D478" s="112">
        <v>2141839</v>
      </c>
      <c r="E478" s="44">
        <v>950</v>
      </c>
      <c r="F478" s="562">
        <f>E478/(D478-D477)</f>
        <v>0.1436998941158675</v>
      </c>
      <c r="G478" s="560">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9">
        <v>44366</v>
      </c>
      <c r="B479" s="560">
        <v>1896738</v>
      </c>
      <c r="C479" s="560">
        <v>253120</v>
      </c>
      <c r="D479" s="112">
        <v>2149858</v>
      </c>
      <c r="E479" s="44">
        <v>1209</v>
      </c>
      <c r="F479" s="562">
        <f t="shared" ref="F479:F480" si="1506">E479/(D479-D478)</f>
        <v>0.15076692854470633</v>
      </c>
      <c r="G479" s="560">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9">
        <v>44367</v>
      </c>
      <c r="B480" s="560">
        <v>1902093</v>
      </c>
      <c r="C480" s="560">
        <v>254325</v>
      </c>
      <c r="D480" s="112">
        <v>2156418</v>
      </c>
      <c r="E480" s="44">
        <v>1205</v>
      </c>
      <c r="F480" s="562">
        <f t="shared" si="1506"/>
        <v>0.1836890243902439</v>
      </c>
      <c r="G480" s="560">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9">
        <v>44368</v>
      </c>
      <c r="B481" s="560">
        <v>1906735</v>
      </c>
      <c r="C481" s="560">
        <v>255575</v>
      </c>
      <c r="D481" s="112">
        <v>2162310</v>
      </c>
      <c r="E481" s="44">
        <v>1250</v>
      </c>
      <c r="F481" s="562">
        <f t="shared" ref="F481:F487" si="1514">E481/(D481-D480)</f>
        <v>0.2121520706042091</v>
      </c>
      <c r="G481" s="560">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25">
      <c r="A482" s="559">
        <v>44369</v>
      </c>
      <c r="B482" s="560">
        <v>1912801</v>
      </c>
      <c r="C482" s="560">
        <v>257742</v>
      </c>
      <c r="D482" s="112">
        <v>2170543</v>
      </c>
      <c r="E482" s="44">
        <v>2167</v>
      </c>
      <c r="F482" s="562">
        <f t="shared" si="1514"/>
        <v>0.26320903680310942</v>
      </c>
      <c r="G482" s="560">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9">
        <v>44370</v>
      </c>
      <c r="B483" s="560">
        <v>1921196</v>
      </c>
      <c r="C483" s="560">
        <v>260711</v>
      </c>
      <c r="D483" s="112">
        <v>2181907</v>
      </c>
      <c r="E483" s="44">
        <v>2969</v>
      </c>
      <c r="F483" s="562">
        <f t="shared" si="1514"/>
        <v>0.26126363956353399</v>
      </c>
      <c r="G483" s="560">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9">
        <v>44371</v>
      </c>
      <c r="B484" s="560">
        <v>1929605</v>
      </c>
      <c r="C484" s="560">
        <v>263710</v>
      </c>
      <c r="D484" s="112">
        <v>2193315</v>
      </c>
      <c r="E484" s="44">
        <v>2999</v>
      </c>
      <c r="F484" s="562">
        <f t="shared" si="1514"/>
        <v>0.26288569424964936</v>
      </c>
      <c r="G484" s="560">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9">
        <v>44372</v>
      </c>
      <c r="B485" s="560">
        <v>1934285</v>
      </c>
      <c r="C485" s="560">
        <v>265457</v>
      </c>
      <c r="D485" s="112">
        <v>2199742</v>
      </c>
      <c r="E485" s="44">
        <v>1747</v>
      </c>
      <c r="F485" s="562">
        <f t="shared" si="1514"/>
        <v>0.27182200093356151</v>
      </c>
      <c r="G485" s="560">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25">
      <c r="A486" s="559">
        <v>44373</v>
      </c>
      <c r="B486" s="560">
        <v>1942639</v>
      </c>
      <c r="C486" s="560">
        <v>268293</v>
      </c>
      <c r="D486" s="112">
        <v>2210932</v>
      </c>
      <c r="E486" s="44">
        <v>2836</v>
      </c>
      <c r="F486" s="562">
        <f t="shared" si="1514"/>
        <v>0.25344057193923147</v>
      </c>
      <c r="G486" s="560">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25">
      <c r="A487" s="559">
        <v>44374</v>
      </c>
      <c r="B487" s="560">
        <v>1949520</v>
      </c>
      <c r="C487" s="560">
        <v>270932</v>
      </c>
      <c r="D487" s="112">
        <v>2220452</v>
      </c>
      <c r="E487" s="44">
        <v>2639</v>
      </c>
      <c r="F487" s="562">
        <f t="shared" si="1514"/>
        <v>0.27720588235294119</v>
      </c>
      <c r="G487" s="560">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25">
      <c r="A488" s="559">
        <v>44375</v>
      </c>
      <c r="B488" s="560">
        <v>1956028</v>
      </c>
      <c r="C488" s="560">
        <v>274217</v>
      </c>
      <c r="D488" s="112">
        <v>2230245</v>
      </c>
      <c r="E488" s="44">
        <v>3285</v>
      </c>
      <c r="F488" s="562">
        <f t="shared" ref="F488:F489" si="1555">E488/(D488-D487)</f>
        <v>0.3354436842642704</v>
      </c>
      <c r="G488" s="560">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P488/5466</f>
        <v>41.636297109403586</v>
      </c>
      <c r="U488" s="113" t="s">
        <v>423</v>
      </c>
    </row>
    <row r="489" spans="1:21" x14ac:dyDescent="0.25">
      <c r="A489" s="559">
        <v>44376</v>
      </c>
      <c r="B489" s="560">
        <v>1961441</v>
      </c>
      <c r="C489" s="560">
        <v>277335</v>
      </c>
      <c r="D489" s="112">
        <v>2238776</v>
      </c>
      <c r="E489" s="44">
        <v>3118</v>
      </c>
      <c r="F489" s="562">
        <f t="shared" si="1555"/>
        <v>0.36549056382604617</v>
      </c>
      <c r="G489" s="560">
        <v>11123</v>
      </c>
      <c r="H489" s="112">
        <v>3323211</v>
      </c>
      <c r="I489" s="75">
        <v>16752</v>
      </c>
      <c r="J489" s="73">
        <v>3829643</v>
      </c>
      <c r="K489" s="392">
        <v>27875</v>
      </c>
      <c r="L489" s="380">
        <v>3242</v>
      </c>
      <c r="M489" s="447">
        <f t="shared" ref="M489" si="1561">L489/K489</f>
        <v>0.11630493273542601</v>
      </c>
      <c r="N489" s="90">
        <f t="shared" ref="N489" si="1562">D489-D482</f>
        <v>68233</v>
      </c>
      <c r="O489" s="90">
        <f t="shared" ref="O489" si="1563">SUM(E483:E489)</f>
        <v>19593</v>
      </c>
      <c r="P489" s="152">
        <f t="shared" ref="P489" si="1564">SUM(K483:K489)</f>
        <v>230421</v>
      </c>
      <c r="Q489" s="152">
        <f t="shared" ref="Q489" si="1565">SUM(L483:L489)</f>
        <v>20575</v>
      </c>
      <c r="R489" s="383">
        <f t="shared" ref="R489" si="1566">Q489/P489</f>
        <v>8.9293076585901465E-2</v>
      </c>
      <c r="S489" s="91">
        <f>P489/5466</f>
        <v>42.155323819978044</v>
      </c>
      <c r="U489" s="113" t="s">
        <v>424</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2021-06-29T11:00:56Z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vA49520407</value>
    </field>
    <field name="Objective-Version">
      <value order="0">152.380</value>
    </field>
    <field name="Objective-VersionNumber">
      <value order="0">1595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2021-06-29T11:00:55Z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2021-06-29T11:00:56Z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vA49520407</vt:lpwstr>
  </property>
  <property fmtid="{D5CDD505-2E9C-101B-9397-08002B2CF9AE}" pid="16" name="Objective-Version">
    <vt:lpwstr>152.380</vt:lpwstr>
  </property>
  <property fmtid="{D5CDD505-2E9C-101B-9397-08002B2CF9AE}" pid="17" name="Objective-VersionNumber">
    <vt:r8>1595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