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05" i="9" l="1"/>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<sst xmlns="http://schemas.openxmlformats.org/spreadsheetml/2006/main" count="1065" uniqueCount="606">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</sst>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1">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6cd73686a836431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Workforce'!$B$117:$B$211</c:f>
              <c:numCache>
                <c:formatCode>#,##0</c:formatCode>
                <c:ptCount val="9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Workforce'!$C$117:$C$211</c:f>
              <c:numCache>
                <c:formatCode>#,##0</c:formatCode>
                <c:ptCount val="9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Workforce'!$D$117:$D$211</c:f>
              <c:numCache>
                <c:formatCode>#,##0</c:formatCode>
                <c:ptCount val="9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21-22'!$A$4:$A$107</c:f>
              <c:numCache>
                <c:formatCode>m/d/yyyy</c:formatCode>
                <c:ptCount val="10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numCache>
            </c:numRef>
          </c:cat>
          <c:val>
            <c:numRef>
              <c:f>'Table 9 - School absence 21-22'!$E$4:$E$107</c:f>
              <c:numCache>
                <c:formatCode>0.0%</c:formatCode>
                <c:ptCount val="10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4.4000000000000004E-2</c:v>
                </c:pt>
                <c:pt idx="100">
                  <c:v>4.32460806E-2</c:v>
                </c:pt>
                <c:pt idx="101">
                  <c:v>4.5999999999999999E-2</c:v>
                </c:pt>
                <c:pt idx="102">
                  <c:v>4.5999999999999999E-2</c:v>
                </c:pt>
                <c:pt idx="103">
                  <c:v>4.7E-2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21-22'!$A$4:$A$107</c:f>
              <c:numCache>
                <c:formatCode>m/d/yyyy</c:formatCode>
                <c:ptCount val="10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numCache>
            </c:numRef>
          </c:cat>
          <c:val>
            <c:numRef>
              <c:f>'Table 9 - School absence 21-22'!$D$4:$D$107</c:f>
              <c:numCache>
                <c:formatCode>0.0%</c:formatCode>
                <c:ptCount val="10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8.8000000000000009E-2</c:v>
                </c:pt>
                <c:pt idx="100">
                  <c:v>7.7807520899999996E-2</c:v>
                </c:pt>
                <c:pt idx="101">
                  <c:v>7.5999999999999998E-2</c:v>
                </c:pt>
                <c:pt idx="102">
                  <c:v>7.5999999999999998E-2</c:v>
                </c:pt>
                <c:pt idx="103">
                  <c:v>7.9000000000000001E-2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10" t="s">
        <v>75</v>
      </c>
      <c r="B1" s="710"/>
      <c r="C1" s="710"/>
      <c r="D1" s="710"/>
      <c r="E1" s="710"/>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t="s">
        <v>603</v>
      </c>
      <c r="B211" s="130">
        <v>1846</v>
      </c>
      <c r="C211" s="565">
        <v>103</v>
      </c>
      <c r="D211" s="565">
        <v>1662</v>
      </c>
      <c r="E211" s="603">
        <v>3612</v>
      </c>
    </row>
    <row r="212" spans="1:5" x14ac:dyDescent="0.25">
      <c r="A212" s="101"/>
      <c r="B212" s="130"/>
      <c r="C212" s="565"/>
      <c r="D212" s="565"/>
      <c r="E212" s="603"/>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1"/>
  <sheetViews>
    <sheetView showGridLines="0" zoomScaleNormal="100" workbookViewId="0">
      <pane ySplit="3" topLeftCell="A89"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243</v>
      </c>
      <c r="D97" s="369">
        <v>477</v>
      </c>
    </row>
    <row r="98" spans="1:4" s="647" customFormat="1" x14ac:dyDescent="0.25">
      <c r="A98" s="198">
        <v>52</v>
      </c>
      <c r="B98" s="607" t="s">
        <v>564</v>
      </c>
      <c r="C98" s="2">
        <v>648</v>
      </c>
      <c r="D98" s="637">
        <v>1111</v>
      </c>
    </row>
    <row r="99" spans="1:4" s="647" customFormat="1" x14ac:dyDescent="0.25">
      <c r="A99" s="198">
        <v>1</v>
      </c>
      <c r="B99" s="607" t="s">
        <v>584</v>
      </c>
      <c r="C99" s="2">
        <v>832</v>
      </c>
      <c r="D99" s="637">
        <v>1089</v>
      </c>
    </row>
    <row r="100" spans="1:4" x14ac:dyDescent="0.25">
      <c r="A100" s="198">
        <v>2</v>
      </c>
      <c r="B100" s="688" t="s">
        <v>601</v>
      </c>
      <c r="C100" s="2">
        <v>678</v>
      </c>
      <c r="D100" s="637">
        <v>723</v>
      </c>
    </row>
    <row r="101" spans="1:4" x14ac:dyDescent="0.25">
      <c r="A101" s="198">
        <v>3</v>
      </c>
      <c r="B101" s="688" t="s">
        <v>604</v>
      </c>
      <c r="C101" s="2">
        <v>417</v>
      </c>
      <c r="D101" s="637">
        <v>579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3"/>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row r="93" spans="1:6" x14ac:dyDescent="0.25">
      <c r="A93" s="11">
        <v>44586</v>
      </c>
      <c r="B93" s="358">
        <v>1291</v>
      </c>
      <c r="C93" s="358">
        <v>761</v>
      </c>
      <c r="D93" s="236">
        <v>0.72132701421800949</v>
      </c>
      <c r="E93" s="100">
        <v>39700</v>
      </c>
      <c r="F93" s="76">
        <v>3.2518891687657432E-2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5"/>
  <sheetViews>
    <sheetView showGridLines="0" zoomScaleNormal="100" workbookViewId="0">
      <pane ySplit="3" topLeftCell="A74"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10" t="s">
        <v>139</v>
      </c>
      <c r="B1" s="710"/>
      <c r="C1" s="710"/>
      <c r="D1" s="710"/>
      <c r="E1" s="710"/>
      <c r="F1" s="710"/>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row r="85" spans="1:4" x14ac:dyDescent="0.25">
      <c r="A85" s="616">
        <v>4</v>
      </c>
      <c r="B85" s="615">
        <v>44587</v>
      </c>
      <c r="C85" s="2">
        <v>262</v>
      </c>
      <c r="D85" s="73">
        <v>0.25</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92"/>
  <sheetViews>
    <sheetView workbookViewId="0">
      <pane xSplit="1" ySplit="3" topLeftCell="B678"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4" t="s">
        <v>48</v>
      </c>
      <c r="B1" s="704"/>
      <c r="C1" s="704"/>
      <c r="D1" s="704"/>
      <c r="E1" s="704"/>
      <c r="F1" s="704"/>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7"/>
  <sheetViews>
    <sheetView workbookViewId="0">
      <pane xSplit="1" ySplit="3" topLeftCell="B9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3" t="s">
        <v>445</v>
      </c>
      <c r="B1" s="733"/>
      <c r="C1" s="733"/>
      <c r="D1" s="733"/>
      <c r="E1" s="733"/>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34" t="s">
        <v>496</v>
      </c>
      <c r="P41" s="734"/>
      <c r="Q41" s="734"/>
      <c r="R41" s="734"/>
      <c r="S41" s="734"/>
    </row>
    <row r="42" spans="1:20" x14ac:dyDescent="0.25">
      <c r="A42" s="559">
        <v>44481</v>
      </c>
      <c r="B42" s="561">
        <v>2478</v>
      </c>
      <c r="C42" s="562">
        <v>0.89921106960000008</v>
      </c>
      <c r="D42" s="562">
        <v>8.036406950000001E-2</v>
      </c>
      <c r="E42" s="562">
        <v>2.0344314500000002E-2</v>
      </c>
      <c r="O42" s="734"/>
      <c r="P42" s="734"/>
      <c r="Q42" s="734"/>
      <c r="R42" s="734"/>
      <c r="S42" s="734"/>
    </row>
    <row r="43" spans="1:20" x14ac:dyDescent="0.25">
      <c r="A43" s="559">
        <v>44482</v>
      </c>
      <c r="B43" s="561">
        <v>2516</v>
      </c>
      <c r="C43" s="562">
        <v>0.89773623300000005</v>
      </c>
      <c r="D43" s="562">
        <v>8.1313324100000001E-2</v>
      </c>
      <c r="E43" s="562">
        <v>2.0874136299999999E-2</v>
      </c>
      <c r="O43" s="734"/>
      <c r="P43" s="734"/>
      <c r="Q43" s="734"/>
      <c r="R43" s="734"/>
      <c r="S43" s="734"/>
    </row>
    <row r="44" spans="1:20" x14ac:dyDescent="0.25">
      <c r="A44" s="559">
        <v>44483</v>
      </c>
      <c r="B44" s="561">
        <v>2534</v>
      </c>
      <c r="C44" s="562">
        <v>0.90259106430000002</v>
      </c>
      <c r="D44" s="562">
        <v>7.2437404799999994E-2</v>
      </c>
      <c r="E44" s="562">
        <v>2.4971530800000002E-2</v>
      </c>
      <c r="O44" s="734"/>
      <c r="P44" s="734"/>
      <c r="Q44" s="734"/>
      <c r="R44" s="734"/>
      <c r="S44" s="734"/>
    </row>
    <row r="45" spans="1:20" x14ac:dyDescent="0.25">
      <c r="A45" s="559">
        <v>44484</v>
      </c>
      <c r="B45" s="561">
        <v>2469</v>
      </c>
      <c r="C45" s="562">
        <v>0.84597662470000001</v>
      </c>
      <c r="D45" s="562">
        <v>0.13074513660000001</v>
      </c>
      <c r="E45" s="562">
        <v>2.32199945E-2</v>
      </c>
      <c r="O45" s="734"/>
      <c r="P45" s="734"/>
      <c r="Q45" s="734"/>
      <c r="R45" s="734"/>
      <c r="S45" s="734"/>
    </row>
    <row r="46" spans="1:20" x14ac:dyDescent="0.25">
      <c r="A46" s="559">
        <v>44487</v>
      </c>
      <c r="B46" s="561">
        <v>3748</v>
      </c>
      <c r="C46" s="562">
        <v>0.89495548599999997</v>
      </c>
      <c r="D46" s="562">
        <v>9.0113528800000009E-2</v>
      </c>
      <c r="E46" s="562">
        <v>1.49309851E-2</v>
      </c>
      <c r="O46" s="734"/>
      <c r="P46" s="734"/>
      <c r="Q46" s="734"/>
      <c r="R46" s="734"/>
      <c r="S46" s="734"/>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2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2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2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25">
      <c r="A103" s="691">
        <v>44582</v>
      </c>
      <c r="B103" s="648">
        <v>30238</v>
      </c>
      <c r="C103" s="692">
        <v>0.86799999999999999</v>
      </c>
      <c r="D103" s="692">
        <v>8.8000000000000009E-2</v>
      </c>
      <c r="E103" s="692">
        <v>4.4000000000000004E-2</v>
      </c>
    </row>
    <row r="104" spans="1:19" x14ac:dyDescent="0.25">
      <c r="A104" s="691">
        <v>44585</v>
      </c>
      <c r="B104" s="648">
        <v>30522</v>
      </c>
      <c r="C104" s="692">
        <v>0.87893062259999999</v>
      </c>
      <c r="D104" s="692">
        <v>7.7807520899999996E-2</v>
      </c>
      <c r="E104" s="692">
        <v>4.32460806E-2</v>
      </c>
    </row>
    <row r="105" spans="1:19" x14ac:dyDescent="0.25">
      <c r="A105" s="699">
        <v>44586</v>
      </c>
      <c r="B105" s="648">
        <v>32133</v>
      </c>
      <c r="C105" s="692">
        <v>0.87809125139999999</v>
      </c>
      <c r="D105" s="692">
        <v>7.5999999999999998E-2</v>
      </c>
      <c r="E105" s="692">
        <v>4.5999999999999999E-2</v>
      </c>
    </row>
    <row r="106" spans="1:19" x14ac:dyDescent="0.25">
      <c r="A106" s="699">
        <v>44587</v>
      </c>
      <c r="B106" s="648">
        <v>32407</v>
      </c>
      <c r="C106" s="692">
        <v>0.877</v>
      </c>
      <c r="D106" s="692">
        <v>7.5999999999999998E-2</v>
      </c>
      <c r="E106" s="692">
        <v>4.5999999999999999E-2</v>
      </c>
    </row>
    <row r="107" spans="1:19" x14ac:dyDescent="0.25">
      <c r="A107" s="699">
        <v>44588</v>
      </c>
      <c r="B107" s="648">
        <v>32888</v>
      </c>
      <c r="C107" s="692">
        <v>0.87466258890000004</v>
      </c>
      <c r="D107" s="692">
        <v>7.9000000000000001E-2</v>
      </c>
      <c r="E107" s="692">
        <v>4.7E-2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A1" sqref="AA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91"/>
  <sheetViews>
    <sheetView zoomScaleNormal="100" workbookViewId="0">
      <pane xSplit="1" ySplit="3" topLeftCell="B375"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35" t="s">
        <v>234</v>
      </c>
      <c r="B1" s="735"/>
      <c r="C1" s="736"/>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7">
        <v>3269583</v>
      </c>
    </row>
    <row r="385" spans="1:4" x14ac:dyDescent="0.25">
      <c r="A385" s="25">
        <v>44588</v>
      </c>
      <c r="B385" s="91">
        <v>4408534</v>
      </c>
      <c r="C385" s="91">
        <v>4117631</v>
      </c>
      <c r="D385" s="91">
        <v>3274918</v>
      </c>
    </row>
    <row r="386" spans="1:4" x14ac:dyDescent="0.25">
      <c r="A386" s="25">
        <v>44589</v>
      </c>
      <c r="B386" s="91">
        <v>4409367</v>
      </c>
      <c r="C386" s="91">
        <v>4119889</v>
      </c>
      <c r="D386" s="91">
        <v>3279961</v>
      </c>
    </row>
    <row r="387" spans="1:4" x14ac:dyDescent="0.25">
      <c r="A387" s="25">
        <v>44590</v>
      </c>
      <c r="B387" s="91">
        <v>4410290</v>
      </c>
      <c r="C387" s="91">
        <v>4122152</v>
      </c>
      <c r="D387" s="91">
        <v>3286355</v>
      </c>
    </row>
    <row r="388" spans="1:4" x14ac:dyDescent="0.25">
      <c r="A388" s="25">
        <v>44591</v>
      </c>
      <c r="B388" s="91">
        <v>4410990</v>
      </c>
      <c r="C388" s="91">
        <v>4124546</v>
      </c>
      <c r="D388" s="91">
        <v>3290965</v>
      </c>
    </row>
    <row r="389" spans="1:4" x14ac:dyDescent="0.25">
      <c r="A389" s="25">
        <v>44592</v>
      </c>
      <c r="B389" s="91">
        <v>4411649</v>
      </c>
      <c r="C389" s="91">
        <v>4127051</v>
      </c>
      <c r="D389" s="91">
        <v>3295501</v>
      </c>
    </row>
    <row r="391" spans="1:4" x14ac:dyDescent="0.25">
      <c r="B391" s="327"/>
      <c r="C391" s="327"/>
      <c r="D391"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2"/>
  <sheetViews>
    <sheetView workbookViewId="0">
      <pane xSplit="1" ySplit="3" topLeftCell="B3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35" t="s">
        <v>292</v>
      </c>
      <c r="B1" s="735"/>
      <c r="C1" s="735"/>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1" t="s">
        <v>0</v>
      </c>
      <c r="B3" s="737" t="s">
        <v>4</v>
      </c>
      <c r="C3" s="738"/>
      <c r="D3" s="739"/>
      <c r="E3" s="740" t="s">
        <v>7</v>
      </c>
      <c r="F3" s="740"/>
      <c r="G3" s="740"/>
    </row>
    <row r="4" spans="1:19" x14ac:dyDescent="0.25">
      <c r="A4" s="742"/>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3" t="s">
        <v>160</v>
      </c>
      <c r="F33" s="743"/>
      <c r="G33" s="743"/>
      <c r="H33" s="743"/>
      <c r="I33" s="743"/>
      <c r="J33" s="743"/>
      <c r="K33" s="743"/>
      <c r="L33" s="743"/>
      <c r="M33" s="743"/>
      <c r="N33" s="743"/>
      <c r="O33" s="743"/>
      <c r="P33" s="743"/>
      <c r="Q33" s="743"/>
      <c r="R33" s="743"/>
      <c r="S33" s="743"/>
      <c r="T33" s="743"/>
      <c r="U33" s="743"/>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4" t="s">
        <v>5</v>
      </c>
      <c r="E31" s="744"/>
      <c r="F31" s="744"/>
      <c r="G31" s="744"/>
      <c r="H31" s="744"/>
      <c r="I31" s="744"/>
      <c r="J31" s="744"/>
      <c r="K31" s="744"/>
      <c r="L31" s="744"/>
      <c r="M31" s="744"/>
      <c r="N31" s="744"/>
    </row>
    <row r="32" spans="1:14" x14ac:dyDescent="0.25">
      <c r="A32" s="338">
        <v>43938</v>
      </c>
      <c r="B32" s="275">
        <v>184</v>
      </c>
      <c r="D32" s="744"/>
      <c r="E32" s="744"/>
      <c r="F32" s="744"/>
      <c r="G32" s="744"/>
      <c r="H32" s="744"/>
      <c r="I32" s="744"/>
      <c r="J32" s="744"/>
      <c r="K32" s="744"/>
      <c r="L32" s="744"/>
      <c r="M32" s="744"/>
      <c r="N32" s="744"/>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4" t="s">
        <v>73</v>
      </c>
      <c r="E34" s="744"/>
      <c r="F34" s="744"/>
      <c r="G34" s="744"/>
      <c r="H34" s="744"/>
      <c r="I34" s="744"/>
      <c r="J34" s="744"/>
      <c r="K34" s="744"/>
      <c r="L34" s="744"/>
      <c r="M34" s="744"/>
      <c r="N34" s="744"/>
    </row>
    <row r="35" spans="1:14" x14ac:dyDescent="0.25">
      <c r="A35" s="338">
        <v>43941</v>
      </c>
      <c r="B35" s="275">
        <v>167</v>
      </c>
      <c r="D35" s="744"/>
      <c r="E35" s="744"/>
      <c r="F35" s="744"/>
      <c r="G35" s="744"/>
      <c r="H35" s="744"/>
      <c r="I35" s="744"/>
      <c r="J35" s="744"/>
      <c r="K35" s="744"/>
      <c r="L35" s="744"/>
      <c r="M35" s="744"/>
      <c r="N35" s="744"/>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45" t="s">
        <v>106</v>
      </c>
      <c r="E37" s="745"/>
      <c r="F37" s="745"/>
      <c r="G37" s="745"/>
      <c r="H37" s="745"/>
      <c r="I37" s="745"/>
      <c r="J37" s="745"/>
      <c r="K37" s="745"/>
      <c r="L37" s="745"/>
      <c r="M37" s="745"/>
      <c r="N37" s="745"/>
    </row>
    <row r="38" spans="1:14" x14ac:dyDescent="0.25">
      <c r="A38" s="338">
        <v>43944</v>
      </c>
      <c r="B38" s="275">
        <v>136</v>
      </c>
      <c r="D38" s="745"/>
      <c r="E38" s="745"/>
      <c r="F38" s="745"/>
      <c r="G38" s="745"/>
      <c r="H38" s="745"/>
      <c r="I38" s="745"/>
      <c r="J38" s="745"/>
      <c r="K38" s="745"/>
      <c r="L38" s="745"/>
      <c r="M38" s="745"/>
      <c r="N38" s="745"/>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11"/>
  <sheetViews>
    <sheetView zoomScaleNormal="100" workbookViewId="0">
      <pane xSplit="1" ySplit="3" topLeftCell="B497"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704" t="s">
        <v>163</v>
      </c>
      <c r="B1" s="704"/>
      <c r="C1" s="704"/>
      <c r="D1" s="704"/>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5" s="357" customFormat="1" x14ac:dyDescent="0.25">
      <c r="A497" s="114">
        <v>44578</v>
      </c>
      <c r="B497" s="385">
        <v>42</v>
      </c>
      <c r="C497" s="385">
        <v>1567</v>
      </c>
      <c r="D497" s="385">
        <v>16</v>
      </c>
    </row>
    <row r="498" spans="1:5" x14ac:dyDescent="0.25">
      <c r="A498" s="114">
        <v>44579</v>
      </c>
      <c r="B498" s="385">
        <v>42</v>
      </c>
      <c r="C498" s="385">
        <v>1546</v>
      </c>
      <c r="D498" s="385">
        <v>17</v>
      </c>
    </row>
    <row r="499" spans="1:5" x14ac:dyDescent="0.25">
      <c r="A499" s="114">
        <v>44580</v>
      </c>
      <c r="B499" s="385">
        <v>44</v>
      </c>
      <c r="C499" s="385">
        <v>1571</v>
      </c>
      <c r="D499" s="385">
        <v>16</v>
      </c>
    </row>
    <row r="500" spans="1:5" x14ac:dyDescent="0.25">
      <c r="A500" s="114">
        <v>44581</v>
      </c>
      <c r="B500" s="385">
        <v>43</v>
      </c>
      <c r="C500" s="385">
        <v>1514</v>
      </c>
      <c r="D500" s="385">
        <v>15</v>
      </c>
    </row>
    <row r="501" spans="1:5" x14ac:dyDescent="0.25">
      <c r="A501" s="114">
        <v>44582</v>
      </c>
      <c r="B501" s="385">
        <v>43</v>
      </c>
      <c r="C501" s="385">
        <v>1511</v>
      </c>
      <c r="D501" s="385">
        <v>16</v>
      </c>
    </row>
    <row r="502" spans="1:5" x14ac:dyDescent="0.25">
      <c r="A502" s="114">
        <v>44583</v>
      </c>
      <c r="B502" s="385">
        <v>41</v>
      </c>
      <c r="C502" s="385">
        <v>1465</v>
      </c>
      <c r="D502" s="385">
        <v>16</v>
      </c>
    </row>
    <row r="503" spans="1:5" x14ac:dyDescent="0.25">
      <c r="A503" s="114">
        <v>44584</v>
      </c>
      <c r="B503" s="385">
        <v>38</v>
      </c>
      <c r="C503" s="385">
        <v>1440</v>
      </c>
      <c r="D503" s="385">
        <v>16</v>
      </c>
    </row>
    <row r="504" spans="1:5" x14ac:dyDescent="0.25">
      <c r="A504" s="114">
        <v>44585</v>
      </c>
      <c r="B504" s="385">
        <v>38</v>
      </c>
      <c r="C504" s="385">
        <v>1435</v>
      </c>
      <c r="D504" s="385">
        <v>15</v>
      </c>
    </row>
    <row r="505" spans="1:5" x14ac:dyDescent="0.25">
      <c r="A505" s="114">
        <v>44586</v>
      </c>
      <c r="B505" s="385">
        <v>34</v>
      </c>
      <c r="C505" s="385">
        <v>1394</v>
      </c>
      <c r="D505" s="385">
        <v>15</v>
      </c>
      <c r="E505" s="696"/>
    </row>
    <row r="506" spans="1:5" x14ac:dyDescent="0.25">
      <c r="A506" s="114">
        <v>44587</v>
      </c>
      <c r="B506" s="385">
        <v>32</v>
      </c>
      <c r="C506" s="385">
        <v>1389</v>
      </c>
      <c r="D506" s="385">
        <v>12</v>
      </c>
    </row>
    <row r="507" spans="1:5" x14ac:dyDescent="0.25">
      <c r="A507" s="114">
        <v>44588</v>
      </c>
      <c r="B507" s="385">
        <v>30</v>
      </c>
      <c r="C507" s="385">
        <v>1319</v>
      </c>
      <c r="D507" s="385">
        <v>13</v>
      </c>
    </row>
    <row r="508" spans="1:5" x14ac:dyDescent="0.25">
      <c r="A508" s="114">
        <v>44589</v>
      </c>
      <c r="B508" s="385">
        <v>32</v>
      </c>
      <c r="C508" s="385">
        <v>1302</v>
      </c>
      <c r="D508" s="385">
        <v>12</v>
      </c>
    </row>
    <row r="509" spans="1:5" x14ac:dyDescent="0.25">
      <c r="A509" s="114">
        <v>44590</v>
      </c>
      <c r="B509" s="385">
        <v>35</v>
      </c>
      <c r="C509" s="385">
        <v>1263</v>
      </c>
      <c r="D509" s="385">
        <v>13</v>
      </c>
    </row>
    <row r="510" spans="1:5" x14ac:dyDescent="0.25">
      <c r="A510" s="114">
        <v>44591</v>
      </c>
      <c r="B510" s="385">
        <v>32</v>
      </c>
      <c r="C510" s="385">
        <v>1217</v>
      </c>
      <c r="D510" s="385">
        <v>13</v>
      </c>
    </row>
    <row r="511" spans="1:5" x14ac:dyDescent="0.25">
      <c r="A511" s="114">
        <v>44592</v>
      </c>
      <c r="B511" s="385">
        <v>33</v>
      </c>
      <c r="C511" s="385">
        <v>1206</v>
      </c>
      <c r="D511"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46" t="s">
        <v>107</v>
      </c>
      <c r="C2" s="747"/>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0" t="s">
        <v>113</v>
      </c>
      <c r="F33" s="751">
        <v>2</v>
      </c>
      <c r="G33" s="210"/>
    </row>
    <row r="34" spans="1:7" x14ac:dyDescent="0.25">
      <c r="A34" s="227">
        <v>44040</v>
      </c>
      <c r="B34" s="229" t="s">
        <v>46</v>
      </c>
      <c r="C34" s="230" t="s">
        <v>46</v>
      </c>
      <c r="D34" s="213"/>
      <c r="E34" s="748"/>
      <c r="F34" s="752"/>
      <c r="G34" s="210"/>
    </row>
    <row r="35" spans="1:7" x14ac:dyDescent="0.25">
      <c r="A35" s="227">
        <v>44041</v>
      </c>
      <c r="B35" s="214">
        <v>66</v>
      </c>
      <c r="C35" s="233">
        <v>0.06</v>
      </c>
      <c r="D35" s="234"/>
      <c r="E35" s="748"/>
      <c r="F35" s="752"/>
      <c r="G35" s="210"/>
    </row>
    <row r="36" spans="1:7" x14ac:dyDescent="0.25">
      <c r="A36" s="227">
        <v>44042</v>
      </c>
      <c r="B36" s="229" t="s">
        <v>46</v>
      </c>
      <c r="C36" s="230" t="s">
        <v>46</v>
      </c>
      <c r="D36" s="234"/>
      <c r="E36" s="748"/>
      <c r="F36" s="752"/>
      <c r="G36" s="210"/>
    </row>
    <row r="37" spans="1:7" x14ac:dyDescent="0.25">
      <c r="A37" s="227">
        <v>44043</v>
      </c>
      <c r="B37" s="229" t="s">
        <v>46</v>
      </c>
      <c r="C37" s="230" t="s">
        <v>46</v>
      </c>
      <c r="D37" s="234"/>
      <c r="E37" s="748"/>
      <c r="F37" s="752"/>
      <c r="G37" s="210"/>
    </row>
    <row r="38" spans="1:7" x14ac:dyDescent="0.25">
      <c r="A38" s="227">
        <v>44044</v>
      </c>
      <c r="B38" s="229" t="s">
        <v>46</v>
      </c>
      <c r="C38" s="230" t="s">
        <v>46</v>
      </c>
      <c r="D38" s="234"/>
      <c r="E38" s="748"/>
      <c r="F38" s="752"/>
      <c r="G38" s="210"/>
    </row>
    <row r="39" spans="1:7" x14ac:dyDescent="0.25">
      <c r="A39" s="227">
        <v>44045</v>
      </c>
      <c r="B39" s="229" t="s">
        <v>46</v>
      </c>
      <c r="C39" s="230" t="s">
        <v>46</v>
      </c>
      <c r="D39" s="234"/>
      <c r="E39" s="749"/>
      <c r="F39" s="753"/>
      <c r="G39" s="210"/>
    </row>
    <row r="40" spans="1:7" x14ac:dyDescent="0.25">
      <c r="A40" s="227">
        <v>44046</v>
      </c>
      <c r="B40" s="229" t="s">
        <v>46</v>
      </c>
      <c r="C40" s="230" t="s">
        <v>46</v>
      </c>
      <c r="D40" s="234"/>
      <c r="E40" s="748" t="s">
        <v>112</v>
      </c>
      <c r="F40" s="754">
        <v>0</v>
      </c>
      <c r="G40" s="210"/>
    </row>
    <row r="41" spans="1:7" x14ac:dyDescent="0.25">
      <c r="A41" s="227">
        <v>44047</v>
      </c>
      <c r="B41" s="229" t="s">
        <v>46</v>
      </c>
      <c r="C41" s="230" t="s">
        <v>46</v>
      </c>
      <c r="D41" s="234"/>
      <c r="E41" s="748"/>
      <c r="F41" s="755"/>
      <c r="G41" s="210"/>
    </row>
    <row r="42" spans="1:7" x14ac:dyDescent="0.25">
      <c r="A42" s="227">
        <v>44048</v>
      </c>
      <c r="B42" s="214">
        <v>60</v>
      </c>
      <c r="C42" s="233">
        <v>0.06</v>
      </c>
      <c r="D42" s="234"/>
      <c r="E42" s="748"/>
      <c r="F42" s="755"/>
      <c r="G42" s="210"/>
    </row>
    <row r="43" spans="1:7" x14ac:dyDescent="0.25">
      <c r="A43" s="227">
        <v>44049</v>
      </c>
      <c r="B43" s="229" t="s">
        <v>46</v>
      </c>
      <c r="C43" s="230" t="s">
        <v>46</v>
      </c>
      <c r="E43" s="748"/>
      <c r="F43" s="755"/>
    </row>
    <row r="44" spans="1:7" x14ac:dyDescent="0.25">
      <c r="A44" s="227">
        <v>44050</v>
      </c>
      <c r="B44" s="229" t="s">
        <v>46</v>
      </c>
      <c r="C44" s="230" t="s">
        <v>46</v>
      </c>
      <c r="E44" s="748"/>
      <c r="F44" s="755"/>
    </row>
    <row r="45" spans="1:7" x14ac:dyDescent="0.25">
      <c r="A45" s="227">
        <v>44051</v>
      </c>
      <c r="B45" s="229" t="s">
        <v>46</v>
      </c>
      <c r="C45" s="230" t="s">
        <v>46</v>
      </c>
      <c r="E45" s="748"/>
      <c r="F45" s="755"/>
    </row>
    <row r="46" spans="1:7" x14ac:dyDescent="0.25">
      <c r="A46" s="227">
        <v>44052</v>
      </c>
      <c r="B46" s="229" t="s">
        <v>46</v>
      </c>
      <c r="C46" s="230" t="s">
        <v>46</v>
      </c>
      <c r="E46" s="749"/>
      <c r="F46" s="756"/>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57" t="s">
        <v>72</v>
      </c>
      <c r="G4" s="758"/>
      <c r="H4" s="758"/>
      <c r="I4" s="759"/>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0" t="s">
        <v>108</v>
      </c>
      <c r="G84" s="761"/>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2" t="s">
        <v>108</v>
      </c>
      <c r="C109" s="763"/>
      <c r="D109" s="764"/>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65" t="s">
        <v>444</v>
      </c>
      <c r="B1" s="765"/>
      <c r="C1" s="765"/>
      <c r="D1" s="765"/>
      <c r="E1" s="766"/>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67" t="s">
        <v>0</v>
      </c>
      <c r="B3" s="769" t="s">
        <v>284</v>
      </c>
      <c r="C3" s="770"/>
      <c r="D3" s="770"/>
      <c r="E3" s="770"/>
      <c r="F3" s="771"/>
      <c r="G3" s="772" t="s">
        <v>285</v>
      </c>
      <c r="H3" s="773"/>
      <c r="I3" s="773"/>
      <c r="J3" s="773"/>
      <c r="K3" s="774"/>
      <c r="L3" s="775" t="s">
        <v>286</v>
      </c>
      <c r="M3" s="776"/>
      <c r="N3" s="777"/>
      <c r="O3" s="775" t="s">
        <v>287</v>
      </c>
      <c r="P3" s="776"/>
      <c r="Q3" s="777"/>
      <c r="R3" s="775" t="s">
        <v>288</v>
      </c>
      <c r="S3" s="776"/>
      <c r="T3" s="777"/>
      <c r="U3" s="775" t="s">
        <v>289</v>
      </c>
      <c r="V3" s="776"/>
      <c r="W3" s="777"/>
      <c r="X3" s="775" t="s">
        <v>290</v>
      </c>
      <c r="Y3" s="776"/>
      <c r="Z3" s="777"/>
      <c r="AA3" s="429"/>
      <c r="AB3" s="769" t="s">
        <v>283</v>
      </c>
      <c r="AC3" s="770"/>
      <c r="AD3" s="770"/>
      <c r="AE3" s="770"/>
      <c r="AF3" s="771"/>
      <c r="AG3" s="429"/>
      <c r="AH3" s="429"/>
    </row>
    <row r="4" spans="1:36" ht="78.75" customHeight="1" x14ac:dyDescent="0.25">
      <c r="A4" s="768"/>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67" t="s">
        <v>0</v>
      </c>
      <c r="B3" s="775" t="s">
        <v>253</v>
      </c>
      <c r="C3" s="776"/>
      <c r="D3" s="777"/>
      <c r="E3" s="775" t="s">
        <v>254</v>
      </c>
      <c r="F3" s="776"/>
      <c r="G3" s="777"/>
      <c r="H3" s="775" t="s">
        <v>255</v>
      </c>
      <c r="I3" s="776"/>
      <c r="J3" s="777"/>
      <c r="K3" s="775" t="s">
        <v>256</v>
      </c>
      <c r="L3" s="776"/>
      <c r="M3" s="777"/>
    </row>
    <row r="4" spans="1:15" s="425" customFormat="1" ht="78.75" customHeight="1" x14ac:dyDescent="0.25">
      <c r="A4" s="767"/>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78" t="s">
        <v>270</v>
      </c>
      <c r="B15" s="778"/>
      <c r="C15" s="778"/>
      <c r="D15" s="779"/>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78" t="s">
        <v>364</v>
      </c>
      <c r="B27" s="778"/>
      <c r="C27" s="778"/>
      <c r="D27" s="779"/>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80" t="s">
        <v>273</v>
      </c>
      <c r="B48" s="778"/>
      <c r="C48" s="778"/>
      <c r="D48" s="779"/>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78" t="s">
        <v>364</v>
      </c>
      <c r="B60" s="778"/>
      <c r="C60" s="778"/>
      <c r="D60" s="779"/>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53"/>
  <sheetViews>
    <sheetView showGridLines="0" zoomScaleNormal="100" workbookViewId="0">
      <pane xSplit="2" ySplit="3" topLeftCell="C639"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705" t="s">
        <v>282</v>
      </c>
      <c r="C1" s="705"/>
      <c r="D1" s="705"/>
      <c r="E1" s="705"/>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6">
        <v>44587</v>
      </c>
      <c r="B653" s="59">
        <v>44587</v>
      </c>
      <c r="C653" s="43">
        <v>1645</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30"/>
  <sheetViews>
    <sheetView showGridLines="0" zoomScaleNormal="100" workbookViewId="0">
      <pane ySplit="4" topLeftCell="A5" activePane="bottomLeft" state="frozen"/>
      <selection pane="bottomLeft" sqref="A1:F1"/>
    </sheetView>
  </sheetViews>
  <sheetFormatPr defaultColWidth="8.5703125" defaultRowHeight="14.25" x14ac:dyDescent="0.2"/>
  <cols>
    <col min="1" max="1" width="12.5703125" style="101" customWidth="1"/>
    <col min="2" max="4" width="16.42578125" style="641" customWidth="1"/>
    <col min="5" max="6" width="18" style="1" customWidth="1"/>
    <col min="7" max="7" width="7.28515625" style="101" customWidth="1"/>
    <col min="8" max="8" width="8.5703125" style="630"/>
    <col min="9" max="22" width="8.5703125" style="101"/>
    <col min="23" max="23" width="12.5703125" style="101" bestFit="1" customWidth="1"/>
    <col min="24" max="28" width="17.7109375" style="101" customWidth="1"/>
    <col min="29" max="16384" width="8.5703125" style="101"/>
  </cols>
  <sheetData>
    <row r="1" spans="1:28" s="660" customFormat="1" ht="30" customHeight="1" x14ac:dyDescent="0.25">
      <c r="A1" s="706" t="s">
        <v>580</v>
      </c>
      <c r="B1" s="706"/>
      <c r="C1" s="706"/>
      <c r="D1" s="706"/>
      <c r="E1" s="706"/>
      <c r="F1" s="706"/>
      <c r="G1" s="664"/>
      <c r="J1" s="661" t="s">
        <v>28</v>
      </c>
      <c r="W1" s="707" t="s">
        <v>598</v>
      </c>
      <c r="X1" s="707"/>
      <c r="Y1" s="707"/>
      <c r="Z1" s="707"/>
      <c r="AA1" s="707"/>
      <c r="AB1" s="707"/>
    </row>
    <row r="2" spans="1:28" ht="14.25" customHeight="1" x14ac:dyDescent="0.2">
      <c r="A2" s="641"/>
      <c r="W2" s="667"/>
      <c r="X2" s="667"/>
      <c r="Y2" s="667"/>
      <c r="Z2" s="667"/>
      <c r="AA2" s="668"/>
      <c r="AB2" s="668"/>
    </row>
    <row r="3" spans="1:28" ht="38.25" x14ac:dyDescent="0.2">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2">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2">
      <c r="A5" s="642">
        <v>44567</v>
      </c>
      <c r="B5" s="643">
        <v>10974</v>
      </c>
      <c r="C5" s="643">
        <v>2112</v>
      </c>
      <c r="D5" s="643">
        <v>1108</v>
      </c>
      <c r="E5" s="649">
        <v>14194</v>
      </c>
      <c r="F5" s="662"/>
      <c r="G5" s="365"/>
      <c r="W5" s="682">
        <v>44567</v>
      </c>
      <c r="X5" s="683">
        <v>10993</v>
      </c>
      <c r="Y5" s="683">
        <v>305</v>
      </c>
      <c r="Z5" s="683">
        <v>1120</v>
      </c>
      <c r="AA5" s="684">
        <v>12418</v>
      </c>
      <c r="AB5" s="685"/>
    </row>
    <row r="6" spans="1:28" x14ac:dyDescent="0.2">
      <c r="A6" s="642">
        <v>44568</v>
      </c>
      <c r="B6" s="643">
        <v>13618</v>
      </c>
      <c r="C6" s="643">
        <v>2165</v>
      </c>
      <c r="D6" s="643">
        <v>2512</v>
      </c>
      <c r="E6" s="649">
        <v>18295</v>
      </c>
      <c r="F6" s="662"/>
      <c r="G6" s="365"/>
      <c r="W6" s="682">
        <v>44568</v>
      </c>
      <c r="X6" s="683">
        <v>13650</v>
      </c>
      <c r="Y6" s="683">
        <v>770</v>
      </c>
      <c r="Z6" s="683">
        <v>2547</v>
      </c>
      <c r="AA6" s="684">
        <v>16967</v>
      </c>
      <c r="AB6" s="685"/>
    </row>
    <row r="7" spans="1:28" x14ac:dyDescent="0.2">
      <c r="A7" s="642">
        <v>44569</v>
      </c>
      <c r="B7" s="643">
        <v>10911</v>
      </c>
      <c r="C7" s="643">
        <v>1791</v>
      </c>
      <c r="D7" s="643">
        <v>2944</v>
      </c>
      <c r="E7" s="649">
        <v>15646</v>
      </c>
      <c r="F7" s="662"/>
      <c r="G7" s="365"/>
      <c r="W7" s="682">
        <v>44569</v>
      </c>
      <c r="X7" s="683">
        <v>10940</v>
      </c>
      <c r="Y7" s="683">
        <v>1441</v>
      </c>
      <c r="Z7" s="683">
        <v>2999</v>
      </c>
      <c r="AA7" s="684">
        <v>15380</v>
      </c>
      <c r="AB7" s="685"/>
    </row>
    <row r="8" spans="1:28" x14ac:dyDescent="0.2">
      <c r="A8" s="642">
        <v>44570</v>
      </c>
      <c r="B8" s="643">
        <v>6250</v>
      </c>
      <c r="C8" s="643">
        <v>1390</v>
      </c>
      <c r="D8" s="643">
        <v>2339</v>
      </c>
      <c r="E8" s="649">
        <v>9979</v>
      </c>
      <c r="F8" s="662"/>
      <c r="G8" s="365"/>
      <c r="W8" s="682">
        <v>44570</v>
      </c>
      <c r="X8" s="683">
        <v>6275</v>
      </c>
      <c r="Y8" s="683">
        <v>1246</v>
      </c>
      <c r="Z8" s="683">
        <v>2438</v>
      </c>
      <c r="AA8" s="684">
        <v>9959</v>
      </c>
      <c r="AB8" s="685"/>
    </row>
    <row r="9" spans="1:28" x14ac:dyDescent="0.2">
      <c r="A9" s="642">
        <v>44571</v>
      </c>
      <c r="B9" s="643">
        <v>9925</v>
      </c>
      <c r="C9" s="643">
        <v>1507</v>
      </c>
      <c r="D9" s="643">
        <v>2511</v>
      </c>
      <c r="E9" s="649">
        <v>13943</v>
      </c>
      <c r="F9" s="662"/>
      <c r="G9" s="365"/>
      <c r="W9" s="682">
        <v>44571</v>
      </c>
      <c r="X9" s="683">
        <v>9989</v>
      </c>
      <c r="Y9" s="683">
        <v>1800</v>
      </c>
      <c r="Z9" s="683">
        <v>2702</v>
      </c>
      <c r="AA9" s="684">
        <v>14491</v>
      </c>
      <c r="AB9" s="685"/>
    </row>
    <row r="10" spans="1:28" x14ac:dyDescent="0.2">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2">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2">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2">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2">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2">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2">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8" x14ac:dyDescent="0.2">
      <c r="A17" s="642">
        <v>44579</v>
      </c>
      <c r="B17" s="643">
        <v>2680</v>
      </c>
      <c r="C17" s="643">
        <v>113</v>
      </c>
      <c r="D17" s="643">
        <v>4959</v>
      </c>
      <c r="E17" s="649">
        <v>7752</v>
      </c>
      <c r="F17" s="663">
        <f t="shared" si="2"/>
        <v>52530</v>
      </c>
      <c r="G17" s="365"/>
    </row>
    <row r="18" spans="1:8" x14ac:dyDescent="0.2">
      <c r="A18" s="642">
        <v>44580</v>
      </c>
      <c r="B18" s="643">
        <v>3734</v>
      </c>
      <c r="C18" s="643">
        <v>86</v>
      </c>
      <c r="D18" s="643">
        <v>4675</v>
      </c>
      <c r="E18" s="649">
        <v>8495</v>
      </c>
      <c r="F18" s="663">
        <f t="shared" si="2"/>
        <v>51517</v>
      </c>
    </row>
    <row r="19" spans="1:8" x14ac:dyDescent="0.2">
      <c r="A19" s="642">
        <v>44581</v>
      </c>
      <c r="B19" s="648">
        <v>3694</v>
      </c>
      <c r="C19" s="641">
        <v>132</v>
      </c>
      <c r="D19" s="648">
        <v>4436</v>
      </c>
      <c r="E19" s="690">
        <v>8262</v>
      </c>
      <c r="F19" s="663">
        <f t="shared" si="2"/>
        <v>52638</v>
      </c>
    </row>
    <row r="20" spans="1:8" x14ac:dyDescent="0.2">
      <c r="A20" s="642">
        <v>44582</v>
      </c>
      <c r="B20" s="648">
        <v>2971</v>
      </c>
      <c r="C20" s="641">
        <v>85</v>
      </c>
      <c r="D20" s="648">
        <v>4106</v>
      </c>
      <c r="E20" s="690">
        <v>7162</v>
      </c>
      <c r="F20" s="663">
        <f t="shared" si="2"/>
        <v>51047</v>
      </c>
    </row>
    <row r="21" spans="1:8" x14ac:dyDescent="0.2">
      <c r="A21" s="642">
        <v>44583</v>
      </c>
      <c r="B21" s="648">
        <v>2671</v>
      </c>
      <c r="C21" s="641">
        <v>66</v>
      </c>
      <c r="D21" s="648">
        <v>4031</v>
      </c>
      <c r="E21" s="690">
        <v>6768</v>
      </c>
      <c r="F21" s="663">
        <f t="shared" si="2"/>
        <v>50955</v>
      </c>
    </row>
    <row r="22" spans="1:8" x14ac:dyDescent="0.2">
      <c r="A22" s="642">
        <v>44584</v>
      </c>
      <c r="B22" s="648">
        <v>2611</v>
      </c>
      <c r="C22" s="641">
        <v>87</v>
      </c>
      <c r="D22" s="648">
        <v>3631</v>
      </c>
      <c r="E22" s="690">
        <v>6329</v>
      </c>
      <c r="F22" s="663">
        <f t="shared" ref="F22" si="3">SUM(E16:E22)</f>
        <v>50966</v>
      </c>
    </row>
    <row r="23" spans="1:8" x14ac:dyDescent="0.2">
      <c r="A23" s="642">
        <v>44585</v>
      </c>
      <c r="B23" s="648">
        <v>2213</v>
      </c>
      <c r="C23" s="641">
        <v>84</v>
      </c>
      <c r="D23" s="648">
        <v>4637</v>
      </c>
      <c r="E23" s="690">
        <v>6934</v>
      </c>
      <c r="F23" s="663">
        <f t="shared" ref="F23:F24" si="4">SUM(E17:E23)</f>
        <v>51702</v>
      </c>
    </row>
    <row r="24" spans="1:8" x14ac:dyDescent="0.2">
      <c r="A24" s="642">
        <v>44586</v>
      </c>
      <c r="B24" s="648">
        <v>2272</v>
      </c>
      <c r="C24" s="641">
        <v>124</v>
      </c>
      <c r="D24" s="648">
        <v>5626</v>
      </c>
      <c r="E24" s="690">
        <v>8022</v>
      </c>
      <c r="F24" s="663">
        <f t="shared" si="4"/>
        <v>51972</v>
      </c>
    </row>
    <row r="25" spans="1:8" x14ac:dyDescent="0.2">
      <c r="A25" s="642">
        <v>44587</v>
      </c>
      <c r="B25" s="648">
        <v>3467</v>
      </c>
      <c r="C25" s="641">
        <v>103</v>
      </c>
      <c r="D25" s="648">
        <v>4946</v>
      </c>
      <c r="E25" s="690">
        <v>8516</v>
      </c>
      <c r="F25" s="663">
        <f>SUM(E19:E25)</f>
        <v>51993</v>
      </c>
    </row>
    <row r="26" spans="1:8" x14ac:dyDescent="0.2">
      <c r="A26" s="642">
        <v>44588</v>
      </c>
      <c r="B26" s="648">
        <v>3315</v>
      </c>
      <c r="C26" s="641">
        <v>78</v>
      </c>
      <c r="D26" s="648">
        <v>4882</v>
      </c>
      <c r="E26" s="690">
        <v>8275</v>
      </c>
      <c r="F26" s="663">
        <f t="shared" ref="F26" si="5">SUM(E20:E26)</f>
        <v>52006</v>
      </c>
    </row>
    <row r="27" spans="1:8" x14ac:dyDescent="0.2">
      <c r="A27" s="642">
        <v>44589</v>
      </c>
      <c r="B27" s="648">
        <v>2972</v>
      </c>
      <c r="C27" s="641">
        <v>106</v>
      </c>
      <c r="D27" s="648">
        <v>4180</v>
      </c>
      <c r="E27" s="690">
        <v>7258</v>
      </c>
      <c r="F27" s="663">
        <f>SUM(E21:E27)</f>
        <v>52102</v>
      </c>
    </row>
    <row r="28" spans="1:8" x14ac:dyDescent="0.2">
      <c r="A28" s="642">
        <v>44590</v>
      </c>
      <c r="B28" s="648">
        <v>2527</v>
      </c>
      <c r="C28" s="641">
        <v>65</v>
      </c>
      <c r="D28" s="648">
        <v>4087</v>
      </c>
      <c r="E28" s="690">
        <v>6679</v>
      </c>
      <c r="F28" s="663">
        <f t="shared" ref="F28" si="6">SUM(E22:E28)</f>
        <v>52013</v>
      </c>
      <c r="H28" s="632"/>
    </row>
    <row r="29" spans="1:8" x14ac:dyDescent="0.2">
      <c r="A29" s="642">
        <v>44591</v>
      </c>
      <c r="B29" s="648">
        <v>2593</v>
      </c>
      <c r="C29" s="641">
        <v>58</v>
      </c>
      <c r="D29" s="648">
        <v>3534</v>
      </c>
      <c r="E29" s="690">
        <v>6185</v>
      </c>
      <c r="F29" s="663">
        <f>SUM(E23:E29)</f>
        <v>51869</v>
      </c>
      <c r="H29" s="632"/>
    </row>
    <row r="30" spans="1:8" x14ac:dyDescent="0.2">
      <c r="A30" s="642">
        <v>44592</v>
      </c>
      <c r="B30" s="648">
        <v>1506</v>
      </c>
      <c r="C30" s="641">
        <v>43</v>
      </c>
      <c r="D30" s="648">
        <v>4338</v>
      </c>
      <c r="E30" s="690">
        <v>5887</v>
      </c>
      <c r="F30" s="663">
        <f t="shared" ref="F30" si="7">SUM(E24:E30)</f>
        <v>50822</v>
      </c>
      <c r="H30" s="632"/>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05"/>
  <sheetViews>
    <sheetView showGridLines="0" zoomScaleNormal="100" workbookViewId="0">
      <pane xSplit="1" ySplit="4" topLeftCell="B691"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10" t="s">
        <v>579</v>
      </c>
      <c r="B1" s="710"/>
      <c r="C1" s="710"/>
      <c r="D1" s="710"/>
      <c r="E1" s="710"/>
      <c r="F1" s="710"/>
      <c r="G1" s="710"/>
      <c r="H1" s="710"/>
      <c r="I1" s="710"/>
      <c r="J1" s="489"/>
      <c r="K1" s="712" t="s">
        <v>105</v>
      </c>
      <c r="L1" s="713"/>
      <c r="M1" s="713"/>
      <c r="N1" s="713"/>
      <c r="O1" s="713"/>
      <c r="P1" s="713"/>
      <c r="W1" s="492" t="s">
        <v>28</v>
      </c>
    </row>
    <row r="2" spans="1:27" x14ac:dyDescent="0.2">
      <c r="A2" s="2"/>
      <c r="I2" s="731" t="s">
        <v>175</v>
      </c>
      <c r="J2" s="732"/>
      <c r="Q2" s="355"/>
      <c r="R2" s="355"/>
    </row>
    <row r="3" spans="1:27" ht="48.75" customHeight="1" x14ac:dyDescent="0.2">
      <c r="A3" s="726" t="s">
        <v>29</v>
      </c>
      <c r="B3" s="728" t="s">
        <v>173</v>
      </c>
      <c r="C3" s="729"/>
      <c r="D3" s="729"/>
      <c r="E3" s="95" t="s">
        <v>172</v>
      </c>
      <c r="F3" s="724" t="s">
        <v>185</v>
      </c>
      <c r="G3" s="730" t="s">
        <v>174</v>
      </c>
      <c r="H3" s="730"/>
      <c r="I3" s="731"/>
      <c r="J3" s="732"/>
      <c r="K3" s="714" t="s">
        <v>176</v>
      </c>
      <c r="L3" s="725" t="s">
        <v>186</v>
      </c>
      <c r="M3" s="716" t="s">
        <v>187</v>
      </c>
      <c r="N3" s="717" t="s">
        <v>177</v>
      </c>
      <c r="O3" s="714" t="s">
        <v>171</v>
      </c>
      <c r="P3" s="715" t="s">
        <v>178</v>
      </c>
      <c r="Q3" s="716" t="s">
        <v>188</v>
      </c>
      <c r="R3" s="716" t="s">
        <v>189</v>
      </c>
      <c r="S3" s="717" t="s">
        <v>170</v>
      </c>
    </row>
    <row r="4" spans="1:27" ht="30.6" customHeight="1" x14ac:dyDescent="0.2">
      <c r="A4" s="727"/>
      <c r="B4" s="23" t="s">
        <v>18</v>
      </c>
      <c r="C4" s="24" t="s">
        <v>17</v>
      </c>
      <c r="D4" s="28" t="s">
        <v>3</v>
      </c>
      <c r="E4" s="90" t="s">
        <v>61</v>
      </c>
      <c r="F4" s="724"/>
      <c r="G4" s="89" t="s">
        <v>61</v>
      </c>
      <c r="H4" s="89" t="s">
        <v>62</v>
      </c>
      <c r="I4" s="74" t="s">
        <v>61</v>
      </c>
      <c r="J4" s="134" t="s">
        <v>62</v>
      </c>
      <c r="K4" s="714"/>
      <c r="L4" s="725"/>
      <c r="M4" s="716"/>
      <c r="N4" s="717"/>
      <c r="O4" s="714"/>
      <c r="P4" s="715"/>
      <c r="Q4" s="716"/>
      <c r="R4" s="716"/>
      <c r="S4" s="717"/>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8" t="s">
        <v>425</v>
      </c>
      <c r="V64" s="718"/>
      <c r="W64" s="718"/>
      <c r="X64" s="718"/>
      <c r="Y64" s="718"/>
      <c r="Z64" s="718"/>
      <c r="AA64" s="718"/>
      <c r="AB64" s="718"/>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8"/>
      <c r="V65" s="718"/>
      <c r="W65" s="718"/>
      <c r="X65" s="718"/>
      <c r="Y65" s="718"/>
      <c r="Z65" s="718"/>
      <c r="AA65" s="718"/>
      <c r="AB65" s="718"/>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8"/>
      <c r="V66" s="718"/>
      <c r="W66" s="718"/>
      <c r="X66" s="718"/>
      <c r="Y66" s="718"/>
      <c r="Z66" s="718"/>
      <c r="AA66" s="718"/>
      <c r="AB66" s="718"/>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21" t="s">
        <v>423</v>
      </c>
      <c r="AB138" s="721"/>
      <c r="AC138" s="721"/>
      <c r="AD138" s="721"/>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21"/>
      <c r="AB139" s="721"/>
      <c r="AC139" s="721"/>
      <c r="AD139" s="721"/>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21"/>
      <c r="AB140" s="721"/>
      <c r="AC140" s="721"/>
      <c r="AD140" s="721"/>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2" t="s">
        <v>417</v>
      </c>
      <c r="V235" s="722"/>
      <c r="W235" s="722"/>
      <c r="X235" s="722"/>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2"/>
      <c r="V236" s="722"/>
      <c r="W236" s="722"/>
      <c r="X236" s="722"/>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2"/>
      <c r="V237" s="722"/>
      <c r="W237" s="722"/>
      <c r="X237" s="722"/>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3" t="s">
        <v>418</v>
      </c>
      <c r="V278" s="723"/>
      <c r="W278" s="723"/>
      <c r="X278" s="723"/>
      <c r="Y278" s="723"/>
      <c r="Z278" s="723"/>
      <c r="AA278" s="723"/>
      <c r="AB278" s="723"/>
      <c r="AC278" s="723"/>
      <c r="AD278" s="723"/>
      <c r="AE278" s="723"/>
      <c r="AF278" s="723"/>
      <c r="AG278" s="723"/>
      <c r="AH278" s="723"/>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3"/>
      <c r="V279" s="723"/>
      <c r="W279" s="723"/>
      <c r="X279" s="723"/>
      <c r="Y279" s="723"/>
      <c r="Z279" s="723"/>
      <c r="AA279" s="723"/>
      <c r="AB279" s="723"/>
      <c r="AC279" s="723"/>
      <c r="AD279" s="723"/>
      <c r="AE279" s="723"/>
      <c r="AF279" s="723"/>
      <c r="AG279" s="723"/>
      <c r="AH279" s="723"/>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3"/>
      <c r="V280" s="723"/>
      <c r="W280" s="723"/>
      <c r="X280" s="723"/>
      <c r="Y280" s="723"/>
      <c r="Z280" s="723"/>
      <c r="AA280" s="723"/>
      <c r="AB280" s="723"/>
      <c r="AC280" s="723"/>
      <c r="AD280" s="723"/>
      <c r="AE280" s="723"/>
      <c r="AF280" s="723"/>
      <c r="AG280" s="723"/>
      <c r="AH280" s="723"/>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1" t="s">
        <v>419</v>
      </c>
      <c r="V486" s="711"/>
      <c r="W486" s="711"/>
      <c r="X486" s="711"/>
      <c r="Y486" s="711"/>
      <c r="Z486" s="711"/>
      <c r="AA486" s="711"/>
      <c r="AB486" s="711"/>
      <c r="AC486" s="711"/>
      <c r="AD486" s="711"/>
      <c r="AE486" s="711"/>
      <c r="AF486" s="711"/>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1"/>
      <c r="V487" s="711"/>
      <c r="W487" s="711"/>
      <c r="X487" s="711"/>
      <c r="Y487" s="711"/>
      <c r="Z487" s="711"/>
      <c r="AA487" s="711"/>
      <c r="AB487" s="711"/>
      <c r="AC487" s="711"/>
      <c r="AD487" s="711"/>
      <c r="AE487" s="711"/>
      <c r="AF487" s="711"/>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19" t="s">
        <v>430</v>
      </c>
      <c r="V518" s="719"/>
      <c r="W518" s="719"/>
      <c r="X518" s="719"/>
      <c r="Y518" s="719"/>
      <c r="Z518" s="719"/>
      <c r="AA518" s="719"/>
      <c r="AB518" s="719"/>
      <c r="AC518" s="719"/>
      <c r="AD518" s="708" t="s">
        <v>431</v>
      </c>
      <c r="AE518" s="708"/>
      <c r="AF518" s="708"/>
      <c r="AG518" s="708"/>
      <c r="AH518" s="708"/>
      <c r="AI518" s="708"/>
      <c r="AJ518" s="708"/>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20"/>
      <c r="V519" s="720"/>
      <c r="W519" s="720"/>
      <c r="X519" s="720"/>
      <c r="Y519" s="720"/>
      <c r="Z519" s="720"/>
      <c r="AA519" s="720"/>
      <c r="AB519" s="720"/>
      <c r="AC519" s="720"/>
      <c r="AD519" s="709"/>
      <c r="AE519" s="709"/>
      <c r="AF519" s="709"/>
      <c r="AG519" s="709"/>
      <c r="AH519" s="709"/>
      <c r="AI519" s="709"/>
      <c r="AJ519" s="709"/>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20"/>
      <c r="V520" s="720"/>
      <c r="W520" s="720"/>
      <c r="X520" s="720"/>
      <c r="Y520" s="720"/>
      <c r="Z520" s="720"/>
      <c r="AA520" s="720"/>
      <c r="AB520" s="720"/>
      <c r="AC520" s="720"/>
      <c r="AD520" s="709"/>
      <c r="AE520" s="709"/>
      <c r="AF520" s="709"/>
      <c r="AG520" s="709"/>
      <c r="AH520" s="709"/>
      <c r="AI520" s="709"/>
      <c r="AJ520" s="709"/>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20"/>
      <c r="V521" s="720"/>
      <c r="W521" s="720"/>
      <c r="X521" s="720"/>
      <c r="Y521" s="720"/>
      <c r="Z521" s="720"/>
      <c r="AA521" s="720"/>
      <c r="AB521" s="720"/>
      <c r="AC521" s="720"/>
      <c r="AD521" s="709"/>
      <c r="AE521" s="709"/>
      <c r="AF521" s="709"/>
      <c r="AG521" s="709"/>
      <c r="AH521" s="709"/>
      <c r="AI521" s="709"/>
      <c r="AJ521" s="709"/>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20"/>
      <c r="V522" s="720"/>
      <c r="W522" s="720"/>
      <c r="X522" s="720"/>
      <c r="Y522" s="720"/>
      <c r="Z522" s="720"/>
      <c r="AA522" s="720"/>
      <c r="AB522" s="720"/>
      <c r="AC522" s="720"/>
      <c r="AD522" s="709"/>
      <c r="AE522" s="709"/>
      <c r="AF522" s="709"/>
      <c r="AG522" s="709"/>
      <c r="AH522" s="709"/>
      <c r="AI522" s="709"/>
      <c r="AJ522" s="709"/>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20"/>
      <c r="V523" s="720"/>
      <c r="W523" s="720"/>
      <c r="X523" s="720"/>
      <c r="Y523" s="720"/>
      <c r="Z523" s="720"/>
      <c r="AA523" s="720"/>
      <c r="AB523" s="720"/>
      <c r="AC523" s="720"/>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20"/>
      <c r="V524" s="720"/>
      <c r="W524" s="720"/>
      <c r="X524" s="720"/>
      <c r="Y524" s="720"/>
      <c r="Z524" s="720"/>
      <c r="AA524" s="720"/>
      <c r="AB524" s="720"/>
      <c r="AC524" s="720"/>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1" t="s">
        <v>535</v>
      </c>
      <c r="V647" s="711"/>
      <c r="W647" s="711"/>
      <c r="X647" s="711"/>
      <c r="Y647" s="711"/>
      <c r="Z647" s="711"/>
      <c r="AA647" s="711"/>
      <c r="AB647" s="711" t="s">
        <v>522</v>
      </c>
      <c r="AC647" s="711"/>
      <c r="AD647" s="711"/>
      <c r="AE647" s="711"/>
      <c r="AF647" s="711"/>
      <c r="AG647" s="711"/>
      <c r="AH647" s="711"/>
      <c r="AI647" s="711"/>
      <c r="AJ647" s="711"/>
      <c r="AK647" s="711"/>
      <c r="AL647" s="711"/>
      <c r="AM647" s="711"/>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1"/>
      <c r="V648" s="711"/>
      <c r="W648" s="711"/>
      <c r="X648" s="711"/>
      <c r="Y648" s="711"/>
      <c r="Z648" s="711"/>
      <c r="AA648" s="711"/>
      <c r="AB648" s="711"/>
      <c r="AC648" s="711"/>
      <c r="AD648" s="711"/>
      <c r="AE648" s="711"/>
      <c r="AF648" s="711"/>
      <c r="AG648" s="711"/>
      <c r="AH648" s="711"/>
      <c r="AI648" s="711"/>
      <c r="AJ648" s="711"/>
      <c r="AK648" s="711"/>
      <c r="AL648" s="711"/>
      <c r="AM648" s="711"/>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1"/>
      <c r="V649" s="711"/>
      <c r="W649" s="711"/>
      <c r="X649" s="711"/>
      <c r="Y649" s="711"/>
      <c r="Z649" s="711"/>
      <c r="AA649" s="711"/>
      <c r="AB649" s="711"/>
      <c r="AC649" s="711"/>
      <c r="AD649" s="711"/>
      <c r="AE649" s="711"/>
      <c r="AF649" s="711"/>
      <c r="AG649" s="711"/>
      <c r="AH649" s="711"/>
      <c r="AI649" s="711"/>
      <c r="AJ649" s="711"/>
      <c r="AK649" s="711"/>
      <c r="AL649" s="711"/>
      <c r="AM649" s="711"/>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2">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2">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2">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2">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2">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19" x14ac:dyDescent="0.2">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 si="2388">D705-D698</f>
        <v>22324</v>
      </c>
      <c r="O705" s="657">
        <f t="shared" ref="O705" si="2389">SUM(E699:E705)</f>
        <v>24770</v>
      </c>
      <c r="P705" s="658">
        <f t="shared" ref="P705" si="2390">SUM(K699:K705)</f>
        <v>167436</v>
      </c>
      <c r="Q705" s="135">
        <f t="shared" ref="Q705" si="2391">SUM(L699:L705)</f>
        <v>28783</v>
      </c>
      <c r="R705" s="356">
        <f t="shared" ref="R705" si="2392">Q705/P705</f>
        <v>0.17190448887933299</v>
      </c>
      <c r="S705" s="70">
        <f t="shared" ref="S705" si="2393">P705/5466</f>
        <v>30.632272228320527</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2022-01-31T12:42:15Z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vA53621995</value>
    </field>
    <field name="Objective-Version">
      <value order="0">170.38</value>
    </field>
    <field name="Objective-VersionNumber">
      <value order="0">2620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2022-01-31T12:42:14Z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2022-01-31T12:42:15Z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vA53621995</vt:lpwstr>
  </property>
  <property fmtid="{D5CDD505-2E9C-101B-9397-08002B2CF9AE}" pid="16" name="Objective-Version">
    <vt:lpwstr>170.38</vt:lpwstr>
  </property>
  <property fmtid="{D5CDD505-2E9C-101B-9397-08002B2CF9AE}" pid="17" name="Objective-VersionNumber">
    <vt:r8>2620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