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embeddings/oleObject5.bin" ContentType="application/vnd.openxmlformats-officedocument.oleObject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45" windowWidth="6840" windowHeight="5190"/>
  </bookViews>
  <sheets>
    <sheet name="Ejer1" sheetId="1" r:id="rId1"/>
    <sheet name="Ejer2" sheetId="2" r:id="rId2"/>
    <sheet name="Ejer3" sheetId="3" r:id="rId3"/>
    <sheet name="Ejer4" sheetId="4" r:id="rId4"/>
    <sheet name="Ejer5" sheetId="5" r:id="rId5"/>
  </sheets>
  <calcPr calcId="144525"/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6" i="4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7" i="3"/>
  <c r="G8" i="2"/>
  <c r="G9" i="2"/>
  <c r="G10" i="2"/>
  <c r="G11" i="2"/>
  <c r="G12" i="2"/>
  <c r="G13" i="2"/>
  <c r="G14" i="2"/>
  <c r="G15" i="2"/>
  <c r="G16" i="2"/>
  <c r="G17" i="2"/>
  <c r="G7" i="2"/>
  <c r="F8" i="2"/>
  <c r="F9" i="2"/>
  <c r="F10" i="2"/>
  <c r="F11" i="2"/>
  <c r="F12" i="2"/>
  <c r="F13" i="2"/>
  <c r="F14" i="2"/>
  <c r="F15" i="2"/>
  <c r="F16" i="2"/>
  <c r="F17" i="2"/>
  <c r="F7" i="2"/>
  <c r="E8" i="2"/>
  <c r="E9" i="2"/>
  <c r="E10" i="2"/>
  <c r="E11" i="2"/>
  <c r="E12" i="2"/>
  <c r="E13" i="2"/>
  <c r="E14" i="2"/>
  <c r="E15" i="2"/>
  <c r="E16" i="2"/>
  <c r="E17" i="2"/>
  <c r="E7" i="2"/>
  <c r="D8" i="2"/>
  <c r="D9" i="2"/>
  <c r="D10" i="2"/>
  <c r="D11" i="2"/>
  <c r="D12" i="2"/>
  <c r="D13" i="2"/>
  <c r="D14" i="2"/>
  <c r="D15" i="2"/>
  <c r="D16" i="2"/>
  <c r="D17" i="2"/>
  <c r="D7" i="2"/>
  <c r="C8" i="2"/>
  <c r="C9" i="2"/>
  <c r="C10" i="2"/>
  <c r="C11" i="2"/>
  <c r="C12" i="2"/>
  <c r="C13" i="2"/>
  <c r="C14" i="2"/>
  <c r="C15" i="2"/>
  <c r="C16" i="2"/>
  <c r="C17" i="2"/>
  <c r="C7" i="2"/>
  <c r="B8" i="2"/>
  <c r="B9" i="2"/>
  <c r="B10" i="2"/>
  <c r="B11" i="2"/>
  <c r="B12" i="2"/>
  <c r="B13" i="2"/>
  <c r="B14" i="2"/>
  <c r="B15" i="2"/>
  <c r="B16" i="2"/>
  <c r="B17" i="2"/>
  <c r="B7" i="2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</calcChain>
</file>

<file path=xl/sharedStrings.xml><?xml version="1.0" encoding="utf-8"?>
<sst xmlns="http://schemas.openxmlformats.org/spreadsheetml/2006/main" count="35" uniqueCount="7">
  <si>
    <t>q</t>
  </si>
  <si>
    <t>Beneficio</t>
  </si>
  <si>
    <t>Costo Marginal</t>
  </si>
  <si>
    <t>Costo</t>
  </si>
  <si>
    <t>Ingreso marginal</t>
  </si>
  <si>
    <t>Precio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</si>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</sst>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Ejer1!$B$6</c:f>
              <c:strCache>
                <c:ptCount val="1"/>
                <c:pt idx="0">
                  <c:v>Ingreso</c:v>
                </c:pt>
              </c:strCache>
            </c:strRef>
          </c:tx>
          <c:marker>
            <c:symbol val="none"/>
          </c:marker>
          <c:xVal>
            <c:numRef>
              <c:f>Ejer1!$A$7:$A$22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Ejer1!$B$7:$B$22</c:f>
              <c:numCache>
                <c:formatCode>General</c:formatCode>
                <c:ptCount val="16"/>
                <c:pt idx="0">
                  <c:v>0</c:v>
                </c:pt>
                <c:pt idx="1">
                  <c:v>72</c:v>
                </c:pt>
                <c:pt idx="2">
                  <c:v>138</c:v>
                </c:pt>
                <c:pt idx="3">
                  <c:v>198</c:v>
                </c:pt>
                <c:pt idx="4">
                  <c:v>252</c:v>
                </c:pt>
                <c:pt idx="5">
                  <c:v>300</c:v>
                </c:pt>
                <c:pt idx="6">
                  <c:v>342</c:v>
                </c:pt>
                <c:pt idx="7">
                  <c:v>378</c:v>
                </c:pt>
                <c:pt idx="8">
                  <c:v>408</c:v>
                </c:pt>
                <c:pt idx="9">
                  <c:v>432</c:v>
                </c:pt>
                <c:pt idx="10">
                  <c:v>450</c:v>
                </c:pt>
                <c:pt idx="11">
                  <c:v>462</c:v>
                </c:pt>
                <c:pt idx="12">
                  <c:v>468</c:v>
                </c:pt>
                <c:pt idx="13">
                  <c:v>468</c:v>
                </c:pt>
                <c:pt idx="14">
                  <c:v>462</c:v>
                </c:pt>
                <c:pt idx="15">
                  <c:v>450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Ejer1!$C$6</c:f>
              <c:strCache>
                <c:ptCount val="1"/>
                <c:pt idx="0">
                  <c:v>Beneficio</c:v>
                </c:pt>
              </c:strCache>
            </c:strRef>
          </c:tx>
          <c:marker>
            <c:symbol val="none"/>
          </c:marker>
          <c:xVal>
            <c:numRef>
              <c:f>Ejer1!$A$7:$A$22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Ejer1!$C$7:$C$22</c:f>
              <c:numCache>
                <c:formatCode>General</c:formatCode>
                <c:ptCount val="16"/>
                <c:pt idx="0">
                  <c:v>-27</c:v>
                </c:pt>
                <c:pt idx="1">
                  <c:v>40.799999999999997</c:v>
                </c:pt>
                <c:pt idx="2">
                  <c:v>102.19999999999999</c:v>
                </c:pt>
                <c:pt idx="3">
                  <c:v>157.19999999999999</c:v>
                </c:pt>
                <c:pt idx="4">
                  <c:v>205.8</c:v>
                </c:pt>
                <c:pt idx="5">
                  <c:v>248</c:v>
                </c:pt>
                <c:pt idx="6">
                  <c:v>283.8</c:v>
                </c:pt>
                <c:pt idx="7">
                  <c:v>313.2</c:v>
                </c:pt>
                <c:pt idx="8">
                  <c:v>336.2</c:v>
                </c:pt>
                <c:pt idx="9">
                  <c:v>352.8</c:v>
                </c:pt>
                <c:pt idx="10">
                  <c:v>363</c:v>
                </c:pt>
                <c:pt idx="11">
                  <c:v>366.79999999999995</c:v>
                </c:pt>
                <c:pt idx="12">
                  <c:v>364.2</c:v>
                </c:pt>
                <c:pt idx="13">
                  <c:v>355.19999999999993</c:v>
                </c:pt>
                <c:pt idx="14">
                  <c:v>339.79999999999995</c:v>
                </c:pt>
                <c:pt idx="15">
                  <c:v>318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Ejer1!$D$6</c:f>
              <c:strCache>
                <c:ptCount val="1"/>
                <c:pt idx="0">
                  <c:v>Costo</c:v>
                </c:pt>
              </c:strCache>
            </c:strRef>
          </c:tx>
          <c:marker>
            <c:symbol val="none"/>
          </c:marker>
          <c:xVal>
            <c:numRef>
              <c:f>Ejer1!$A$7:$A$22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Ejer1!$D$7:$D$22</c:f>
              <c:numCache>
                <c:formatCode>General</c:formatCode>
                <c:ptCount val="16"/>
                <c:pt idx="0">
                  <c:v>27</c:v>
                </c:pt>
                <c:pt idx="1">
                  <c:v>31.2</c:v>
                </c:pt>
                <c:pt idx="2">
                  <c:v>35.799999999999997</c:v>
                </c:pt>
                <c:pt idx="3">
                  <c:v>40.799999999999997</c:v>
                </c:pt>
                <c:pt idx="4">
                  <c:v>46.2</c:v>
                </c:pt>
                <c:pt idx="5">
                  <c:v>52</c:v>
                </c:pt>
                <c:pt idx="6">
                  <c:v>58.2</c:v>
                </c:pt>
                <c:pt idx="7">
                  <c:v>64.8</c:v>
                </c:pt>
                <c:pt idx="8">
                  <c:v>71.8</c:v>
                </c:pt>
                <c:pt idx="9">
                  <c:v>79.2</c:v>
                </c:pt>
                <c:pt idx="10">
                  <c:v>87</c:v>
                </c:pt>
                <c:pt idx="11">
                  <c:v>95.2</c:v>
                </c:pt>
                <c:pt idx="12">
                  <c:v>103.8</c:v>
                </c:pt>
                <c:pt idx="13">
                  <c:v>112.80000000000001</c:v>
                </c:pt>
                <c:pt idx="14">
                  <c:v>122.2</c:v>
                </c:pt>
                <c:pt idx="15">
                  <c:v>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1088"/>
        <c:axId val="98442624"/>
      </c:scatterChart>
      <c:valAx>
        <c:axId val="98441088"/>
        <c:scaling>
          <c:orientation val="minMax"/>
          <c:max val="1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8442624"/>
        <c:crosses val="autoZero"/>
        <c:crossBetween val="midCat"/>
      </c:valAx>
      <c:valAx>
        <c:axId val="984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4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Ejer5!$E$4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xVal>
            <c:numRef>
              <c:f>Ejer5!$A$5:$A$40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Ejer5!$E$5:$E$40</c:f>
              <c:numCache>
                <c:formatCode>General</c:formatCode>
                <c:ptCount val="36"/>
                <c:pt idx="0">
                  <c:v>150</c:v>
                </c:pt>
                <c:pt idx="1">
                  <c:v>148</c:v>
                </c:pt>
                <c:pt idx="2">
                  <c:v>146</c:v>
                </c:pt>
                <c:pt idx="3">
                  <c:v>144</c:v>
                </c:pt>
                <c:pt idx="4">
                  <c:v>142</c:v>
                </c:pt>
                <c:pt idx="5">
                  <c:v>140</c:v>
                </c:pt>
                <c:pt idx="6">
                  <c:v>138</c:v>
                </c:pt>
                <c:pt idx="7">
                  <c:v>136</c:v>
                </c:pt>
                <c:pt idx="8">
                  <c:v>134</c:v>
                </c:pt>
                <c:pt idx="9">
                  <c:v>132</c:v>
                </c:pt>
                <c:pt idx="10">
                  <c:v>130</c:v>
                </c:pt>
                <c:pt idx="11">
                  <c:v>128</c:v>
                </c:pt>
                <c:pt idx="12">
                  <c:v>126</c:v>
                </c:pt>
                <c:pt idx="13">
                  <c:v>124</c:v>
                </c:pt>
                <c:pt idx="14">
                  <c:v>122</c:v>
                </c:pt>
                <c:pt idx="15">
                  <c:v>120</c:v>
                </c:pt>
                <c:pt idx="16">
                  <c:v>118</c:v>
                </c:pt>
                <c:pt idx="17">
                  <c:v>116</c:v>
                </c:pt>
                <c:pt idx="18">
                  <c:v>114</c:v>
                </c:pt>
                <c:pt idx="19">
                  <c:v>112</c:v>
                </c:pt>
                <c:pt idx="20">
                  <c:v>110</c:v>
                </c:pt>
                <c:pt idx="21">
                  <c:v>108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96</c:v>
                </c:pt>
                <c:pt idx="28">
                  <c:v>94</c:v>
                </c:pt>
                <c:pt idx="29">
                  <c:v>92</c:v>
                </c:pt>
                <c:pt idx="30">
                  <c:v>90</c:v>
                </c:pt>
                <c:pt idx="31">
                  <c:v>88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Ejer5!$F$4</c:f>
              <c:strCache>
                <c:ptCount val="1"/>
                <c:pt idx="0">
                  <c:v>Ingreso marginal</c:v>
                </c:pt>
              </c:strCache>
            </c:strRef>
          </c:tx>
          <c:marker>
            <c:symbol val="none"/>
          </c:marker>
          <c:xVal>
            <c:numRef>
              <c:f>Ejer5!$A$5:$A$40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Ejer5!$F$5:$F$40</c:f>
              <c:numCache>
                <c:formatCode>General</c:formatCode>
                <c:ptCount val="36"/>
                <c:pt idx="0">
                  <c:v>150</c:v>
                </c:pt>
                <c:pt idx="1">
                  <c:v>146</c:v>
                </c:pt>
                <c:pt idx="2">
                  <c:v>142</c:v>
                </c:pt>
                <c:pt idx="3">
                  <c:v>138</c:v>
                </c:pt>
                <c:pt idx="4">
                  <c:v>134</c:v>
                </c:pt>
                <c:pt idx="5">
                  <c:v>130</c:v>
                </c:pt>
                <c:pt idx="6">
                  <c:v>126</c:v>
                </c:pt>
                <c:pt idx="7">
                  <c:v>122</c:v>
                </c:pt>
                <c:pt idx="8">
                  <c:v>118</c:v>
                </c:pt>
                <c:pt idx="9">
                  <c:v>114</c:v>
                </c:pt>
                <c:pt idx="10">
                  <c:v>110</c:v>
                </c:pt>
                <c:pt idx="11">
                  <c:v>106</c:v>
                </c:pt>
                <c:pt idx="12">
                  <c:v>102</c:v>
                </c:pt>
                <c:pt idx="13">
                  <c:v>98</c:v>
                </c:pt>
                <c:pt idx="14">
                  <c:v>94</c:v>
                </c:pt>
                <c:pt idx="15">
                  <c:v>90</c:v>
                </c:pt>
                <c:pt idx="16">
                  <c:v>86</c:v>
                </c:pt>
                <c:pt idx="17">
                  <c:v>82</c:v>
                </c:pt>
                <c:pt idx="18">
                  <c:v>78</c:v>
                </c:pt>
                <c:pt idx="19">
                  <c:v>74</c:v>
                </c:pt>
                <c:pt idx="20">
                  <c:v>70</c:v>
                </c:pt>
                <c:pt idx="21">
                  <c:v>66</c:v>
                </c:pt>
                <c:pt idx="22">
                  <c:v>62</c:v>
                </c:pt>
                <c:pt idx="23">
                  <c:v>58</c:v>
                </c:pt>
                <c:pt idx="24">
                  <c:v>54</c:v>
                </c:pt>
                <c:pt idx="25">
                  <c:v>50</c:v>
                </c:pt>
                <c:pt idx="26">
                  <c:v>46</c:v>
                </c:pt>
                <c:pt idx="27">
                  <c:v>42</c:v>
                </c:pt>
                <c:pt idx="28">
                  <c:v>38</c:v>
                </c:pt>
                <c:pt idx="29">
                  <c:v>34</c:v>
                </c:pt>
                <c:pt idx="30">
                  <c:v>30</c:v>
                </c:pt>
                <c:pt idx="31">
                  <c:v>26</c:v>
                </c:pt>
                <c:pt idx="32">
                  <c:v>22</c:v>
                </c:pt>
                <c:pt idx="33">
                  <c:v>18</c:v>
                </c:pt>
                <c:pt idx="34">
                  <c:v>14</c:v>
                </c:pt>
                <c:pt idx="35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Ejer5!$G$4</c:f>
              <c:strCache>
                <c:ptCount val="1"/>
                <c:pt idx="0">
                  <c:v>Costo Marginal</c:v>
                </c:pt>
              </c:strCache>
            </c:strRef>
          </c:tx>
          <c:marker>
            <c:symbol val="none"/>
          </c:marker>
          <c:xVal>
            <c:numRef>
              <c:f>Ejer5!$A$5:$A$40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Ejer5!$G$5:$G$40</c:f>
              <c:numCache>
                <c:formatCode>General</c:formatCode>
                <c:ptCount val="36"/>
                <c:pt idx="0">
                  <c:v>50</c:v>
                </c:pt>
                <c:pt idx="1">
                  <c:v>44.3</c:v>
                </c:pt>
                <c:pt idx="2">
                  <c:v>39.200000000000003</c:v>
                </c:pt>
                <c:pt idx="3">
                  <c:v>34.700000000000003</c:v>
                </c:pt>
                <c:pt idx="4">
                  <c:v>30.8</c:v>
                </c:pt>
                <c:pt idx="5">
                  <c:v>27.5</c:v>
                </c:pt>
                <c:pt idx="6">
                  <c:v>24.799999999999997</c:v>
                </c:pt>
                <c:pt idx="7">
                  <c:v>22.7</c:v>
                </c:pt>
                <c:pt idx="8">
                  <c:v>21.2</c:v>
                </c:pt>
                <c:pt idx="9">
                  <c:v>20.3</c:v>
                </c:pt>
                <c:pt idx="10">
                  <c:v>20</c:v>
                </c:pt>
                <c:pt idx="11">
                  <c:v>20.299999999999997</c:v>
                </c:pt>
                <c:pt idx="12">
                  <c:v>21.199999999999996</c:v>
                </c:pt>
                <c:pt idx="13">
                  <c:v>22.699999999999996</c:v>
                </c:pt>
                <c:pt idx="14">
                  <c:v>24.799999999999997</c:v>
                </c:pt>
                <c:pt idx="15">
                  <c:v>27.5</c:v>
                </c:pt>
                <c:pt idx="16">
                  <c:v>30.799999999999997</c:v>
                </c:pt>
                <c:pt idx="17">
                  <c:v>34.700000000000003</c:v>
                </c:pt>
                <c:pt idx="18">
                  <c:v>39.200000000000003</c:v>
                </c:pt>
                <c:pt idx="19">
                  <c:v>44.3</c:v>
                </c:pt>
                <c:pt idx="20">
                  <c:v>50</c:v>
                </c:pt>
                <c:pt idx="21">
                  <c:v>56.299999999999983</c:v>
                </c:pt>
                <c:pt idx="22">
                  <c:v>63.199999999999989</c:v>
                </c:pt>
                <c:pt idx="23">
                  <c:v>70.699999999999989</c:v>
                </c:pt>
                <c:pt idx="24">
                  <c:v>78.799999999999983</c:v>
                </c:pt>
                <c:pt idx="25">
                  <c:v>87.5</c:v>
                </c:pt>
                <c:pt idx="26">
                  <c:v>96.799999999999983</c:v>
                </c:pt>
                <c:pt idx="27">
                  <c:v>106.69999999999999</c:v>
                </c:pt>
                <c:pt idx="28">
                  <c:v>117.19999999999999</c:v>
                </c:pt>
                <c:pt idx="29">
                  <c:v>128.29999999999998</c:v>
                </c:pt>
                <c:pt idx="30">
                  <c:v>140</c:v>
                </c:pt>
                <c:pt idx="31">
                  <c:v>152.30000000000001</c:v>
                </c:pt>
                <c:pt idx="32">
                  <c:v>165.2</c:v>
                </c:pt>
                <c:pt idx="33">
                  <c:v>178.7</c:v>
                </c:pt>
                <c:pt idx="34">
                  <c:v>192.8</c:v>
                </c:pt>
                <c:pt idx="35">
                  <c:v>207.5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3232"/>
        <c:axId val="99744768"/>
      </c:scatterChart>
      <c:valAx>
        <c:axId val="99743232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9744768"/>
        <c:crosses val="autoZero"/>
        <c:crossBetween val="midCat"/>
      </c:valAx>
      <c:valAx>
        <c:axId val="997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4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Ejer1!$E$6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xVal>
            <c:numRef>
              <c:f>Ejer1!$A$7:$A$22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Ejer1!$E$7:$E$22</c:f>
              <c:numCache>
                <c:formatCode>General</c:formatCode>
                <c:ptCount val="1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66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54</c:v>
                </c:pt>
                <c:pt idx="8">
                  <c:v>51</c:v>
                </c:pt>
                <c:pt idx="9">
                  <c:v>48</c:v>
                </c:pt>
                <c:pt idx="10">
                  <c:v>45</c:v>
                </c:pt>
                <c:pt idx="11">
                  <c:v>42</c:v>
                </c:pt>
                <c:pt idx="12">
                  <c:v>39</c:v>
                </c:pt>
                <c:pt idx="13">
                  <c:v>36</c:v>
                </c:pt>
                <c:pt idx="14">
                  <c:v>33</c:v>
                </c:pt>
                <c:pt idx="15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Ejer1!$F$6</c:f>
              <c:strCache>
                <c:ptCount val="1"/>
                <c:pt idx="0">
                  <c:v>Ingreso marginal</c:v>
                </c:pt>
              </c:strCache>
            </c:strRef>
          </c:tx>
          <c:marker>
            <c:symbol val="none"/>
          </c:marker>
          <c:xVal>
            <c:numRef>
              <c:f>Ejer1!$A$7:$A$22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Ejer1!$F$7:$F$22</c:f>
              <c:numCache>
                <c:formatCode>General</c:formatCode>
                <c:ptCount val="16"/>
                <c:pt idx="0">
                  <c:v>75</c:v>
                </c:pt>
                <c:pt idx="1">
                  <c:v>69</c:v>
                </c:pt>
                <c:pt idx="2">
                  <c:v>63</c:v>
                </c:pt>
                <c:pt idx="3">
                  <c:v>57</c:v>
                </c:pt>
                <c:pt idx="4">
                  <c:v>51</c:v>
                </c:pt>
                <c:pt idx="5">
                  <c:v>45</c:v>
                </c:pt>
                <c:pt idx="6">
                  <c:v>39</c:v>
                </c:pt>
                <c:pt idx="7">
                  <c:v>33</c:v>
                </c:pt>
                <c:pt idx="8">
                  <c:v>27</c:v>
                </c:pt>
                <c:pt idx="9">
                  <c:v>21</c:v>
                </c:pt>
                <c:pt idx="10">
                  <c:v>15</c:v>
                </c:pt>
                <c:pt idx="11">
                  <c:v>9</c:v>
                </c:pt>
                <c:pt idx="12">
                  <c:v>3</c:v>
                </c:pt>
                <c:pt idx="13">
                  <c:v>-3</c:v>
                </c:pt>
                <c:pt idx="14">
                  <c:v>-9</c:v>
                </c:pt>
                <c:pt idx="15">
                  <c:v>-15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Ejer1!$G$6</c:f>
              <c:strCache>
                <c:ptCount val="1"/>
                <c:pt idx="0">
                  <c:v>Costo Marginal</c:v>
                </c:pt>
              </c:strCache>
            </c:strRef>
          </c:tx>
          <c:marker>
            <c:symbol val="none"/>
          </c:marker>
          <c:xVal>
            <c:numRef>
              <c:f>Ejer1!$A$7:$A$22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Ejer1!$G$7:$G$22</c:f>
              <c:numCache>
                <c:formatCode>General</c:formatCode>
                <c:ptCount val="16"/>
                <c:pt idx="0">
                  <c:v>4</c:v>
                </c:pt>
                <c:pt idx="1">
                  <c:v>4.4000000000000004</c:v>
                </c:pt>
                <c:pt idx="2">
                  <c:v>4.8</c:v>
                </c:pt>
                <c:pt idx="3">
                  <c:v>5.2</c:v>
                </c:pt>
                <c:pt idx="4">
                  <c:v>5.6</c:v>
                </c:pt>
                <c:pt idx="5">
                  <c:v>6</c:v>
                </c:pt>
                <c:pt idx="6">
                  <c:v>6.4</c:v>
                </c:pt>
                <c:pt idx="7">
                  <c:v>6.8000000000000007</c:v>
                </c:pt>
                <c:pt idx="8">
                  <c:v>7.2</c:v>
                </c:pt>
                <c:pt idx="9">
                  <c:v>7.6</c:v>
                </c:pt>
                <c:pt idx="10">
                  <c:v>8</c:v>
                </c:pt>
                <c:pt idx="11">
                  <c:v>8.4</c:v>
                </c:pt>
                <c:pt idx="12">
                  <c:v>8.8000000000000007</c:v>
                </c:pt>
                <c:pt idx="13">
                  <c:v>9.1999999999999993</c:v>
                </c:pt>
                <c:pt idx="14">
                  <c:v>9.6000000000000014</c:v>
                </c:pt>
                <c:pt idx="15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0896"/>
        <c:axId val="98482432"/>
      </c:scatterChart>
      <c:valAx>
        <c:axId val="98480896"/>
        <c:scaling>
          <c:orientation val="minMax"/>
          <c:max val="1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8482432"/>
        <c:crosses val="autoZero"/>
        <c:crossBetween val="midCat"/>
      </c:valAx>
      <c:valAx>
        <c:axId val="984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Ejer2!$B$6</c:f>
              <c:strCache>
                <c:ptCount val="1"/>
                <c:pt idx="0">
                  <c:v>Ingreso</c:v>
                </c:pt>
              </c:strCache>
            </c:strRef>
          </c:tx>
          <c:marker>
            <c:symbol val="none"/>
          </c:marker>
          <c:xVal>
            <c:numRef>
              <c:f>Ejer2!$A$7:$A$19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Ejer2!$B$7:$B$19</c:f>
              <c:numCache>
                <c:formatCode>General</c:formatCode>
                <c:ptCount val="13"/>
                <c:pt idx="0">
                  <c:v>0</c:v>
                </c:pt>
                <c:pt idx="1">
                  <c:v>41</c:v>
                </c:pt>
                <c:pt idx="2">
                  <c:v>74</c:v>
                </c:pt>
                <c:pt idx="3">
                  <c:v>99</c:v>
                </c:pt>
                <c:pt idx="4">
                  <c:v>116</c:v>
                </c:pt>
                <c:pt idx="5">
                  <c:v>125</c:v>
                </c:pt>
                <c:pt idx="6">
                  <c:v>126</c:v>
                </c:pt>
                <c:pt idx="7">
                  <c:v>119</c:v>
                </c:pt>
                <c:pt idx="8">
                  <c:v>104</c:v>
                </c:pt>
                <c:pt idx="9">
                  <c:v>81</c:v>
                </c:pt>
                <c:pt idx="10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Ejer2!$C$6</c:f>
              <c:strCache>
                <c:ptCount val="1"/>
                <c:pt idx="0">
                  <c:v>Beneficio</c:v>
                </c:pt>
              </c:strCache>
            </c:strRef>
          </c:tx>
          <c:marker>
            <c:symbol val="none"/>
          </c:marker>
          <c:xVal>
            <c:numRef>
              <c:f>Ejer2!$A$7:$A$19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Ejer2!$C$7:$C$19</c:f>
              <c:numCache>
                <c:formatCode>General</c:formatCode>
                <c:ptCount val="13"/>
                <c:pt idx="0">
                  <c:v>-7</c:v>
                </c:pt>
                <c:pt idx="1">
                  <c:v>30.75</c:v>
                </c:pt>
                <c:pt idx="2">
                  <c:v>60</c:v>
                </c:pt>
                <c:pt idx="3">
                  <c:v>80.75</c:v>
                </c:pt>
                <c:pt idx="4">
                  <c:v>93</c:v>
                </c:pt>
                <c:pt idx="5">
                  <c:v>96.75</c:v>
                </c:pt>
                <c:pt idx="6">
                  <c:v>92</c:v>
                </c:pt>
                <c:pt idx="7">
                  <c:v>78.75</c:v>
                </c:pt>
                <c:pt idx="8">
                  <c:v>57</c:v>
                </c:pt>
                <c:pt idx="9">
                  <c:v>26.75</c:v>
                </c:pt>
                <c:pt idx="10">
                  <c:v>-12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Ejer2!$D$6</c:f>
              <c:strCache>
                <c:ptCount val="1"/>
                <c:pt idx="0">
                  <c:v>Costo</c:v>
                </c:pt>
              </c:strCache>
            </c:strRef>
          </c:tx>
          <c:marker>
            <c:symbol val="none"/>
          </c:marker>
          <c:xVal>
            <c:numRef>
              <c:f>Ejer2!$A$7:$A$19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Ejer2!$D$7:$D$19</c:f>
              <c:numCache>
                <c:formatCode>General</c:formatCode>
                <c:ptCount val="13"/>
                <c:pt idx="0">
                  <c:v>7</c:v>
                </c:pt>
                <c:pt idx="1">
                  <c:v>10.25</c:v>
                </c:pt>
                <c:pt idx="2">
                  <c:v>14</c:v>
                </c:pt>
                <c:pt idx="3">
                  <c:v>18.25</c:v>
                </c:pt>
                <c:pt idx="4">
                  <c:v>23</c:v>
                </c:pt>
                <c:pt idx="5">
                  <c:v>28.25</c:v>
                </c:pt>
                <c:pt idx="6">
                  <c:v>34</c:v>
                </c:pt>
                <c:pt idx="7">
                  <c:v>40.25</c:v>
                </c:pt>
                <c:pt idx="8">
                  <c:v>47</c:v>
                </c:pt>
                <c:pt idx="9">
                  <c:v>54.25</c:v>
                </c:pt>
                <c:pt idx="10">
                  <c:v>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4368"/>
        <c:axId val="98715904"/>
      </c:scatterChart>
      <c:valAx>
        <c:axId val="987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15904"/>
        <c:crosses val="autoZero"/>
        <c:crossBetween val="midCat"/>
      </c:valAx>
      <c:valAx>
        <c:axId val="987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1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Ejer2!$E$6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xVal>
            <c:numRef>
              <c:f>Ejer2!$A$7:$A$17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Ejer2!$E$7:$E$17</c:f>
              <c:numCache>
                <c:formatCode>General</c:formatCode>
                <c:ptCount val="11"/>
                <c:pt idx="0">
                  <c:v>45</c:v>
                </c:pt>
                <c:pt idx="1">
                  <c:v>41</c:v>
                </c:pt>
                <c:pt idx="2">
                  <c:v>37</c:v>
                </c:pt>
                <c:pt idx="3">
                  <c:v>33</c:v>
                </c:pt>
                <c:pt idx="4">
                  <c:v>29</c:v>
                </c:pt>
                <c:pt idx="5">
                  <c:v>25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Ejer2!$F$6</c:f>
              <c:strCache>
                <c:ptCount val="1"/>
                <c:pt idx="0">
                  <c:v>Ingreso marginal</c:v>
                </c:pt>
              </c:strCache>
            </c:strRef>
          </c:tx>
          <c:marker>
            <c:symbol val="none"/>
          </c:marker>
          <c:xVal>
            <c:numRef>
              <c:f>Ejer2!$A$7:$A$17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Ejer2!$F$7:$F$14</c:f>
              <c:numCache>
                <c:formatCode>General</c:formatCode>
                <c:ptCount val="8"/>
                <c:pt idx="0">
                  <c:v>45</c:v>
                </c:pt>
                <c:pt idx="1">
                  <c:v>37</c:v>
                </c:pt>
                <c:pt idx="2">
                  <c:v>29</c:v>
                </c:pt>
                <c:pt idx="3">
                  <c:v>21</c:v>
                </c:pt>
                <c:pt idx="4">
                  <c:v>13</c:v>
                </c:pt>
                <c:pt idx="5">
                  <c:v>5</c:v>
                </c:pt>
                <c:pt idx="6">
                  <c:v>-3</c:v>
                </c:pt>
                <c:pt idx="7">
                  <c:v>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Ejer2!$G$6</c:f>
              <c:strCache>
                <c:ptCount val="1"/>
                <c:pt idx="0">
                  <c:v>Costo Marginal</c:v>
                </c:pt>
              </c:strCache>
            </c:strRef>
          </c:tx>
          <c:marker>
            <c:symbol val="none"/>
          </c:marker>
          <c:xVal>
            <c:numRef>
              <c:f>Ejer2!$A$7:$A$17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Ejer2!$G$7:$G$17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40"/>
        <c:axId val="98575488"/>
      </c:scatterChart>
      <c:valAx>
        <c:axId val="987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75488"/>
        <c:crosses val="autoZero"/>
        <c:crossBetween val="midCat"/>
      </c:valAx>
      <c:valAx>
        <c:axId val="985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Ejer3!$B$6</c:f>
              <c:strCache>
                <c:ptCount val="1"/>
                <c:pt idx="0">
                  <c:v>Ingreso</c:v>
                </c:pt>
              </c:strCache>
            </c:strRef>
          </c:tx>
          <c:marker>
            <c:symbol val="none"/>
          </c:marker>
          <c:xVal>
            <c:numRef>
              <c:f>Ejer3!$A$7:$A$67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Ejer3!$B$7:$B$67</c:f>
              <c:numCache>
                <c:formatCode>General</c:formatCode>
                <c:ptCount val="61"/>
                <c:pt idx="0">
                  <c:v>0</c:v>
                </c:pt>
                <c:pt idx="1">
                  <c:v>99</c:v>
                </c:pt>
                <c:pt idx="2">
                  <c:v>196</c:v>
                </c:pt>
                <c:pt idx="3">
                  <c:v>291</c:v>
                </c:pt>
                <c:pt idx="4">
                  <c:v>384</c:v>
                </c:pt>
                <c:pt idx="5">
                  <c:v>475</c:v>
                </c:pt>
                <c:pt idx="6">
                  <c:v>564</c:v>
                </c:pt>
                <c:pt idx="7">
                  <c:v>651</c:v>
                </c:pt>
                <c:pt idx="8">
                  <c:v>736</c:v>
                </c:pt>
                <c:pt idx="9">
                  <c:v>819</c:v>
                </c:pt>
                <c:pt idx="10">
                  <c:v>900</c:v>
                </c:pt>
                <c:pt idx="11">
                  <c:v>979</c:v>
                </c:pt>
                <c:pt idx="12">
                  <c:v>1056</c:v>
                </c:pt>
                <c:pt idx="13">
                  <c:v>1131</c:v>
                </c:pt>
                <c:pt idx="14">
                  <c:v>1204</c:v>
                </c:pt>
                <c:pt idx="15">
                  <c:v>1275</c:v>
                </c:pt>
                <c:pt idx="16">
                  <c:v>1344</c:v>
                </c:pt>
                <c:pt idx="17">
                  <c:v>1411</c:v>
                </c:pt>
                <c:pt idx="18">
                  <c:v>1476</c:v>
                </c:pt>
                <c:pt idx="19">
                  <c:v>1539</c:v>
                </c:pt>
                <c:pt idx="20">
                  <c:v>1600</c:v>
                </c:pt>
                <c:pt idx="21">
                  <c:v>1659</c:v>
                </c:pt>
                <c:pt idx="22">
                  <c:v>1716</c:v>
                </c:pt>
                <c:pt idx="23">
                  <c:v>1771</c:v>
                </c:pt>
                <c:pt idx="24">
                  <c:v>1824</c:v>
                </c:pt>
                <c:pt idx="25">
                  <c:v>1875</c:v>
                </c:pt>
                <c:pt idx="26">
                  <c:v>1924</c:v>
                </c:pt>
                <c:pt idx="27">
                  <c:v>1971</c:v>
                </c:pt>
                <c:pt idx="28">
                  <c:v>2016</c:v>
                </c:pt>
                <c:pt idx="29">
                  <c:v>2059</c:v>
                </c:pt>
                <c:pt idx="30">
                  <c:v>2100</c:v>
                </c:pt>
                <c:pt idx="31">
                  <c:v>2139</c:v>
                </c:pt>
                <c:pt idx="32">
                  <c:v>2176</c:v>
                </c:pt>
                <c:pt idx="33">
                  <c:v>2211</c:v>
                </c:pt>
                <c:pt idx="34">
                  <c:v>2244</c:v>
                </c:pt>
                <c:pt idx="35">
                  <c:v>2275</c:v>
                </c:pt>
                <c:pt idx="36">
                  <c:v>2304</c:v>
                </c:pt>
                <c:pt idx="37">
                  <c:v>2331</c:v>
                </c:pt>
                <c:pt idx="38">
                  <c:v>2356</c:v>
                </c:pt>
                <c:pt idx="39">
                  <c:v>2379</c:v>
                </c:pt>
                <c:pt idx="40">
                  <c:v>2400</c:v>
                </c:pt>
                <c:pt idx="41">
                  <c:v>2419</c:v>
                </c:pt>
                <c:pt idx="42">
                  <c:v>2436</c:v>
                </c:pt>
                <c:pt idx="43">
                  <c:v>2451</c:v>
                </c:pt>
                <c:pt idx="44">
                  <c:v>2464</c:v>
                </c:pt>
                <c:pt idx="45">
                  <c:v>2475</c:v>
                </c:pt>
                <c:pt idx="46">
                  <c:v>2484</c:v>
                </c:pt>
                <c:pt idx="47">
                  <c:v>2491</c:v>
                </c:pt>
                <c:pt idx="48">
                  <c:v>2496</c:v>
                </c:pt>
                <c:pt idx="49">
                  <c:v>2499</c:v>
                </c:pt>
                <c:pt idx="50">
                  <c:v>2500</c:v>
                </c:pt>
                <c:pt idx="51">
                  <c:v>2499</c:v>
                </c:pt>
                <c:pt idx="52">
                  <c:v>2496</c:v>
                </c:pt>
                <c:pt idx="53">
                  <c:v>2491</c:v>
                </c:pt>
                <c:pt idx="54">
                  <c:v>2484</c:v>
                </c:pt>
                <c:pt idx="55">
                  <c:v>2475</c:v>
                </c:pt>
                <c:pt idx="56">
                  <c:v>2464</c:v>
                </c:pt>
                <c:pt idx="57">
                  <c:v>2451</c:v>
                </c:pt>
                <c:pt idx="58">
                  <c:v>2436</c:v>
                </c:pt>
                <c:pt idx="59">
                  <c:v>2419</c:v>
                </c:pt>
                <c:pt idx="60">
                  <c:v>2400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Ejer3!$C$6</c:f>
              <c:strCache>
                <c:ptCount val="1"/>
                <c:pt idx="0">
                  <c:v>Beneficio</c:v>
                </c:pt>
              </c:strCache>
            </c:strRef>
          </c:tx>
          <c:marker>
            <c:symbol val="none"/>
          </c:marker>
          <c:xVal>
            <c:numRef>
              <c:f>Ejer3!$A$7:$A$67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Ejer3!$C$7:$C$67</c:f>
              <c:numCache>
                <c:formatCode>General</c:formatCode>
                <c:ptCount val="61"/>
                <c:pt idx="0">
                  <c:v>0</c:v>
                </c:pt>
                <c:pt idx="1">
                  <c:v>74</c:v>
                </c:pt>
                <c:pt idx="2">
                  <c:v>146</c:v>
                </c:pt>
                <c:pt idx="3">
                  <c:v>216</c:v>
                </c:pt>
                <c:pt idx="4">
                  <c:v>284</c:v>
                </c:pt>
                <c:pt idx="5">
                  <c:v>350</c:v>
                </c:pt>
                <c:pt idx="6">
                  <c:v>414</c:v>
                </c:pt>
                <c:pt idx="7">
                  <c:v>476</c:v>
                </c:pt>
                <c:pt idx="8">
                  <c:v>536</c:v>
                </c:pt>
                <c:pt idx="9">
                  <c:v>594</c:v>
                </c:pt>
                <c:pt idx="10">
                  <c:v>650</c:v>
                </c:pt>
                <c:pt idx="11">
                  <c:v>704</c:v>
                </c:pt>
                <c:pt idx="12">
                  <c:v>756</c:v>
                </c:pt>
                <c:pt idx="13">
                  <c:v>806</c:v>
                </c:pt>
                <c:pt idx="14">
                  <c:v>854</c:v>
                </c:pt>
                <c:pt idx="15">
                  <c:v>900</c:v>
                </c:pt>
                <c:pt idx="16">
                  <c:v>944</c:v>
                </c:pt>
                <c:pt idx="17">
                  <c:v>986</c:v>
                </c:pt>
                <c:pt idx="18">
                  <c:v>1026</c:v>
                </c:pt>
                <c:pt idx="19">
                  <c:v>1064</c:v>
                </c:pt>
                <c:pt idx="20">
                  <c:v>1100</c:v>
                </c:pt>
                <c:pt idx="21">
                  <c:v>1134</c:v>
                </c:pt>
                <c:pt idx="22">
                  <c:v>1166</c:v>
                </c:pt>
                <c:pt idx="23">
                  <c:v>1196</c:v>
                </c:pt>
                <c:pt idx="24">
                  <c:v>1224</c:v>
                </c:pt>
                <c:pt idx="25">
                  <c:v>1250</c:v>
                </c:pt>
                <c:pt idx="26">
                  <c:v>1274</c:v>
                </c:pt>
                <c:pt idx="27">
                  <c:v>1296</c:v>
                </c:pt>
                <c:pt idx="28">
                  <c:v>1316</c:v>
                </c:pt>
                <c:pt idx="29">
                  <c:v>1334</c:v>
                </c:pt>
                <c:pt idx="30">
                  <c:v>1350</c:v>
                </c:pt>
                <c:pt idx="31">
                  <c:v>1364</c:v>
                </c:pt>
                <c:pt idx="32">
                  <c:v>1376</c:v>
                </c:pt>
                <c:pt idx="33">
                  <c:v>1386</c:v>
                </c:pt>
                <c:pt idx="34">
                  <c:v>1394</c:v>
                </c:pt>
                <c:pt idx="35">
                  <c:v>1400</c:v>
                </c:pt>
                <c:pt idx="36">
                  <c:v>1404</c:v>
                </c:pt>
                <c:pt idx="37">
                  <c:v>1406</c:v>
                </c:pt>
                <c:pt idx="38">
                  <c:v>1406</c:v>
                </c:pt>
                <c:pt idx="39">
                  <c:v>1404</c:v>
                </c:pt>
                <c:pt idx="40">
                  <c:v>1400</c:v>
                </c:pt>
                <c:pt idx="41">
                  <c:v>1394</c:v>
                </c:pt>
                <c:pt idx="42">
                  <c:v>1386</c:v>
                </c:pt>
                <c:pt idx="43">
                  <c:v>1376</c:v>
                </c:pt>
                <c:pt idx="44">
                  <c:v>1364</c:v>
                </c:pt>
                <c:pt idx="45">
                  <c:v>1350</c:v>
                </c:pt>
                <c:pt idx="46">
                  <c:v>1334</c:v>
                </c:pt>
                <c:pt idx="47">
                  <c:v>1316</c:v>
                </c:pt>
                <c:pt idx="48">
                  <c:v>1296</c:v>
                </c:pt>
                <c:pt idx="49">
                  <c:v>1274</c:v>
                </c:pt>
                <c:pt idx="50">
                  <c:v>1250</c:v>
                </c:pt>
                <c:pt idx="51">
                  <c:v>1224</c:v>
                </c:pt>
                <c:pt idx="52">
                  <c:v>1196</c:v>
                </c:pt>
                <c:pt idx="53">
                  <c:v>1166</c:v>
                </c:pt>
                <c:pt idx="54">
                  <c:v>1134</c:v>
                </c:pt>
                <c:pt idx="55">
                  <c:v>1100</c:v>
                </c:pt>
                <c:pt idx="56">
                  <c:v>1064</c:v>
                </c:pt>
                <c:pt idx="57">
                  <c:v>1026</c:v>
                </c:pt>
                <c:pt idx="58">
                  <c:v>986</c:v>
                </c:pt>
                <c:pt idx="59">
                  <c:v>944</c:v>
                </c:pt>
                <c:pt idx="60">
                  <c:v>900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Ejer3!$D$6</c:f>
              <c:strCache>
                <c:ptCount val="1"/>
                <c:pt idx="0">
                  <c:v>Costo</c:v>
                </c:pt>
              </c:strCache>
            </c:strRef>
          </c:tx>
          <c:marker>
            <c:symbol val="none"/>
          </c:marker>
          <c:xVal>
            <c:numRef>
              <c:f>Ejer3!$A$7:$A$67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Ejer3!$D$7:$D$67</c:f>
              <c:numCache>
                <c:formatCode>General</c:formatCode>
                <c:ptCount val="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1984"/>
        <c:axId val="98607872"/>
      </c:scatterChart>
      <c:valAx>
        <c:axId val="98601984"/>
        <c:scaling>
          <c:orientation val="minMax"/>
          <c:max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98607872"/>
        <c:crosses val="autoZero"/>
        <c:crossBetween val="midCat"/>
      </c:valAx>
      <c:valAx>
        <c:axId val="986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Ejer3!$E$6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xVal>
            <c:numRef>
              <c:f>Ejer3!$A$7:$A$67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Ejer3!$E$7:$E$67</c:f>
              <c:numCache>
                <c:formatCode>General</c:formatCode>
                <c:ptCount val="6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Ejer3!$F$6</c:f>
              <c:strCache>
                <c:ptCount val="1"/>
                <c:pt idx="0">
                  <c:v>Ingreso marginal</c:v>
                </c:pt>
              </c:strCache>
            </c:strRef>
          </c:tx>
          <c:marker>
            <c:symbol val="none"/>
          </c:marker>
          <c:xVal>
            <c:numRef>
              <c:f>Ejer3!$A$7:$A$67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Ejer3!$F$7:$F$67</c:f>
              <c:numCache>
                <c:formatCode>General</c:formatCode>
                <c:ptCount val="6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-2</c:v>
                </c:pt>
                <c:pt idx="52">
                  <c:v>-4</c:v>
                </c:pt>
                <c:pt idx="53">
                  <c:v>-6</c:v>
                </c:pt>
                <c:pt idx="54">
                  <c:v>-8</c:v>
                </c:pt>
                <c:pt idx="55">
                  <c:v>-10</c:v>
                </c:pt>
                <c:pt idx="56">
                  <c:v>-12</c:v>
                </c:pt>
                <c:pt idx="57">
                  <c:v>-14</c:v>
                </c:pt>
                <c:pt idx="58">
                  <c:v>-16</c:v>
                </c:pt>
                <c:pt idx="59">
                  <c:v>-18</c:v>
                </c:pt>
                <c:pt idx="60">
                  <c:v>-20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Ejer3!$G$6</c:f>
              <c:strCache>
                <c:ptCount val="1"/>
                <c:pt idx="0">
                  <c:v>Costo Marginal</c:v>
                </c:pt>
              </c:strCache>
            </c:strRef>
          </c:tx>
          <c:marker>
            <c:symbol val="none"/>
          </c:marker>
          <c:xVal>
            <c:numRef>
              <c:f>Ejer3!$A$7:$A$67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Ejer3!$G$7:$G$67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9680"/>
        <c:axId val="99577856"/>
      </c:scatterChart>
      <c:valAx>
        <c:axId val="99559680"/>
        <c:scaling>
          <c:orientation val="minMax"/>
          <c:max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99577856"/>
        <c:crosses val="autoZero"/>
        <c:crossBetween val="midCat"/>
      </c:valAx>
      <c:valAx>
        <c:axId val="99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5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Ejer4!$B$5</c:f>
              <c:strCache>
                <c:ptCount val="1"/>
                <c:pt idx="0">
                  <c:v>Ingreso</c:v>
                </c:pt>
              </c:strCache>
            </c:strRef>
          </c:tx>
          <c:marker>
            <c:symbol val="none"/>
          </c:marker>
          <c:xVal>
            <c:numRef>
              <c:f>Ejer4!$A$6:$A$21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Ejer4!$B$6:$B$21</c:f>
              <c:numCache>
                <c:formatCode>General</c:formatCode>
                <c:ptCount val="16"/>
                <c:pt idx="0">
                  <c:v>0</c:v>
                </c:pt>
                <c:pt idx="1">
                  <c:v>48</c:v>
                </c:pt>
                <c:pt idx="2">
                  <c:v>92</c:v>
                </c:pt>
                <c:pt idx="3">
                  <c:v>132</c:v>
                </c:pt>
                <c:pt idx="4">
                  <c:v>168</c:v>
                </c:pt>
                <c:pt idx="5">
                  <c:v>200</c:v>
                </c:pt>
                <c:pt idx="6">
                  <c:v>228</c:v>
                </c:pt>
                <c:pt idx="7">
                  <c:v>252</c:v>
                </c:pt>
                <c:pt idx="8">
                  <c:v>272</c:v>
                </c:pt>
                <c:pt idx="9">
                  <c:v>288</c:v>
                </c:pt>
                <c:pt idx="10">
                  <c:v>300</c:v>
                </c:pt>
                <c:pt idx="11">
                  <c:v>308</c:v>
                </c:pt>
                <c:pt idx="12">
                  <c:v>312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Ejer4!$C$5</c:f>
              <c:strCache>
                <c:ptCount val="1"/>
                <c:pt idx="0">
                  <c:v>Beneficio</c:v>
                </c:pt>
              </c:strCache>
            </c:strRef>
          </c:tx>
          <c:marker>
            <c:symbol val="none"/>
          </c:marker>
          <c:xVal>
            <c:numRef>
              <c:f>Ejer4!$A$6:$A$21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Ejer4!$C$6:$C$21</c:f>
              <c:numCache>
                <c:formatCode>General</c:formatCode>
                <c:ptCount val="16"/>
                <c:pt idx="0">
                  <c:v>-20</c:v>
                </c:pt>
                <c:pt idx="1">
                  <c:v>25.5</c:v>
                </c:pt>
                <c:pt idx="2">
                  <c:v>66</c:v>
                </c:pt>
                <c:pt idx="3">
                  <c:v>101.5</c:v>
                </c:pt>
                <c:pt idx="4">
                  <c:v>132</c:v>
                </c:pt>
                <c:pt idx="5">
                  <c:v>157.5</c:v>
                </c:pt>
                <c:pt idx="6">
                  <c:v>178</c:v>
                </c:pt>
                <c:pt idx="7">
                  <c:v>193.5</c:v>
                </c:pt>
                <c:pt idx="8">
                  <c:v>204</c:v>
                </c:pt>
                <c:pt idx="9">
                  <c:v>209.5</c:v>
                </c:pt>
                <c:pt idx="10">
                  <c:v>210</c:v>
                </c:pt>
                <c:pt idx="11">
                  <c:v>205.5</c:v>
                </c:pt>
                <c:pt idx="12">
                  <c:v>196</c:v>
                </c:pt>
                <c:pt idx="13">
                  <c:v>181.5</c:v>
                </c:pt>
                <c:pt idx="14">
                  <c:v>162</c:v>
                </c:pt>
                <c:pt idx="15">
                  <c:v>137.5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Ejer4!$D$5</c:f>
              <c:strCache>
                <c:ptCount val="1"/>
                <c:pt idx="0">
                  <c:v>Costo</c:v>
                </c:pt>
              </c:strCache>
            </c:strRef>
          </c:tx>
          <c:marker>
            <c:symbol val="none"/>
          </c:marker>
          <c:xVal>
            <c:numRef>
              <c:f>Ejer4!$A$6:$A$21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Ejer4!$D$6:$D$21</c:f>
              <c:numCache>
                <c:formatCode>General</c:formatCode>
                <c:ptCount val="16"/>
                <c:pt idx="0">
                  <c:v>20</c:v>
                </c:pt>
                <c:pt idx="1">
                  <c:v>22.5</c:v>
                </c:pt>
                <c:pt idx="2">
                  <c:v>26</c:v>
                </c:pt>
                <c:pt idx="3">
                  <c:v>30.5</c:v>
                </c:pt>
                <c:pt idx="4">
                  <c:v>36</c:v>
                </c:pt>
                <c:pt idx="5">
                  <c:v>42.5</c:v>
                </c:pt>
                <c:pt idx="6">
                  <c:v>50</c:v>
                </c:pt>
                <c:pt idx="7">
                  <c:v>58.5</c:v>
                </c:pt>
                <c:pt idx="8">
                  <c:v>68</c:v>
                </c:pt>
                <c:pt idx="9">
                  <c:v>78.5</c:v>
                </c:pt>
                <c:pt idx="10">
                  <c:v>90</c:v>
                </c:pt>
                <c:pt idx="11">
                  <c:v>102.5</c:v>
                </c:pt>
                <c:pt idx="12">
                  <c:v>116</c:v>
                </c:pt>
                <c:pt idx="13">
                  <c:v>130.5</c:v>
                </c:pt>
                <c:pt idx="14">
                  <c:v>146</c:v>
                </c:pt>
                <c:pt idx="15">
                  <c:v>162.5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9856"/>
        <c:axId val="99531392"/>
      </c:scatterChart>
      <c:valAx>
        <c:axId val="99529856"/>
        <c:scaling>
          <c:orientation val="minMax"/>
          <c:max val="1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9531392"/>
        <c:crosses val="autoZero"/>
        <c:crossBetween val="midCat"/>
      </c:valAx>
      <c:valAx>
        <c:axId val="995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2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Ejer4!$E$5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xVal>
            <c:numRef>
              <c:f>Ejer4!$A$6:$A$21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Ejer4!$E$6:$E$21</c:f>
              <c:numCache>
                <c:formatCode>General</c:formatCode>
                <c:ptCount val="16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Ejer4!$F$5</c:f>
              <c:strCache>
                <c:ptCount val="1"/>
                <c:pt idx="0">
                  <c:v>Ingreso marginal</c:v>
                </c:pt>
              </c:strCache>
            </c:strRef>
          </c:tx>
          <c:marker>
            <c:symbol val="none"/>
          </c:marker>
          <c:xVal>
            <c:numRef>
              <c:f>Ejer4!$A$6:$A$21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Ejer4!$F$6:$F$21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42</c:v>
                </c:pt>
                <c:pt idx="3">
                  <c:v>38</c:v>
                </c:pt>
                <c:pt idx="4">
                  <c:v>34</c:v>
                </c:pt>
                <c:pt idx="5">
                  <c:v>30</c:v>
                </c:pt>
                <c:pt idx="6">
                  <c:v>26</c:v>
                </c:pt>
                <c:pt idx="7">
                  <c:v>22</c:v>
                </c:pt>
                <c:pt idx="8">
                  <c:v>18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-2</c:v>
                </c:pt>
                <c:pt idx="14">
                  <c:v>-6</c:v>
                </c:pt>
                <c:pt idx="15">
                  <c:v>-10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Ejer4!$G$5</c:f>
              <c:strCache>
                <c:ptCount val="1"/>
                <c:pt idx="0">
                  <c:v>Costo Marginal</c:v>
                </c:pt>
              </c:strCache>
            </c:strRef>
          </c:tx>
          <c:marker>
            <c:symbol val="none"/>
          </c:marker>
          <c:xVal>
            <c:numRef>
              <c:f>Ejer4!$A$6:$A$21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Ejer4!$G$6:$G$21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0352"/>
        <c:axId val="99828864"/>
      </c:scatterChart>
      <c:valAx>
        <c:axId val="99540352"/>
        <c:scaling>
          <c:orientation val="minMax"/>
          <c:max val="1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9828864"/>
        <c:crosses val="autoZero"/>
        <c:crossBetween val="midCat"/>
      </c:valAx>
      <c:valAx>
        <c:axId val="998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4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Ejer5!$B$4</c:f>
              <c:strCache>
                <c:ptCount val="1"/>
                <c:pt idx="0">
                  <c:v>Ingreso</c:v>
                </c:pt>
              </c:strCache>
            </c:strRef>
          </c:tx>
          <c:marker>
            <c:symbol val="none"/>
          </c:marker>
          <c:xVal>
            <c:numRef>
              <c:f>Ejer5!$A$5:$A$40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Ejer5!$B$5:$B$40</c:f>
              <c:numCache>
                <c:formatCode>General</c:formatCode>
                <c:ptCount val="36"/>
                <c:pt idx="0">
                  <c:v>0</c:v>
                </c:pt>
                <c:pt idx="1">
                  <c:v>148</c:v>
                </c:pt>
                <c:pt idx="2">
                  <c:v>292</c:v>
                </c:pt>
                <c:pt idx="3">
                  <c:v>432</c:v>
                </c:pt>
                <c:pt idx="4">
                  <c:v>568</c:v>
                </c:pt>
                <c:pt idx="5">
                  <c:v>700</c:v>
                </c:pt>
                <c:pt idx="6">
                  <c:v>828</c:v>
                </c:pt>
                <c:pt idx="7">
                  <c:v>952</c:v>
                </c:pt>
                <c:pt idx="8">
                  <c:v>1072</c:v>
                </c:pt>
                <c:pt idx="9">
                  <c:v>1188</c:v>
                </c:pt>
                <c:pt idx="10">
                  <c:v>1300</c:v>
                </c:pt>
                <c:pt idx="11">
                  <c:v>1408</c:v>
                </c:pt>
                <c:pt idx="12">
                  <c:v>1512</c:v>
                </c:pt>
                <c:pt idx="13">
                  <c:v>1612</c:v>
                </c:pt>
                <c:pt idx="14">
                  <c:v>1708</c:v>
                </c:pt>
                <c:pt idx="15">
                  <c:v>1800</c:v>
                </c:pt>
                <c:pt idx="16">
                  <c:v>1888</c:v>
                </c:pt>
                <c:pt idx="17">
                  <c:v>1972</c:v>
                </c:pt>
                <c:pt idx="18">
                  <c:v>2052</c:v>
                </c:pt>
                <c:pt idx="19">
                  <c:v>2128</c:v>
                </c:pt>
                <c:pt idx="20">
                  <c:v>2200</c:v>
                </c:pt>
                <c:pt idx="21">
                  <c:v>2268</c:v>
                </c:pt>
                <c:pt idx="22">
                  <c:v>2332</c:v>
                </c:pt>
                <c:pt idx="23">
                  <c:v>2392</c:v>
                </c:pt>
                <c:pt idx="24">
                  <c:v>2448</c:v>
                </c:pt>
                <c:pt idx="25">
                  <c:v>2500</c:v>
                </c:pt>
                <c:pt idx="26">
                  <c:v>2548</c:v>
                </c:pt>
                <c:pt idx="27">
                  <c:v>2592</c:v>
                </c:pt>
                <c:pt idx="28">
                  <c:v>2632</c:v>
                </c:pt>
                <c:pt idx="29">
                  <c:v>2668</c:v>
                </c:pt>
                <c:pt idx="30">
                  <c:v>2700</c:v>
                </c:pt>
                <c:pt idx="31">
                  <c:v>2728</c:v>
                </c:pt>
                <c:pt idx="32">
                  <c:v>2752</c:v>
                </c:pt>
                <c:pt idx="33">
                  <c:v>2772</c:v>
                </c:pt>
                <c:pt idx="34">
                  <c:v>2788</c:v>
                </c:pt>
                <c:pt idx="35">
                  <c:v>2800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Ejer5!$C$4</c:f>
              <c:strCache>
                <c:ptCount val="1"/>
                <c:pt idx="0">
                  <c:v>Beneficio</c:v>
                </c:pt>
              </c:strCache>
            </c:strRef>
          </c:tx>
          <c:marker>
            <c:symbol val="none"/>
          </c:marker>
          <c:xVal>
            <c:numRef>
              <c:f>Ejer5!$A$5:$A$40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Ejer5!$C$5:$C$40</c:f>
              <c:numCache>
                <c:formatCode>General</c:formatCode>
                <c:ptCount val="36"/>
                <c:pt idx="0">
                  <c:v>-100</c:v>
                </c:pt>
                <c:pt idx="1">
                  <c:v>0.90000000000000568</c:v>
                </c:pt>
                <c:pt idx="2">
                  <c:v>103.19999999999999</c:v>
                </c:pt>
                <c:pt idx="3">
                  <c:v>206.3</c:v>
                </c:pt>
                <c:pt idx="4">
                  <c:v>309.60000000000002</c:v>
                </c:pt>
                <c:pt idx="5">
                  <c:v>412.5</c:v>
                </c:pt>
                <c:pt idx="6">
                  <c:v>514.4</c:v>
                </c:pt>
                <c:pt idx="7">
                  <c:v>614.70000000000005</c:v>
                </c:pt>
                <c:pt idx="8">
                  <c:v>712.8</c:v>
                </c:pt>
                <c:pt idx="9">
                  <c:v>808.1</c:v>
                </c:pt>
                <c:pt idx="10">
                  <c:v>900</c:v>
                </c:pt>
                <c:pt idx="11">
                  <c:v>987.90000000000009</c:v>
                </c:pt>
                <c:pt idx="12">
                  <c:v>1071.2</c:v>
                </c:pt>
                <c:pt idx="13">
                  <c:v>1149.3</c:v>
                </c:pt>
                <c:pt idx="14">
                  <c:v>1221.5999999999999</c:v>
                </c:pt>
                <c:pt idx="15">
                  <c:v>1287.5</c:v>
                </c:pt>
                <c:pt idx="16">
                  <c:v>1346.4</c:v>
                </c:pt>
                <c:pt idx="17">
                  <c:v>1397.7</c:v>
                </c:pt>
                <c:pt idx="18">
                  <c:v>1440.8</c:v>
                </c:pt>
                <c:pt idx="19">
                  <c:v>1475.1</c:v>
                </c:pt>
                <c:pt idx="20">
                  <c:v>1500</c:v>
                </c:pt>
                <c:pt idx="21">
                  <c:v>1514.9</c:v>
                </c:pt>
                <c:pt idx="22">
                  <c:v>1519.2</c:v>
                </c:pt>
                <c:pt idx="23">
                  <c:v>1512.3</c:v>
                </c:pt>
                <c:pt idx="24">
                  <c:v>1493.6</c:v>
                </c:pt>
                <c:pt idx="25">
                  <c:v>1462.5</c:v>
                </c:pt>
                <c:pt idx="26">
                  <c:v>1418.3999999999999</c:v>
                </c:pt>
                <c:pt idx="27">
                  <c:v>1360.6999999999998</c:v>
                </c:pt>
                <c:pt idx="28">
                  <c:v>1288.7999999999997</c:v>
                </c:pt>
                <c:pt idx="29">
                  <c:v>1202.0999999999999</c:v>
                </c:pt>
                <c:pt idx="30">
                  <c:v>1100</c:v>
                </c:pt>
                <c:pt idx="31">
                  <c:v>981.89999999999964</c:v>
                </c:pt>
                <c:pt idx="32">
                  <c:v>847.19999999999982</c:v>
                </c:pt>
                <c:pt idx="33">
                  <c:v>695.29999999999973</c:v>
                </c:pt>
                <c:pt idx="34">
                  <c:v>525.59999999999991</c:v>
                </c:pt>
                <c:pt idx="35">
                  <c:v>337.5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Ejer5!$D$4</c:f>
              <c:strCache>
                <c:ptCount val="1"/>
                <c:pt idx="0">
                  <c:v>Costo</c:v>
                </c:pt>
              </c:strCache>
            </c:strRef>
          </c:tx>
          <c:marker>
            <c:symbol val="none"/>
          </c:marker>
          <c:xVal>
            <c:numRef>
              <c:f>Ejer5!$A$5:$A$40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Ejer5!$D$5:$D$40</c:f>
              <c:numCache>
                <c:formatCode>General</c:formatCode>
                <c:ptCount val="36"/>
                <c:pt idx="0">
                  <c:v>100</c:v>
                </c:pt>
                <c:pt idx="1">
                  <c:v>147.1</c:v>
                </c:pt>
                <c:pt idx="2">
                  <c:v>188.8</c:v>
                </c:pt>
                <c:pt idx="3">
                  <c:v>225.7</c:v>
                </c:pt>
                <c:pt idx="4">
                  <c:v>258.39999999999998</c:v>
                </c:pt>
                <c:pt idx="5">
                  <c:v>287.5</c:v>
                </c:pt>
                <c:pt idx="6">
                  <c:v>313.60000000000002</c:v>
                </c:pt>
                <c:pt idx="7">
                  <c:v>337.3</c:v>
                </c:pt>
                <c:pt idx="8">
                  <c:v>359.2</c:v>
                </c:pt>
                <c:pt idx="9">
                  <c:v>379.9</c:v>
                </c:pt>
                <c:pt idx="10">
                  <c:v>400</c:v>
                </c:pt>
                <c:pt idx="11">
                  <c:v>420.1</c:v>
                </c:pt>
                <c:pt idx="12">
                  <c:v>440.8</c:v>
                </c:pt>
                <c:pt idx="13">
                  <c:v>462.70000000000005</c:v>
                </c:pt>
                <c:pt idx="14">
                  <c:v>486.40000000000003</c:v>
                </c:pt>
                <c:pt idx="15">
                  <c:v>512.5</c:v>
                </c:pt>
                <c:pt idx="16">
                  <c:v>541.6</c:v>
                </c:pt>
                <c:pt idx="17">
                  <c:v>574.29999999999995</c:v>
                </c:pt>
                <c:pt idx="18">
                  <c:v>611.20000000000005</c:v>
                </c:pt>
                <c:pt idx="19">
                  <c:v>652.90000000000009</c:v>
                </c:pt>
                <c:pt idx="20">
                  <c:v>700</c:v>
                </c:pt>
                <c:pt idx="21">
                  <c:v>753.1</c:v>
                </c:pt>
                <c:pt idx="22">
                  <c:v>812.8</c:v>
                </c:pt>
                <c:pt idx="23">
                  <c:v>879.7</c:v>
                </c:pt>
                <c:pt idx="24">
                  <c:v>954.40000000000009</c:v>
                </c:pt>
                <c:pt idx="25">
                  <c:v>1037.5</c:v>
                </c:pt>
                <c:pt idx="26">
                  <c:v>1129.6000000000001</c:v>
                </c:pt>
                <c:pt idx="27">
                  <c:v>1231.3000000000002</c:v>
                </c:pt>
                <c:pt idx="28">
                  <c:v>1343.2000000000003</c:v>
                </c:pt>
                <c:pt idx="29">
                  <c:v>1465.9</c:v>
                </c:pt>
                <c:pt idx="30">
                  <c:v>1600</c:v>
                </c:pt>
                <c:pt idx="31">
                  <c:v>1746.1000000000004</c:v>
                </c:pt>
                <c:pt idx="32">
                  <c:v>1904.8000000000002</c:v>
                </c:pt>
                <c:pt idx="33">
                  <c:v>2076.7000000000003</c:v>
                </c:pt>
                <c:pt idx="34">
                  <c:v>2262.4</c:v>
                </c:pt>
                <c:pt idx="35">
                  <c:v>2462.5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5872"/>
        <c:axId val="99713408"/>
      </c:scatterChart>
      <c:valAx>
        <c:axId val="98015872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9713408"/>
        <c:crosses val="autoZero"/>
        <c:crossBetween val="midCat"/>
      </c:valAx>
      <c:valAx>
        <c:axId val="997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1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109537</xdr:rowOff>
    </xdr:from>
    <xdr:to>
      <xdr:col>13</xdr:col>
      <xdr:colOff>381000</xdr:colOff>
      <xdr:row>14</xdr:row>
      <xdr:rowOff>185737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15</xdr:row>
      <xdr:rowOff>100012</xdr:rowOff>
    </xdr:from>
    <xdr:to>
      <xdr:col>14</xdr:col>
      <xdr:colOff>28575</xdr:colOff>
      <xdr:row>29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180975</xdr:rowOff>
        </xdr:from>
        <xdr:to>
          <xdr:col>7</xdr:col>
          <xdr:colOff>238125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1</xdr:row>
          <xdr:rowOff>0</xdr:rowOff>
        </xdr:from>
        <xdr:to>
          <xdr:col>7</xdr:col>
          <xdr:colOff>57150</xdr:colOff>
          <xdr:row>3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419100</xdr:colOff>
      <xdr:row>3</xdr:row>
      <xdr:rowOff>4762</xdr:rowOff>
    </xdr:from>
    <xdr:to>
      <xdr:col>13</xdr:col>
      <xdr:colOff>419100</xdr:colOff>
      <xdr:row>16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16</xdr:row>
      <xdr:rowOff>157162</xdr:rowOff>
    </xdr:from>
    <xdr:to>
      <xdr:col>14</xdr:col>
      <xdr:colOff>66675</xdr:colOff>
      <xdr:row>31</xdr:row>
      <xdr:rowOff>42862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7</xdr:col>
          <xdr:colOff>28575</xdr:colOff>
          <xdr:row>2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14</xdr:col>
      <xdr:colOff>0</xdr:colOff>
      <xdr:row>18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476250</xdr:colOff>
      <xdr:row>33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1</xdr:row>
          <xdr:rowOff>0</xdr:rowOff>
        </xdr:from>
        <xdr:to>
          <xdr:col>6</xdr:col>
          <xdr:colOff>581025</xdr:colOff>
          <xdr:row>3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9525</xdr:colOff>
      <xdr:row>4</xdr:row>
      <xdr:rowOff>4762</xdr:rowOff>
    </xdr:from>
    <xdr:to>
      <xdr:col>14</xdr:col>
      <xdr:colOff>9525</xdr:colOff>
      <xdr:row>17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18</xdr:row>
      <xdr:rowOff>14287</xdr:rowOff>
    </xdr:from>
    <xdr:to>
      <xdr:col>14</xdr:col>
      <xdr:colOff>419099</xdr:colOff>
      <xdr:row>32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0</xdr:row>
          <xdr:rowOff>123825</xdr:rowOff>
        </xdr:from>
        <xdr:to>
          <xdr:col>7</xdr:col>
          <xdr:colOff>533400</xdr:colOff>
          <xdr:row>2</xdr:row>
          <xdr:rowOff>57150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757237</xdr:colOff>
      <xdr:row>3</xdr:row>
      <xdr:rowOff>14287</xdr:rowOff>
    </xdr:from>
    <xdr:to>
      <xdr:col>13</xdr:col>
      <xdr:colOff>757237</xdr:colOff>
      <xdr:row>16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33337</xdr:rowOff>
    </xdr:from>
    <xdr:to>
      <xdr:col>14</xdr:col>
      <xdr:colOff>400050</xdr:colOff>
      <xdr:row>31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6:G22"/>
  <sheetViews>
    <sheetView showGridLines="0" tabSelected="1" workbookViewId="0">
      <selection activeCell="P20" sqref="P20"/>
    </sheetView>
  </sheetViews>
  <sheetFormatPr baseColWidth="10" defaultRowHeight="15" x14ac:dyDescent="0.25"/>
  <cols>
    <col min="1" max="1" width="3" bestFit="1" customWidth="1"/>
    <col min="2" max="2" width="7.5703125" bestFit="1" customWidth="1"/>
    <col min="3" max="3" width="9.42578125" bestFit="1" customWidth="1"/>
    <col min="4" max="4" width="6" bestFit="1" customWidth="1"/>
    <col min="5" max="5" width="6.85546875" customWidth="1"/>
    <col min="6" max="7" width="8.7109375" bestFit="1" customWidth="1"/>
  </cols>
  <sheetData>
    <row r="6" spans="1:7" ht="30" x14ac:dyDescent="0.25">
      <c r="A6" s="1" t="s">
        <v>0</v>
      </c>
      <c r="B6" s="1" t="s">
        <v>6</v>
      </c>
      <c r="C6" s="1" t="s">
        <v>1</v>
      </c>
      <c r="D6" s="1" t="s">
        <v>3</v>
      </c>
      <c r="E6" s="1" t="s">
        <v>5</v>
      </c>
      <c r="F6" s="2" t="s">
        <v>4</v>
      </c>
      <c r="G6" s="2" t="s">
        <v>2</v>
      </c>
    </row>
    <row r="7" spans="1:7" x14ac:dyDescent="0.25">
      <c r="A7">
        <v>0</v>
      </c>
      <c r="B7">
        <f t="shared" ref="B7:B22" si="0">75*A7-3*A7^2</f>
        <v>0</v>
      </c>
      <c r="C7">
        <f t="shared" ref="C7:C22" si="1">71*A7-(16/5)*A7^2-27</f>
        <v>-27</v>
      </c>
      <c r="D7">
        <f t="shared" ref="D7:D22" si="2">(1/5)*A7^2+4*A7+27</f>
        <v>27</v>
      </c>
      <c r="E7">
        <f t="shared" ref="E7:E22" si="3">75-3*A7</f>
        <v>75</v>
      </c>
      <c r="F7">
        <f t="shared" ref="F7:F22" si="4">75-6*A7</f>
        <v>75</v>
      </c>
      <c r="G7">
        <f t="shared" ref="G7:G22" si="5">(2/5)*A7+4</f>
        <v>4</v>
      </c>
    </row>
    <row r="8" spans="1:7" x14ac:dyDescent="0.25">
      <c r="A8">
        <v>1</v>
      </c>
      <c r="B8">
        <f t="shared" si="0"/>
        <v>72</v>
      </c>
      <c r="C8">
        <f t="shared" si="1"/>
        <v>40.799999999999997</v>
      </c>
      <c r="D8">
        <f t="shared" si="2"/>
        <v>31.2</v>
      </c>
      <c r="E8">
        <f t="shared" si="3"/>
        <v>72</v>
      </c>
      <c r="F8">
        <f t="shared" si="4"/>
        <v>69</v>
      </c>
      <c r="G8">
        <f t="shared" si="5"/>
        <v>4.4000000000000004</v>
      </c>
    </row>
    <row r="9" spans="1:7" x14ac:dyDescent="0.25">
      <c r="A9">
        <v>2</v>
      </c>
      <c r="B9">
        <f t="shared" si="0"/>
        <v>138</v>
      </c>
      <c r="C9">
        <f t="shared" si="1"/>
        <v>102.19999999999999</v>
      </c>
      <c r="D9">
        <f t="shared" si="2"/>
        <v>35.799999999999997</v>
      </c>
      <c r="E9">
        <f t="shared" si="3"/>
        <v>69</v>
      </c>
      <c r="F9">
        <f t="shared" si="4"/>
        <v>63</v>
      </c>
      <c r="G9">
        <f t="shared" si="5"/>
        <v>4.8</v>
      </c>
    </row>
    <row r="10" spans="1:7" x14ac:dyDescent="0.25">
      <c r="A10">
        <v>3</v>
      </c>
      <c r="B10">
        <f t="shared" si="0"/>
        <v>198</v>
      </c>
      <c r="C10">
        <f t="shared" si="1"/>
        <v>157.19999999999999</v>
      </c>
      <c r="D10">
        <f t="shared" si="2"/>
        <v>40.799999999999997</v>
      </c>
      <c r="E10">
        <f t="shared" si="3"/>
        <v>66</v>
      </c>
      <c r="F10">
        <f t="shared" si="4"/>
        <v>57</v>
      </c>
      <c r="G10">
        <f t="shared" si="5"/>
        <v>5.2</v>
      </c>
    </row>
    <row r="11" spans="1:7" x14ac:dyDescent="0.25">
      <c r="A11">
        <v>4</v>
      </c>
      <c r="B11">
        <f t="shared" si="0"/>
        <v>252</v>
      </c>
      <c r="C11">
        <f t="shared" si="1"/>
        <v>205.8</v>
      </c>
      <c r="D11">
        <f t="shared" si="2"/>
        <v>46.2</v>
      </c>
      <c r="E11">
        <f t="shared" si="3"/>
        <v>63</v>
      </c>
      <c r="F11">
        <f t="shared" si="4"/>
        <v>51</v>
      </c>
      <c r="G11">
        <f t="shared" si="5"/>
        <v>5.6</v>
      </c>
    </row>
    <row r="12" spans="1:7" x14ac:dyDescent="0.25">
      <c r="A12">
        <v>5</v>
      </c>
      <c r="B12">
        <f t="shared" si="0"/>
        <v>300</v>
      </c>
      <c r="C12">
        <f t="shared" si="1"/>
        <v>248</v>
      </c>
      <c r="D12">
        <f t="shared" si="2"/>
        <v>52</v>
      </c>
      <c r="E12">
        <f t="shared" si="3"/>
        <v>60</v>
      </c>
      <c r="F12">
        <f t="shared" si="4"/>
        <v>45</v>
      </c>
      <c r="G12">
        <f t="shared" si="5"/>
        <v>6</v>
      </c>
    </row>
    <row r="13" spans="1:7" x14ac:dyDescent="0.25">
      <c r="A13">
        <v>6</v>
      </c>
      <c r="B13">
        <f t="shared" si="0"/>
        <v>342</v>
      </c>
      <c r="C13">
        <f t="shared" si="1"/>
        <v>283.8</v>
      </c>
      <c r="D13">
        <f t="shared" si="2"/>
        <v>58.2</v>
      </c>
      <c r="E13">
        <f t="shared" si="3"/>
        <v>57</v>
      </c>
      <c r="F13">
        <f t="shared" si="4"/>
        <v>39</v>
      </c>
      <c r="G13">
        <f t="shared" si="5"/>
        <v>6.4</v>
      </c>
    </row>
    <row r="14" spans="1:7" x14ac:dyDescent="0.25">
      <c r="A14">
        <v>7</v>
      </c>
      <c r="B14">
        <f t="shared" si="0"/>
        <v>378</v>
      </c>
      <c r="C14">
        <f t="shared" si="1"/>
        <v>313.2</v>
      </c>
      <c r="D14">
        <f t="shared" si="2"/>
        <v>64.8</v>
      </c>
      <c r="E14">
        <f t="shared" si="3"/>
        <v>54</v>
      </c>
      <c r="F14">
        <f t="shared" si="4"/>
        <v>33</v>
      </c>
      <c r="G14">
        <f t="shared" si="5"/>
        <v>6.8000000000000007</v>
      </c>
    </row>
    <row r="15" spans="1:7" x14ac:dyDescent="0.25">
      <c r="A15">
        <v>8</v>
      </c>
      <c r="B15">
        <f t="shared" si="0"/>
        <v>408</v>
      </c>
      <c r="C15">
        <f t="shared" si="1"/>
        <v>336.2</v>
      </c>
      <c r="D15">
        <f t="shared" si="2"/>
        <v>71.8</v>
      </c>
      <c r="E15">
        <f t="shared" si="3"/>
        <v>51</v>
      </c>
      <c r="F15">
        <f t="shared" si="4"/>
        <v>27</v>
      </c>
      <c r="G15">
        <f t="shared" si="5"/>
        <v>7.2</v>
      </c>
    </row>
    <row r="16" spans="1:7" x14ac:dyDescent="0.25">
      <c r="A16">
        <v>9</v>
      </c>
      <c r="B16">
        <f t="shared" si="0"/>
        <v>432</v>
      </c>
      <c r="C16">
        <f t="shared" si="1"/>
        <v>352.8</v>
      </c>
      <c r="D16">
        <f t="shared" si="2"/>
        <v>79.2</v>
      </c>
      <c r="E16">
        <f t="shared" si="3"/>
        <v>48</v>
      </c>
      <c r="F16">
        <f t="shared" si="4"/>
        <v>21</v>
      </c>
      <c r="G16">
        <f t="shared" si="5"/>
        <v>7.6</v>
      </c>
    </row>
    <row r="17" spans="1:7" x14ac:dyDescent="0.25">
      <c r="A17">
        <v>10</v>
      </c>
      <c r="B17">
        <f t="shared" si="0"/>
        <v>450</v>
      </c>
      <c r="C17">
        <f t="shared" si="1"/>
        <v>363</v>
      </c>
      <c r="D17">
        <f t="shared" si="2"/>
        <v>87</v>
      </c>
      <c r="E17">
        <f t="shared" si="3"/>
        <v>45</v>
      </c>
      <c r="F17">
        <f t="shared" si="4"/>
        <v>15</v>
      </c>
      <c r="G17">
        <f t="shared" si="5"/>
        <v>8</v>
      </c>
    </row>
    <row r="18" spans="1:7" x14ac:dyDescent="0.25">
      <c r="A18">
        <v>11</v>
      </c>
      <c r="B18">
        <f t="shared" si="0"/>
        <v>462</v>
      </c>
      <c r="C18">
        <f t="shared" si="1"/>
        <v>366.79999999999995</v>
      </c>
      <c r="D18">
        <f t="shared" si="2"/>
        <v>95.2</v>
      </c>
      <c r="E18">
        <f t="shared" si="3"/>
        <v>42</v>
      </c>
      <c r="F18">
        <f t="shared" si="4"/>
        <v>9</v>
      </c>
      <c r="G18">
        <f t="shared" si="5"/>
        <v>8.4</v>
      </c>
    </row>
    <row r="19" spans="1:7" x14ac:dyDescent="0.25">
      <c r="A19">
        <v>12</v>
      </c>
      <c r="B19">
        <f t="shared" si="0"/>
        <v>468</v>
      </c>
      <c r="C19">
        <f t="shared" si="1"/>
        <v>364.2</v>
      </c>
      <c r="D19">
        <f t="shared" si="2"/>
        <v>103.8</v>
      </c>
      <c r="E19">
        <f t="shared" si="3"/>
        <v>39</v>
      </c>
      <c r="F19">
        <f t="shared" si="4"/>
        <v>3</v>
      </c>
      <c r="G19">
        <f t="shared" si="5"/>
        <v>8.8000000000000007</v>
      </c>
    </row>
    <row r="20" spans="1:7" x14ac:dyDescent="0.25">
      <c r="A20">
        <v>13</v>
      </c>
      <c r="B20">
        <f t="shared" si="0"/>
        <v>468</v>
      </c>
      <c r="C20">
        <f t="shared" si="1"/>
        <v>355.19999999999993</v>
      </c>
      <c r="D20">
        <f t="shared" si="2"/>
        <v>112.80000000000001</v>
      </c>
      <c r="E20">
        <f t="shared" si="3"/>
        <v>36</v>
      </c>
      <c r="F20">
        <f t="shared" si="4"/>
        <v>-3</v>
      </c>
      <c r="G20">
        <f t="shared" si="5"/>
        <v>9.1999999999999993</v>
      </c>
    </row>
    <row r="21" spans="1:7" x14ac:dyDescent="0.25">
      <c r="A21">
        <v>14</v>
      </c>
      <c r="B21">
        <f t="shared" si="0"/>
        <v>462</v>
      </c>
      <c r="C21">
        <f t="shared" si="1"/>
        <v>339.79999999999995</v>
      </c>
      <c r="D21">
        <f t="shared" si="2"/>
        <v>122.2</v>
      </c>
      <c r="E21">
        <f t="shared" si="3"/>
        <v>33</v>
      </c>
      <c r="F21">
        <f t="shared" si="4"/>
        <v>-9</v>
      </c>
      <c r="G21">
        <f t="shared" si="5"/>
        <v>9.6000000000000014</v>
      </c>
    </row>
    <row r="22" spans="1:7" x14ac:dyDescent="0.25">
      <c r="A22">
        <v>15</v>
      </c>
      <c r="B22">
        <f t="shared" si="0"/>
        <v>450</v>
      </c>
      <c r="C22">
        <f t="shared" si="1"/>
        <v>318</v>
      </c>
      <c r="D22">
        <f t="shared" si="2"/>
        <v>132</v>
      </c>
      <c r="E22">
        <f t="shared" si="3"/>
        <v>30</v>
      </c>
      <c r="F22">
        <f t="shared" si="4"/>
        <v>-15</v>
      </c>
      <c r="G22">
        <f t="shared" si="5"/>
        <v>10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0</xdr:col>
                <xdr:colOff>171450</xdr:colOff>
                <xdr:row>0</xdr:row>
                <xdr:rowOff>180975</xdr:rowOff>
              </from>
              <to>
                <xdr:col>7</xdr:col>
                <xdr:colOff>238125</xdr:colOff>
                <xdr:row>3</xdr:row>
                <xdr:rowOff>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6:G17"/>
  <sheetViews>
    <sheetView showGridLines="0" workbookViewId="0">
      <selection activeCell="G24" sqref="G24"/>
    </sheetView>
  </sheetViews>
  <sheetFormatPr baseColWidth="10" defaultRowHeight="15" x14ac:dyDescent="0.25"/>
  <cols>
    <col min="1" max="1" width="3" bestFit="1" customWidth="1"/>
    <col min="2" max="2" width="7.5703125" bestFit="1" customWidth="1"/>
    <col min="3" max="3" width="9.42578125" bestFit="1" customWidth="1"/>
    <col min="4" max="4" width="6" bestFit="1" customWidth="1"/>
    <col min="5" max="5" width="6.5703125" bestFit="1" customWidth="1"/>
    <col min="6" max="7" width="8.7109375" bestFit="1" customWidth="1"/>
  </cols>
  <sheetData>
    <row r="6" spans="1:7" ht="30" x14ac:dyDescent="0.25">
      <c r="A6" s="1" t="s">
        <v>0</v>
      </c>
      <c r="B6" s="1" t="s">
        <v>6</v>
      </c>
      <c r="C6" s="1" t="s">
        <v>1</v>
      </c>
      <c r="D6" s="1" t="s">
        <v>3</v>
      </c>
      <c r="E6" s="1" t="s">
        <v>5</v>
      </c>
      <c r="F6" s="2" t="s">
        <v>4</v>
      </c>
      <c r="G6" s="2" t="s">
        <v>2</v>
      </c>
    </row>
    <row r="7" spans="1:7" x14ac:dyDescent="0.25">
      <c r="A7">
        <v>0</v>
      </c>
      <c r="B7">
        <f>45*A7-4*A7^2</f>
        <v>0</v>
      </c>
      <c r="C7">
        <f>(-17/4)*A7^2+42*A7-7</f>
        <v>-7</v>
      </c>
      <c r="D7">
        <f>(1/4)*A7^2+3*A7+7</f>
        <v>7</v>
      </c>
      <c r="E7">
        <f>45-4*A7</f>
        <v>45</v>
      </c>
      <c r="F7">
        <f>45-8*A7</f>
        <v>45</v>
      </c>
      <c r="G7">
        <f>(1/2)*A7+3</f>
        <v>3</v>
      </c>
    </row>
    <row r="8" spans="1:7" x14ac:dyDescent="0.25">
      <c r="A8">
        <v>1</v>
      </c>
      <c r="B8">
        <f t="shared" ref="B8:B17" si="0">45*A8-4*A8^2</f>
        <v>41</v>
      </c>
      <c r="C8">
        <f t="shared" ref="C8:C17" si="1">(-17/4)*A8^2+42*A8-7</f>
        <v>30.75</v>
      </c>
      <c r="D8">
        <f t="shared" ref="D8:D17" si="2">(1/4)*A8^2+3*A8+7</f>
        <v>10.25</v>
      </c>
      <c r="E8">
        <f t="shared" ref="E8:E17" si="3">45-4*A8</f>
        <v>41</v>
      </c>
      <c r="F8">
        <f t="shared" ref="F8:F17" si="4">45-8*A8</f>
        <v>37</v>
      </c>
      <c r="G8">
        <f t="shared" ref="G8:G17" si="5">(1/2)*A8+3</f>
        <v>3.5</v>
      </c>
    </row>
    <row r="9" spans="1:7" x14ac:dyDescent="0.25">
      <c r="A9">
        <v>2</v>
      </c>
      <c r="B9">
        <f t="shared" si="0"/>
        <v>74</v>
      </c>
      <c r="C9">
        <f t="shared" si="1"/>
        <v>60</v>
      </c>
      <c r="D9">
        <f t="shared" si="2"/>
        <v>14</v>
      </c>
      <c r="E9">
        <f t="shared" si="3"/>
        <v>37</v>
      </c>
      <c r="F9">
        <f t="shared" si="4"/>
        <v>29</v>
      </c>
      <c r="G9">
        <f t="shared" si="5"/>
        <v>4</v>
      </c>
    </row>
    <row r="10" spans="1:7" x14ac:dyDescent="0.25">
      <c r="A10">
        <v>3</v>
      </c>
      <c r="B10">
        <f t="shared" si="0"/>
        <v>99</v>
      </c>
      <c r="C10">
        <f t="shared" si="1"/>
        <v>80.75</v>
      </c>
      <c r="D10">
        <f t="shared" si="2"/>
        <v>18.25</v>
      </c>
      <c r="E10">
        <f t="shared" si="3"/>
        <v>33</v>
      </c>
      <c r="F10">
        <f t="shared" si="4"/>
        <v>21</v>
      </c>
      <c r="G10">
        <f t="shared" si="5"/>
        <v>4.5</v>
      </c>
    </row>
    <row r="11" spans="1:7" x14ac:dyDescent="0.25">
      <c r="A11">
        <v>4</v>
      </c>
      <c r="B11">
        <f t="shared" si="0"/>
        <v>116</v>
      </c>
      <c r="C11">
        <f t="shared" si="1"/>
        <v>93</v>
      </c>
      <c r="D11">
        <f t="shared" si="2"/>
        <v>23</v>
      </c>
      <c r="E11">
        <f t="shared" si="3"/>
        <v>29</v>
      </c>
      <c r="F11">
        <f t="shared" si="4"/>
        <v>13</v>
      </c>
      <c r="G11">
        <f t="shared" si="5"/>
        <v>5</v>
      </c>
    </row>
    <row r="12" spans="1:7" x14ac:dyDescent="0.25">
      <c r="A12">
        <v>5</v>
      </c>
      <c r="B12">
        <f t="shared" si="0"/>
        <v>125</v>
      </c>
      <c r="C12">
        <f t="shared" si="1"/>
        <v>96.75</v>
      </c>
      <c r="D12">
        <f t="shared" si="2"/>
        <v>28.25</v>
      </c>
      <c r="E12">
        <f t="shared" si="3"/>
        <v>25</v>
      </c>
      <c r="F12">
        <f t="shared" si="4"/>
        <v>5</v>
      </c>
      <c r="G12">
        <f t="shared" si="5"/>
        <v>5.5</v>
      </c>
    </row>
    <row r="13" spans="1:7" x14ac:dyDescent="0.25">
      <c r="A13">
        <v>6</v>
      </c>
      <c r="B13">
        <f t="shared" si="0"/>
        <v>126</v>
      </c>
      <c r="C13">
        <f t="shared" si="1"/>
        <v>92</v>
      </c>
      <c r="D13">
        <f t="shared" si="2"/>
        <v>34</v>
      </c>
      <c r="E13">
        <f t="shared" si="3"/>
        <v>21</v>
      </c>
      <c r="F13">
        <f t="shared" si="4"/>
        <v>-3</v>
      </c>
      <c r="G13">
        <f t="shared" si="5"/>
        <v>6</v>
      </c>
    </row>
    <row r="14" spans="1:7" x14ac:dyDescent="0.25">
      <c r="A14">
        <v>7</v>
      </c>
      <c r="B14">
        <f t="shared" si="0"/>
        <v>119</v>
      </c>
      <c r="C14">
        <f t="shared" si="1"/>
        <v>78.75</v>
      </c>
      <c r="D14">
        <f t="shared" si="2"/>
        <v>40.25</v>
      </c>
      <c r="E14">
        <f t="shared" si="3"/>
        <v>17</v>
      </c>
      <c r="F14">
        <f t="shared" si="4"/>
        <v>-11</v>
      </c>
      <c r="G14">
        <f t="shared" si="5"/>
        <v>6.5</v>
      </c>
    </row>
    <row r="15" spans="1:7" x14ac:dyDescent="0.25">
      <c r="A15">
        <v>8</v>
      </c>
      <c r="B15">
        <f t="shared" si="0"/>
        <v>104</v>
      </c>
      <c r="C15">
        <f t="shared" si="1"/>
        <v>57</v>
      </c>
      <c r="D15">
        <f t="shared" si="2"/>
        <v>47</v>
      </c>
      <c r="E15">
        <f t="shared" si="3"/>
        <v>13</v>
      </c>
      <c r="F15">
        <f t="shared" si="4"/>
        <v>-19</v>
      </c>
      <c r="G15">
        <f t="shared" si="5"/>
        <v>7</v>
      </c>
    </row>
    <row r="16" spans="1:7" x14ac:dyDescent="0.25">
      <c r="A16">
        <v>9</v>
      </c>
      <c r="B16">
        <f t="shared" si="0"/>
        <v>81</v>
      </c>
      <c r="C16">
        <f t="shared" si="1"/>
        <v>26.75</v>
      </c>
      <c r="D16">
        <f t="shared" si="2"/>
        <v>54.25</v>
      </c>
      <c r="E16">
        <f t="shared" si="3"/>
        <v>9</v>
      </c>
      <c r="F16">
        <f t="shared" si="4"/>
        <v>-27</v>
      </c>
      <c r="G16">
        <f t="shared" si="5"/>
        <v>7.5</v>
      </c>
    </row>
    <row r="17" spans="1:7" x14ac:dyDescent="0.25">
      <c r="A17">
        <v>10</v>
      </c>
      <c r="B17">
        <f t="shared" si="0"/>
        <v>50</v>
      </c>
      <c r="C17">
        <f t="shared" si="1"/>
        <v>-12</v>
      </c>
      <c r="D17">
        <f t="shared" si="2"/>
        <v>62</v>
      </c>
      <c r="E17">
        <f t="shared" si="3"/>
        <v>5</v>
      </c>
      <c r="F17">
        <f t="shared" si="4"/>
        <v>-35</v>
      </c>
      <c r="G17">
        <f t="shared" si="5"/>
        <v>8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0</xdr:col>
                <xdr:colOff>200025</xdr:colOff>
                <xdr:row>1</xdr:row>
                <xdr:rowOff>0</xdr:rowOff>
              </from>
              <to>
                <xdr:col>7</xdr:col>
                <xdr:colOff>57150</xdr:colOff>
                <xdr:row>3</xdr:row>
                <xdr:rowOff>9525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6:G67"/>
  <sheetViews>
    <sheetView showGridLines="0" workbookViewId="0"/>
  </sheetViews>
  <sheetFormatPr baseColWidth="10" defaultRowHeight="15" x14ac:dyDescent="0.25"/>
  <cols>
    <col min="1" max="1" width="3" bestFit="1" customWidth="1"/>
    <col min="2" max="2" width="7.5703125" bestFit="1" customWidth="1"/>
    <col min="3" max="3" width="9.42578125" bestFit="1" customWidth="1"/>
    <col min="4" max="4" width="6" bestFit="1" customWidth="1"/>
    <col min="5" max="5" width="6.5703125" bestFit="1" customWidth="1"/>
    <col min="6" max="7" width="8.7109375" bestFit="1" customWidth="1"/>
  </cols>
  <sheetData>
    <row r="6" spans="1:7" ht="30" x14ac:dyDescent="0.25">
      <c r="A6" s="1" t="s">
        <v>0</v>
      </c>
      <c r="B6" s="1" t="s">
        <v>6</v>
      </c>
      <c r="C6" s="1" t="s">
        <v>1</v>
      </c>
      <c r="D6" s="1" t="s">
        <v>3</v>
      </c>
      <c r="E6" s="1" t="s">
        <v>5</v>
      </c>
      <c r="F6" s="2" t="s">
        <v>4</v>
      </c>
      <c r="G6" s="2" t="s">
        <v>2</v>
      </c>
    </row>
    <row r="7" spans="1:7" x14ac:dyDescent="0.25">
      <c r="A7">
        <v>0</v>
      </c>
      <c r="B7">
        <f>100*A7-A7^2</f>
        <v>0</v>
      </c>
      <c r="C7">
        <f>75*A7-A7^2</f>
        <v>0</v>
      </c>
      <c r="D7">
        <f>25*A7</f>
        <v>0</v>
      </c>
      <c r="E7">
        <f>100-A7</f>
        <v>100</v>
      </c>
      <c r="F7">
        <f>100-2*A7</f>
        <v>100</v>
      </c>
      <c r="G7">
        <v>25</v>
      </c>
    </row>
    <row r="8" spans="1:7" x14ac:dyDescent="0.25">
      <c r="A8">
        <v>1</v>
      </c>
      <c r="B8">
        <f t="shared" ref="B8:B67" si="0">100*A8-A8^2</f>
        <v>99</v>
      </c>
      <c r="C8">
        <f t="shared" ref="C8:C22" si="1">75*A8-A8^2</f>
        <v>74</v>
      </c>
      <c r="D8">
        <f t="shared" ref="D8:D22" si="2">25*A8</f>
        <v>25</v>
      </c>
      <c r="E8">
        <f t="shared" ref="E8:E22" si="3">100-A8</f>
        <v>99</v>
      </c>
      <c r="F8">
        <f t="shared" ref="F8:F22" si="4">100-2*A8</f>
        <v>98</v>
      </c>
      <c r="G8">
        <v>25</v>
      </c>
    </row>
    <row r="9" spans="1:7" x14ac:dyDescent="0.25">
      <c r="A9">
        <v>2</v>
      </c>
      <c r="B9">
        <f t="shared" si="0"/>
        <v>196</v>
      </c>
      <c r="C9">
        <f t="shared" si="1"/>
        <v>146</v>
      </c>
      <c r="D9">
        <f t="shared" si="2"/>
        <v>50</v>
      </c>
      <c r="E9">
        <f t="shared" si="3"/>
        <v>98</v>
      </c>
      <c r="F9">
        <f t="shared" si="4"/>
        <v>96</v>
      </c>
      <c r="G9">
        <v>25</v>
      </c>
    </row>
    <row r="10" spans="1:7" x14ac:dyDescent="0.25">
      <c r="A10">
        <v>3</v>
      </c>
      <c r="B10">
        <f t="shared" si="0"/>
        <v>291</v>
      </c>
      <c r="C10">
        <f t="shared" si="1"/>
        <v>216</v>
      </c>
      <c r="D10">
        <f t="shared" si="2"/>
        <v>75</v>
      </c>
      <c r="E10">
        <f t="shared" si="3"/>
        <v>97</v>
      </c>
      <c r="F10">
        <f t="shared" si="4"/>
        <v>94</v>
      </c>
      <c r="G10">
        <v>25</v>
      </c>
    </row>
    <row r="11" spans="1:7" x14ac:dyDescent="0.25">
      <c r="A11">
        <v>4</v>
      </c>
      <c r="B11">
        <f t="shared" si="0"/>
        <v>384</v>
      </c>
      <c r="C11">
        <f t="shared" si="1"/>
        <v>284</v>
      </c>
      <c r="D11">
        <f t="shared" si="2"/>
        <v>100</v>
      </c>
      <c r="E11">
        <f t="shared" si="3"/>
        <v>96</v>
      </c>
      <c r="F11">
        <f t="shared" si="4"/>
        <v>92</v>
      </c>
      <c r="G11">
        <v>25</v>
      </c>
    </row>
    <row r="12" spans="1:7" x14ac:dyDescent="0.25">
      <c r="A12">
        <v>5</v>
      </c>
      <c r="B12">
        <f t="shared" si="0"/>
        <v>475</v>
      </c>
      <c r="C12">
        <f t="shared" si="1"/>
        <v>350</v>
      </c>
      <c r="D12">
        <f t="shared" si="2"/>
        <v>125</v>
      </c>
      <c r="E12">
        <f t="shared" si="3"/>
        <v>95</v>
      </c>
      <c r="F12">
        <f t="shared" si="4"/>
        <v>90</v>
      </c>
      <c r="G12">
        <v>25</v>
      </c>
    </row>
    <row r="13" spans="1:7" x14ac:dyDescent="0.25">
      <c r="A13">
        <v>6</v>
      </c>
      <c r="B13">
        <f t="shared" si="0"/>
        <v>564</v>
      </c>
      <c r="C13">
        <f t="shared" si="1"/>
        <v>414</v>
      </c>
      <c r="D13">
        <f t="shared" si="2"/>
        <v>150</v>
      </c>
      <c r="E13">
        <f t="shared" si="3"/>
        <v>94</v>
      </c>
      <c r="F13">
        <f t="shared" si="4"/>
        <v>88</v>
      </c>
      <c r="G13">
        <v>25</v>
      </c>
    </row>
    <row r="14" spans="1:7" x14ac:dyDescent="0.25">
      <c r="A14">
        <v>7</v>
      </c>
      <c r="B14">
        <f t="shared" si="0"/>
        <v>651</v>
      </c>
      <c r="C14">
        <f t="shared" si="1"/>
        <v>476</v>
      </c>
      <c r="D14">
        <f t="shared" si="2"/>
        <v>175</v>
      </c>
      <c r="E14">
        <f t="shared" si="3"/>
        <v>93</v>
      </c>
      <c r="F14">
        <f t="shared" si="4"/>
        <v>86</v>
      </c>
      <c r="G14">
        <v>25</v>
      </c>
    </row>
    <row r="15" spans="1:7" x14ac:dyDescent="0.25">
      <c r="A15">
        <v>8</v>
      </c>
      <c r="B15">
        <f t="shared" si="0"/>
        <v>736</v>
      </c>
      <c r="C15">
        <f t="shared" si="1"/>
        <v>536</v>
      </c>
      <c r="D15">
        <f t="shared" si="2"/>
        <v>200</v>
      </c>
      <c r="E15">
        <f t="shared" si="3"/>
        <v>92</v>
      </c>
      <c r="F15">
        <f t="shared" si="4"/>
        <v>84</v>
      </c>
      <c r="G15">
        <v>25</v>
      </c>
    </row>
    <row r="16" spans="1:7" x14ac:dyDescent="0.25">
      <c r="A16">
        <v>9</v>
      </c>
      <c r="B16">
        <f t="shared" si="0"/>
        <v>819</v>
      </c>
      <c r="C16">
        <f t="shared" si="1"/>
        <v>594</v>
      </c>
      <c r="D16">
        <f t="shared" si="2"/>
        <v>225</v>
      </c>
      <c r="E16">
        <f t="shared" si="3"/>
        <v>91</v>
      </c>
      <c r="F16">
        <f t="shared" si="4"/>
        <v>82</v>
      </c>
      <c r="G16">
        <v>25</v>
      </c>
    </row>
    <row r="17" spans="1:7" x14ac:dyDescent="0.25">
      <c r="A17">
        <v>10</v>
      </c>
      <c r="B17">
        <f t="shared" si="0"/>
        <v>900</v>
      </c>
      <c r="C17">
        <f t="shared" si="1"/>
        <v>650</v>
      </c>
      <c r="D17">
        <f t="shared" si="2"/>
        <v>250</v>
      </c>
      <c r="E17">
        <f t="shared" si="3"/>
        <v>90</v>
      </c>
      <c r="F17">
        <f t="shared" si="4"/>
        <v>80</v>
      </c>
      <c r="G17">
        <v>25</v>
      </c>
    </row>
    <row r="18" spans="1:7" x14ac:dyDescent="0.25">
      <c r="A18">
        <v>11</v>
      </c>
      <c r="B18">
        <f t="shared" si="0"/>
        <v>979</v>
      </c>
      <c r="C18">
        <f t="shared" si="1"/>
        <v>704</v>
      </c>
      <c r="D18">
        <f t="shared" si="2"/>
        <v>275</v>
      </c>
      <c r="E18">
        <f t="shared" si="3"/>
        <v>89</v>
      </c>
      <c r="F18">
        <f t="shared" si="4"/>
        <v>78</v>
      </c>
      <c r="G18">
        <v>25</v>
      </c>
    </row>
    <row r="19" spans="1:7" x14ac:dyDescent="0.25">
      <c r="A19">
        <v>12</v>
      </c>
      <c r="B19">
        <f t="shared" si="0"/>
        <v>1056</v>
      </c>
      <c r="C19">
        <f t="shared" si="1"/>
        <v>756</v>
      </c>
      <c r="D19">
        <f t="shared" si="2"/>
        <v>300</v>
      </c>
      <c r="E19">
        <f t="shared" si="3"/>
        <v>88</v>
      </c>
      <c r="F19">
        <f t="shared" si="4"/>
        <v>76</v>
      </c>
      <c r="G19">
        <v>25</v>
      </c>
    </row>
    <row r="20" spans="1:7" x14ac:dyDescent="0.25">
      <c r="A20">
        <v>13</v>
      </c>
      <c r="B20">
        <f t="shared" si="0"/>
        <v>1131</v>
      </c>
      <c r="C20">
        <f t="shared" si="1"/>
        <v>806</v>
      </c>
      <c r="D20">
        <f t="shared" si="2"/>
        <v>325</v>
      </c>
      <c r="E20">
        <f t="shared" si="3"/>
        <v>87</v>
      </c>
      <c r="F20">
        <f t="shared" si="4"/>
        <v>74</v>
      </c>
      <c r="G20">
        <v>25</v>
      </c>
    </row>
    <row r="21" spans="1:7" x14ac:dyDescent="0.25">
      <c r="A21">
        <v>14</v>
      </c>
      <c r="B21">
        <f t="shared" si="0"/>
        <v>1204</v>
      </c>
      <c r="C21">
        <f t="shared" si="1"/>
        <v>854</v>
      </c>
      <c r="D21">
        <f t="shared" si="2"/>
        <v>350</v>
      </c>
      <c r="E21">
        <f t="shared" si="3"/>
        <v>86</v>
      </c>
      <c r="F21">
        <f t="shared" si="4"/>
        <v>72</v>
      </c>
      <c r="G21">
        <v>25</v>
      </c>
    </row>
    <row r="22" spans="1:7" x14ac:dyDescent="0.25">
      <c r="A22">
        <v>15</v>
      </c>
      <c r="B22">
        <f t="shared" si="0"/>
        <v>1275</v>
      </c>
      <c r="C22">
        <f t="shared" si="1"/>
        <v>900</v>
      </c>
      <c r="D22">
        <f t="shared" si="2"/>
        <v>375</v>
      </c>
      <c r="E22">
        <f t="shared" si="3"/>
        <v>85</v>
      </c>
      <c r="F22">
        <f t="shared" si="4"/>
        <v>70</v>
      </c>
      <c r="G22">
        <v>25</v>
      </c>
    </row>
    <row r="23" spans="1:7" x14ac:dyDescent="0.25">
      <c r="A23">
        <v>16</v>
      </c>
      <c r="B23">
        <f t="shared" si="0"/>
        <v>1344</v>
      </c>
      <c r="C23">
        <f t="shared" ref="C23:C49" si="5">75*A23-A23^2</f>
        <v>944</v>
      </c>
      <c r="D23">
        <f t="shared" ref="D23:D49" si="6">25*A23</f>
        <v>400</v>
      </c>
      <c r="E23">
        <f t="shared" ref="E23:E49" si="7">100-A23</f>
        <v>84</v>
      </c>
      <c r="F23">
        <f t="shared" ref="F23:F49" si="8">100-2*A23</f>
        <v>68</v>
      </c>
      <c r="G23">
        <v>25</v>
      </c>
    </row>
    <row r="24" spans="1:7" x14ac:dyDescent="0.25">
      <c r="A24">
        <v>17</v>
      </c>
      <c r="B24">
        <f t="shared" si="0"/>
        <v>1411</v>
      </c>
      <c r="C24">
        <f t="shared" si="5"/>
        <v>986</v>
      </c>
      <c r="D24">
        <f t="shared" si="6"/>
        <v>425</v>
      </c>
      <c r="E24">
        <f t="shared" si="7"/>
        <v>83</v>
      </c>
      <c r="F24">
        <f t="shared" si="8"/>
        <v>66</v>
      </c>
      <c r="G24">
        <v>25</v>
      </c>
    </row>
    <row r="25" spans="1:7" x14ac:dyDescent="0.25">
      <c r="A25">
        <v>18</v>
      </c>
      <c r="B25">
        <f t="shared" si="0"/>
        <v>1476</v>
      </c>
      <c r="C25">
        <f t="shared" si="5"/>
        <v>1026</v>
      </c>
      <c r="D25">
        <f t="shared" si="6"/>
        <v>450</v>
      </c>
      <c r="E25">
        <f t="shared" si="7"/>
        <v>82</v>
      </c>
      <c r="F25">
        <f t="shared" si="8"/>
        <v>64</v>
      </c>
      <c r="G25">
        <v>25</v>
      </c>
    </row>
    <row r="26" spans="1:7" x14ac:dyDescent="0.25">
      <c r="A26">
        <v>19</v>
      </c>
      <c r="B26">
        <f t="shared" si="0"/>
        <v>1539</v>
      </c>
      <c r="C26">
        <f t="shared" si="5"/>
        <v>1064</v>
      </c>
      <c r="D26">
        <f t="shared" si="6"/>
        <v>475</v>
      </c>
      <c r="E26">
        <f t="shared" si="7"/>
        <v>81</v>
      </c>
      <c r="F26">
        <f t="shared" si="8"/>
        <v>62</v>
      </c>
      <c r="G26">
        <v>25</v>
      </c>
    </row>
    <row r="27" spans="1:7" x14ac:dyDescent="0.25">
      <c r="A27">
        <v>20</v>
      </c>
      <c r="B27">
        <f t="shared" si="0"/>
        <v>1600</v>
      </c>
      <c r="C27">
        <f t="shared" si="5"/>
        <v>1100</v>
      </c>
      <c r="D27">
        <f t="shared" si="6"/>
        <v>500</v>
      </c>
      <c r="E27">
        <f t="shared" si="7"/>
        <v>80</v>
      </c>
      <c r="F27">
        <f t="shared" si="8"/>
        <v>60</v>
      </c>
      <c r="G27">
        <v>25</v>
      </c>
    </row>
    <row r="28" spans="1:7" x14ac:dyDescent="0.25">
      <c r="A28">
        <v>21</v>
      </c>
      <c r="B28">
        <f t="shared" si="0"/>
        <v>1659</v>
      </c>
      <c r="C28">
        <f t="shared" si="5"/>
        <v>1134</v>
      </c>
      <c r="D28">
        <f t="shared" si="6"/>
        <v>525</v>
      </c>
      <c r="E28">
        <f t="shared" si="7"/>
        <v>79</v>
      </c>
      <c r="F28">
        <f t="shared" si="8"/>
        <v>58</v>
      </c>
      <c r="G28">
        <v>25</v>
      </c>
    </row>
    <row r="29" spans="1:7" x14ac:dyDescent="0.25">
      <c r="A29">
        <v>22</v>
      </c>
      <c r="B29">
        <f t="shared" si="0"/>
        <v>1716</v>
      </c>
      <c r="C29">
        <f t="shared" si="5"/>
        <v>1166</v>
      </c>
      <c r="D29">
        <f t="shared" si="6"/>
        <v>550</v>
      </c>
      <c r="E29">
        <f t="shared" si="7"/>
        <v>78</v>
      </c>
      <c r="F29">
        <f t="shared" si="8"/>
        <v>56</v>
      </c>
      <c r="G29">
        <v>25</v>
      </c>
    </row>
    <row r="30" spans="1:7" x14ac:dyDescent="0.25">
      <c r="A30">
        <v>23</v>
      </c>
      <c r="B30">
        <f t="shared" si="0"/>
        <v>1771</v>
      </c>
      <c r="C30">
        <f t="shared" si="5"/>
        <v>1196</v>
      </c>
      <c r="D30">
        <f t="shared" si="6"/>
        <v>575</v>
      </c>
      <c r="E30">
        <f t="shared" si="7"/>
        <v>77</v>
      </c>
      <c r="F30">
        <f t="shared" si="8"/>
        <v>54</v>
      </c>
      <c r="G30">
        <v>25</v>
      </c>
    </row>
    <row r="31" spans="1:7" x14ac:dyDescent="0.25">
      <c r="A31">
        <v>24</v>
      </c>
      <c r="B31">
        <f t="shared" si="0"/>
        <v>1824</v>
      </c>
      <c r="C31">
        <f t="shared" si="5"/>
        <v>1224</v>
      </c>
      <c r="D31">
        <f t="shared" si="6"/>
        <v>600</v>
      </c>
      <c r="E31">
        <f t="shared" si="7"/>
        <v>76</v>
      </c>
      <c r="F31">
        <f t="shared" si="8"/>
        <v>52</v>
      </c>
      <c r="G31">
        <v>25</v>
      </c>
    </row>
    <row r="32" spans="1:7" x14ac:dyDescent="0.25">
      <c r="A32">
        <v>25</v>
      </c>
      <c r="B32">
        <f t="shared" si="0"/>
        <v>1875</v>
      </c>
      <c r="C32">
        <f t="shared" si="5"/>
        <v>1250</v>
      </c>
      <c r="D32">
        <f t="shared" si="6"/>
        <v>625</v>
      </c>
      <c r="E32">
        <f t="shared" si="7"/>
        <v>75</v>
      </c>
      <c r="F32">
        <f t="shared" si="8"/>
        <v>50</v>
      </c>
      <c r="G32">
        <v>25</v>
      </c>
    </row>
    <row r="33" spans="1:7" x14ac:dyDescent="0.25">
      <c r="A33">
        <v>26</v>
      </c>
      <c r="B33">
        <f t="shared" si="0"/>
        <v>1924</v>
      </c>
      <c r="C33">
        <f t="shared" si="5"/>
        <v>1274</v>
      </c>
      <c r="D33">
        <f t="shared" si="6"/>
        <v>650</v>
      </c>
      <c r="E33">
        <f t="shared" si="7"/>
        <v>74</v>
      </c>
      <c r="F33">
        <f t="shared" si="8"/>
        <v>48</v>
      </c>
      <c r="G33">
        <v>25</v>
      </c>
    </row>
    <row r="34" spans="1:7" x14ac:dyDescent="0.25">
      <c r="A34">
        <v>27</v>
      </c>
      <c r="B34">
        <f t="shared" si="0"/>
        <v>1971</v>
      </c>
      <c r="C34">
        <f t="shared" si="5"/>
        <v>1296</v>
      </c>
      <c r="D34">
        <f t="shared" si="6"/>
        <v>675</v>
      </c>
      <c r="E34">
        <f t="shared" si="7"/>
        <v>73</v>
      </c>
      <c r="F34">
        <f t="shared" si="8"/>
        <v>46</v>
      </c>
      <c r="G34">
        <v>25</v>
      </c>
    </row>
    <row r="35" spans="1:7" x14ac:dyDescent="0.25">
      <c r="A35">
        <v>28</v>
      </c>
      <c r="B35">
        <f t="shared" si="0"/>
        <v>2016</v>
      </c>
      <c r="C35">
        <f t="shared" si="5"/>
        <v>1316</v>
      </c>
      <c r="D35">
        <f t="shared" si="6"/>
        <v>700</v>
      </c>
      <c r="E35">
        <f t="shared" si="7"/>
        <v>72</v>
      </c>
      <c r="F35">
        <f t="shared" si="8"/>
        <v>44</v>
      </c>
      <c r="G35">
        <v>25</v>
      </c>
    </row>
    <row r="36" spans="1:7" x14ac:dyDescent="0.25">
      <c r="A36">
        <v>29</v>
      </c>
      <c r="B36">
        <f t="shared" si="0"/>
        <v>2059</v>
      </c>
      <c r="C36">
        <f t="shared" si="5"/>
        <v>1334</v>
      </c>
      <c r="D36">
        <f t="shared" si="6"/>
        <v>725</v>
      </c>
      <c r="E36">
        <f t="shared" si="7"/>
        <v>71</v>
      </c>
      <c r="F36">
        <f t="shared" si="8"/>
        <v>42</v>
      </c>
      <c r="G36">
        <v>25</v>
      </c>
    </row>
    <row r="37" spans="1:7" x14ac:dyDescent="0.25">
      <c r="A37">
        <v>30</v>
      </c>
      <c r="B37">
        <f t="shared" si="0"/>
        <v>2100</v>
      </c>
      <c r="C37">
        <f t="shared" si="5"/>
        <v>1350</v>
      </c>
      <c r="D37">
        <f t="shared" si="6"/>
        <v>750</v>
      </c>
      <c r="E37">
        <f t="shared" si="7"/>
        <v>70</v>
      </c>
      <c r="F37">
        <f t="shared" si="8"/>
        <v>40</v>
      </c>
      <c r="G37">
        <v>25</v>
      </c>
    </row>
    <row r="38" spans="1:7" x14ac:dyDescent="0.25">
      <c r="A38">
        <v>31</v>
      </c>
      <c r="B38">
        <f t="shared" si="0"/>
        <v>2139</v>
      </c>
      <c r="C38">
        <f t="shared" si="5"/>
        <v>1364</v>
      </c>
      <c r="D38">
        <f t="shared" si="6"/>
        <v>775</v>
      </c>
      <c r="E38">
        <f t="shared" si="7"/>
        <v>69</v>
      </c>
      <c r="F38">
        <f t="shared" si="8"/>
        <v>38</v>
      </c>
      <c r="G38">
        <v>25</v>
      </c>
    </row>
    <row r="39" spans="1:7" x14ac:dyDescent="0.25">
      <c r="A39">
        <v>32</v>
      </c>
      <c r="B39">
        <f t="shared" si="0"/>
        <v>2176</v>
      </c>
      <c r="C39">
        <f t="shared" si="5"/>
        <v>1376</v>
      </c>
      <c r="D39">
        <f t="shared" si="6"/>
        <v>800</v>
      </c>
      <c r="E39">
        <f t="shared" si="7"/>
        <v>68</v>
      </c>
      <c r="F39">
        <f t="shared" si="8"/>
        <v>36</v>
      </c>
      <c r="G39">
        <v>25</v>
      </c>
    </row>
    <row r="40" spans="1:7" x14ac:dyDescent="0.25">
      <c r="A40">
        <v>33</v>
      </c>
      <c r="B40">
        <f t="shared" si="0"/>
        <v>2211</v>
      </c>
      <c r="C40">
        <f t="shared" si="5"/>
        <v>1386</v>
      </c>
      <c r="D40">
        <f t="shared" si="6"/>
        <v>825</v>
      </c>
      <c r="E40">
        <f t="shared" si="7"/>
        <v>67</v>
      </c>
      <c r="F40">
        <f t="shared" si="8"/>
        <v>34</v>
      </c>
      <c r="G40">
        <v>25</v>
      </c>
    </row>
    <row r="41" spans="1:7" x14ac:dyDescent="0.25">
      <c r="A41">
        <v>34</v>
      </c>
      <c r="B41">
        <f t="shared" si="0"/>
        <v>2244</v>
      </c>
      <c r="C41">
        <f t="shared" si="5"/>
        <v>1394</v>
      </c>
      <c r="D41">
        <f t="shared" si="6"/>
        <v>850</v>
      </c>
      <c r="E41">
        <f t="shared" si="7"/>
        <v>66</v>
      </c>
      <c r="F41">
        <f t="shared" si="8"/>
        <v>32</v>
      </c>
      <c r="G41">
        <v>25</v>
      </c>
    </row>
    <row r="42" spans="1:7" x14ac:dyDescent="0.25">
      <c r="A42">
        <v>35</v>
      </c>
      <c r="B42">
        <f t="shared" si="0"/>
        <v>2275</v>
      </c>
      <c r="C42">
        <f t="shared" si="5"/>
        <v>1400</v>
      </c>
      <c r="D42">
        <f t="shared" si="6"/>
        <v>875</v>
      </c>
      <c r="E42">
        <f t="shared" si="7"/>
        <v>65</v>
      </c>
      <c r="F42">
        <f t="shared" si="8"/>
        <v>30</v>
      </c>
      <c r="G42">
        <v>25</v>
      </c>
    </row>
    <row r="43" spans="1:7" x14ac:dyDescent="0.25">
      <c r="A43">
        <v>36</v>
      </c>
      <c r="B43">
        <f t="shared" si="0"/>
        <v>2304</v>
      </c>
      <c r="C43">
        <f t="shared" si="5"/>
        <v>1404</v>
      </c>
      <c r="D43">
        <f t="shared" si="6"/>
        <v>900</v>
      </c>
      <c r="E43">
        <f t="shared" si="7"/>
        <v>64</v>
      </c>
      <c r="F43">
        <f t="shared" si="8"/>
        <v>28</v>
      </c>
      <c r="G43">
        <v>25</v>
      </c>
    </row>
    <row r="44" spans="1:7" x14ac:dyDescent="0.25">
      <c r="A44">
        <v>37</v>
      </c>
      <c r="B44">
        <f t="shared" si="0"/>
        <v>2331</v>
      </c>
      <c r="C44">
        <f t="shared" si="5"/>
        <v>1406</v>
      </c>
      <c r="D44">
        <f t="shared" si="6"/>
        <v>925</v>
      </c>
      <c r="E44">
        <f t="shared" si="7"/>
        <v>63</v>
      </c>
      <c r="F44">
        <f t="shared" si="8"/>
        <v>26</v>
      </c>
      <c r="G44">
        <v>25</v>
      </c>
    </row>
    <row r="45" spans="1:7" x14ac:dyDescent="0.25">
      <c r="A45">
        <v>38</v>
      </c>
      <c r="B45">
        <f t="shared" si="0"/>
        <v>2356</v>
      </c>
      <c r="C45">
        <f t="shared" si="5"/>
        <v>1406</v>
      </c>
      <c r="D45">
        <f t="shared" si="6"/>
        <v>950</v>
      </c>
      <c r="E45">
        <f t="shared" si="7"/>
        <v>62</v>
      </c>
      <c r="F45">
        <f t="shared" si="8"/>
        <v>24</v>
      </c>
      <c r="G45">
        <v>25</v>
      </c>
    </row>
    <row r="46" spans="1:7" x14ac:dyDescent="0.25">
      <c r="A46">
        <v>39</v>
      </c>
      <c r="B46">
        <f t="shared" si="0"/>
        <v>2379</v>
      </c>
      <c r="C46">
        <f t="shared" si="5"/>
        <v>1404</v>
      </c>
      <c r="D46">
        <f t="shared" si="6"/>
        <v>975</v>
      </c>
      <c r="E46">
        <f t="shared" si="7"/>
        <v>61</v>
      </c>
      <c r="F46">
        <f t="shared" si="8"/>
        <v>22</v>
      </c>
      <c r="G46">
        <v>25</v>
      </c>
    </row>
    <row r="47" spans="1:7" x14ac:dyDescent="0.25">
      <c r="A47">
        <v>40</v>
      </c>
      <c r="B47">
        <f t="shared" si="0"/>
        <v>2400</v>
      </c>
      <c r="C47">
        <f t="shared" si="5"/>
        <v>1400</v>
      </c>
      <c r="D47">
        <f t="shared" si="6"/>
        <v>1000</v>
      </c>
      <c r="E47">
        <f t="shared" si="7"/>
        <v>60</v>
      </c>
      <c r="F47">
        <f t="shared" si="8"/>
        <v>20</v>
      </c>
      <c r="G47">
        <v>25</v>
      </c>
    </row>
    <row r="48" spans="1:7" x14ac:dyDescent="0.25">
      <c r="A48">
        <v>41</v>
      </c>
      <c r="B48">
        <f t="shared" si="0"/>
        <v>2419</v>
      </c>
      <c r="C48">
        <f t="shared" si="5"/>
        <v>1394</v>
      </c>
      <c r="D48">
        <f t="shared" si="6"/>
        <v>1025</v>
      </c>
      <c r="E48">
        <f t="shared" si="7"/>
        <v>59</v>
      </c>
      <c r="F48">
        <f t="shared" si="8"/>
        <v>18</v>
      </c>
      <c r="G48">
        <v>25</v>
      </c>
    </row>
    <row r="49" spans="1:7" x14ac:dyDescent="0.25">
      <c r="A49">
        <v>42</v>
      </c>
      <c r="B49">
        <f t="shared" si="0"/>
        <v>2436</v>
      </c>
      <c r="C49">
        <f t="shared" si="5"/>
        <v>1386</v>
      </c>
      <c r="D49">
        <f t="shared" si="6"/>
        <v>1050</v>
      </c>
      <c r="E49">
        <f t="shared" si="7"/>
        <v>58</v>
      </c>
      <c r="F49">
        <f t="shared" si="8"/>
        <v>16</v>
      </c>
      <c r="G49">
        <v>25</v>
      </c>
    </row>
    <row r="50" spans="1:7" x14ac:dyDescent="0.25">
      <c r="A50">
        <v>43</v>
      </c>
      <c r="B50">
        <f t="shared" si="0"/>
        <v>2451</v>
      </c>
      <c r="C50">
        <f t="shared" ref="C50:C67" si="9">75*A50-A50^2</f>
        <v>1376</v>
      </c>
      <c r="D50">
        <f t="shared" ref="D50:D67" si="10">25*A50</f>
        <v>1075</v>
      </c>
      <c r="E50">
        <f t="shared" ref="E50:E67" si="11">100-A50</f>
        <v>57</v>
      </c>
      <c r="F50">
        <f t="shared" ref="F50:F67" si="12">100-2*A50</f>
        <v>14</v>
      </c>
      <c r="G50">
        <v>25</v>
      </c>
    </row>
    <row r="51" spans="1:7" x14ac:dyDescent="0.25">
      <c r="A51">
        <v>44</v>
      </c>
      <c r="B51">
        <f t="shared" si="0"/>
        <v>2464</v>
      </c>
      <c r="C51">
        <f t="shared" si="9"/>
        <v>1364</v>
      </c>
      <c r="D51">
        <f t="shared" si="10"/>
        <v>1100</v>
      </c>
      <c r="E51">
        <f t="shared" si="11"/>
        <v>56</v>
      </c>
      <c r="F51">
        <f t="shared" si="12"/>
        <v>12</v>
      </c>
      <c r="G51">
        <v>25</v>
      </c>
    </row>
    <row r="52" spans="1:7" x14ac:dyDescent="0.25">
      <c r="A52">
        <v>45</v>
      </c>
      <c r="B52">
        <f t="shared" si="0"/>
        <v>2475</v>
      </c>
      <c r="C52">
        <f t="shared" si="9"/>
        <v>1350</v>
      </c>
      <c r="D52">
        <f t="shared" si="10"/>
        <v>1125</v>
      </c>
      <c r="E52">
        <f t="shared" si="11"/>
        <v>55</v>
      </c>
      <c r="F52">
        <f t="shared" si="12"/>
        <v>10</v>
      </c>
      <c r="G52">
        <v>25</v>
      </c>
    </row>
    <row r="53" spans="1:7" x14ac:dyDescent="0.25">
      <c r="A53">
        <v>46</v>
      </c>
      <c r="B53">
        <f t="shared" si="0"/>
        <v>2484</v>
      </c>
      <c r="C53">
        <f t="shared" si="9"/>
        <v>1334</v>
      </c>
      <c r="D53">
        <f t="shared" si="10"/>
        <v>1150</v>
      </c>
      <c r="E53">
        <f t="shared" si="11"/>
        <v>54</v>
      </c>
      <c r="F53">
        <f t="shared" si="12"/>
        <v>8</v>
      </c>
      <c r="G53">
        <v>25</v>
      </c>
    </row>
    <row r="54" spans="1:7" x14ac:dyDescent="0.25">
      <c r="A54">
        <v>47</v>
      </c>
      <c r="B54">
        <f t="shared" si="0"/>
        <v>2491</v>
      </c>
      <c r="C54">
        <f t="shared" si="9"/>
        <v>1316</v>
      </c>
      <c r="D54">
        <f t="shared" si="10"/>
        <v>1175</v>
      </c>
      <c r="E54">
        <f t="shared" si="11"/>
        <v>53</v>
      </c>
      <c r="F54">
        <f t="shared" si="12"/>
        <v>6</v>
      </c>
      <c r="G54">
        <v>25</v>
      </c>
    </row>
    <row r="55" spans="1:7" x14ac:dyDescent="0.25">
      <c r="A55">
        <v>48</v>
      </c>
      <c r="B55">
        <f t="shared" si="0"/>
        <v>2496</v>
      </c>
      <c r="C55">
        <f t="shared" si="9"/>
        <v>1296</v>
      </c>
      <c r="D55">
        <f t="shared" si="10"/>
        <v>1200</v>
      </c>
      <c r="E55">
        <f t="shared" si="11"/>
        <v>52</v>
      </c>
      <c r="F55">
        <f t="shared" si="12"/>
        <v>4</v>
      </c>
      <c r="G55">
        <v>25</v>
      </c>
    </row>
    <row r="56" spans="1:7" x14ac:dyDescent="0.25">
      <c r="A56">
        <v>49</v>
      </c>
      <c r="B56">
        <f t="shared" si="0"/>
        <v>2499</v>
      </c>
      <c r="C56">
        <f t="shared" si="9"/>
        <v>1274</v>
      </c>
      <c r="D56">
        <f t="shared" si="10"/>
        <v>1225</v>
      </c>
      <c r="E56">
        <f t="shared" si="11"/>
        <v>51</v>
      </c>
      <c r="F56">
        <f t="shared" si="12"/>
        <v>2</v>
      </c>
      <c r="G56">
        <v>25</v>
      </c>
    </row>
    <row r="57" spans="1:7" x14ac:dyDescent="0.25">
      <c r="A57">
        <v>50</v>
      </c>
      <c r="B57">
        <f t="shared" si="0"/>
        <v>2500</v>
      </c>
      <c r="C57">
        <f t="shared" si="9"/>
        <v>1250</v>
      </c>
      <c r="D57">
        <f t="shared" si="10"/>
        <v>1250</v>
      </c>
      <c r="E57">
        <f t="shared" si="11"/>
        <v>50</v>
      </c>
      <c r="F57">
        <f t="shared" si="12"/>
        <v>0</v>
      </c>
      <c r="G57">
        <v>25</v>
      </c>
    </row>
    <row r="58" spans="1:7" x14ac:dyDescent="0.25">
      <c r="A58">
        <v>51</v>
      </c>
      <c r="B58">
        <f t="shared" si="0"/>
        <v>2499</v>
      </c>
      <c r="C58">
        <f t="shared" si="9"/>
        <v>1224</v>
      </c>
      <c r="D58">
        <f t="shared" si="10"/>
        <v>1275</v>
      </c>
      <c r="E58">
        <f t="shared" si="11"/>
        <v>49</v>
      </c>
      <c r="F58">
        <f t="shared" si="12"/>
        <v>-2</v>
      </c>
      <c r="G58">
        <v>25</v>
      </c>
    </row>
    <row r="59" spans="1:7" x14ac:dyDescent="0.25">
      <c r="A59">
        <v>52</v>
      </c>
      <c r="B59">
        <f t="shared" si="0"/>
        <v>2496</v>
      </c>
      <c r="C59">
        <f t="shared" si="9"/>
        <v>1196</v>
      </c>
      <c r="D59">
        <f t="shared" si="10"/>
        <v>1300</v>
      </c>
      <c r="E59">
        <f t="shared" si="11"/>
        <v>48</v>
      </c>
      <c r="F59">
        <f t="shared" si="12"/>
        <v>-4</v>
      </c>
      <c r="G59">
        <v>25</v>
      </c>
    </row>
    <row r="60" spans="1:7" x14ac:dyDescent="0.25">
      <c r="A60">
        <v>53</v>
      </c>
      <c r="B60">
        <f t="shared" si="0"/>
        <v>2491</v>
      </c>
      <c r="C60">
        <f t="shared" si="9"/>
        <v>1166</v>
      </c>
      <c r="D60">
        <f t="shared" si="10"/>
        <v>1325</v>
      </c>
      <c r="E60">
        <f t="shared" si="11"/>
        <v>47</v>
      </c>
      <c r="F60">
        <f t="shared" si="12"/>
        <v>-6</v>
      </c>
      <c r="G60">
        <v>25</v>
      </c>
    </row>
    <row r="61" spans="1:7" x14ac:dyDescent="0.25">
      <c r="A61">
        <v>54</v>
      </c>
      <c r="B61">
        <f t="shared" si="0"/>
        <v>2484</v>
      </c>
      <c r="C61">
        <f t="shared" si="9"/>
        <v>1134</v>
      </c>
      <c r="D61">
        <f t="shared" si="10"/>
        <v>1350</v>
      </c>
      <c r="E61">
        <f t="shared" si="11"/>
        <v>46</v>
      </c>
      <c r="F61">
        <f t="shared" si="12"/>
        <v>-8</v>
      </c>
      <c r="G61">
        <v>25</v>
      </c>
    </row>
    <row r="62" spans="1:7" x14ac:dyDescent="0.25">
      <c r="A62">
        <v>55</v>
      </c>
      <c r="B62">
        <f t="shared" si="0"/>
        <v>2475</v>
      </c>
      <c r="C62">
        <f t="shared" si="9"/>
        <v>1100</v>
      </c>
      <c r="D62">
        <f t="shared" si="10"/>
        <v>1375</v>
      </c>
      <c r="E62">
        <f t="shared" si="11"/>
        <v>45</v>
      </c>
      <c r="F62">
        <f t="shared" si="12"/>
        <v>-10</v>
      </c>
      <c r="G62">
        <v>25</v>
      </c>
    </row>
    <row r="63" spans="1:7" x14ac:dyDescent="0.25">
      <c r="A63">
        <v>56</v>
      </c>
      <c r="B63">
        <f t="shared" si="0"/>
        <v>2464</v>
      </c>
      <c r="C63">
        <f t="shared" si="9"/>
        <v>1064</v>
      </c>
      <c r="D63">
        <f t="shared" si="10"/>
        <v>1400</v>
      </c>
      <c r="E63">
        <f t="shared" si="11"/>
        <v>44</v>
      </c>
      <c r="F63">
        <f t="shared" si="12"/>
        <v>-12</v>
      </c>
      <c r="G63">
        <v>25</v>
      </c>
    </row>
    <row r="64" spans="1:7" x14ac:dyDescent="0.25">
      <c r="A64">
        <v>57</v>
      </c>
      <c r="B64">
        <f t="shared" si="0"/>
        <v>2451</v>
      </c>
      <c r="C64">
        <f t="shared" si="9"/>
        <v>1026</v>
      </c>
      <c r="D64">
        <f t="shared" si="10"/>
        <v>1425</v>
      </c>
      <c r="E64">
        <f t="shared" si="11"/>
        <v>43</v>
      </c>
      <c r="F64">
        <f t="shared" si="12"/>
        <v>-14</v>
      </c>
      <c r="G64">
        <v>25</v>
      </c>
    </row>
    <row r="65" spans="1:7" x14ac:dyDescent="0.25">
      <c r="A65">
        <v>58</v>
      </c>
      <c r="B65">
        <f t="shared" si="0"/>
        <v>2436</v>
      </c>
      <c r="C65">
        <f t="shared" si="9"/>
        <v>986</v>
      </c>
      <c r="D65">
        <f t="shared" si="10"/>
        <v>1450</v>
      </c>
      <c r="E65">
        <f t="shared" si="11"/>
        <v>42</v>
      </c>
      <c r="F65">
        <f t="shared" si="12"/>
        <v>-16</v>
      </c>
      <c r="G65">
        <v>25</v>
      </c>
    </row>
    <row r="66" spans="1:7" x14ac:dyDescent="0.25">
      <c r="A66">
        <v>59</v>
      </c>
      <c r="B66">
        <f t="shared" si="0"/>
        <v>2419</v>
      </c>
      <c r="C66">
        <f t="shared" si="9"/>
        <v>944</v>
      </c>
      <c r="D66">
        <f t="shared" si="10"/>
        <v>1475</v>
      </c>
      <c r="E66">
        <f t="shared" si="11"/>
        <v>41</v>
      </c>
      <c r="F66">
        <f t="shared" si="12"/>
        <v>-18</v>
      </c>
      <c r="G66">
        <v>25</v>
      </c>
    </row>
    <row r="67" spans="1:7" x14ac:dyDescent="0.25">
      <c r="A67">
        <v>60</v>
      </c>
      <c r="B67">
        <f t="shared" si="0"/>
        <v>2400</v>
      </c>
      <c r="C67">
        <f t="shared" si="9"/>
        <v>900</v>
      </c>
      <c r="D67">
        <f t="shared" si="10"/>
        <v>1500</v>
      </c>
      <c r="E67">
        <f t="shared" si="11"/>
        <v>40</v>
      </c>
      <c r="F67">
        <f t="shared" si="12"/>
        <v>-20</v>
      </c>
      <c r="G67">
        <v>25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7</xdr:col>
                <xdr:colOff>28575</xdr:colOff>
                <xdr:row>2</xdr:row>
                <xdr:rowOff>76200</xdr:rowOff>
              </to>
            </anchor>
          </objectPr>
        </oleObject>
      </mc:Choice>
      <mc:Fallback>
        <oleObject progId="Equation.DSMT4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21"/>
  <sheetViews>
    <sheetView showGridLines="0" topLeftCell="A2" workbookViewId="0">
      <selection activeCell="P18" sqref="P18"/>
    </sheetView>
  </sheetViews>
  <sheetFormatPr baseColWidth="10" defaultRowHeight="15" x14ac:dyDescent="0.25"/>
  <cols>
    <col min="1" max="1" width="3" bestFit="1" customWidth="1"/>
    <col min="2" max="2" width="7.5703125" bestFit="1" customWidth="1"/>
    <col min="3" max="3" width="9.42578125" bestFit="1" customWidth="1"/>
    <col min="4" max="4" width="6" bestFit="1" customWidth="1"/>
    <col min="5" max="5" width="6.5703125" bestFit="1" customWidth="1"/>
    <col min="6" max="7" width="8.7109375" bestFit="1" customWidth="1"/>
  </cols>
  <sheetData>
    <row r="5" spans="1:7" ht="30" x14ac:dyDescent="0.25">
      <c r="A5" s="1" t="s">
        <v>0</v>
      </c>
      <c r="B5" s="1" t="s">
        <v>6</v>
      </c>
      <c r="C5" s="1" t="s">
        <v>1</v>
      </c>
      <c r="D5" s="1" t="s">
        <v>3</v>
      </c>
      <c r="E5" s="1" t="s">
        <v>5</v>
      </c>
      <c r="F5" s="2" t="s">
        <v>4</v>
      </c>
      <c r="G5" s="2" t="s">
        <v>2</v>
      </c>
    </row>
    <row r="6" spans="1:7" x14ac:dyDescent="0.25">
      <c r="A6">
        <v>0</v>
      </c>
      <c r="B6">
        <f>50*A6-2*A6^2</f>
        <v>0</v>
      </c>
      <c r="C6">
        <f>48*A6-2.5*A6^2-20</f>
        <v>-20</v>
      </c>
      <c r="D6">
        <f>20+2*A6+(1/2)*A6^2</f>
        <v>20</v>
      </c>
      <c r="E6">
        <f>50-2*A6</f>
        <v>50</v>
      </c>
      <c r="F6">
        <f>50-4*A6</f>
        <v>50</v>
      </c>
      <c r="G6">
        <f>2+A6</f>
        <v>2</v>
      </c>
    </row>
    <row r="7" spans="1:7" x14ac:dyDescent="0.25">
      <c r="A7">
        <v>1</v>
      </c>
      <c r="B7">
        <f t="shared" ref="B7:B21" si="0">50*A7-2*A7^2</f>
        <v>48</v>
      </c>
      <c r="C7">
        <f t="shared" ref="C7:C21" si="1">48*A7-2.5*A7^2-20</f>
        <v>25.5</v>
      </c>
      <c r="D7">
        <f t="shared" ref="D7:D21" si="2">20+2*A7+(1/2)*A7^2</f>
        <v>22.5</v>
      </c>
      <c r="E7">
        <f t="shared" ref="E7:E21" si="3">50-2*A7</f>
        <v>48</v>
      </c>
      <c r="F7">
        <f t="shared" ref="F7:F21" si="4">50-4*A7</f>
        <v>46</v>
      </c>
      <c r="G7">
        <f t="shared" ref="G7:G21" si="5">2+A7</f>
        <v>3</v>
      </c>
    </row>
    <row r="8" spans="1:7" x14ac:dyDescent="0.25">
      <c r="A8">
        <v>2</v>
      </c>
      <c r="B8">
        <f t="shared" si="0"/>
        <v>92</v>
      </c>
      <c r="C8">
        <f t="shared" si="1"/>
        <v>66</v>
      </c>
      <c r="D8">
        <f t="shared" si="2"/>
        <v>26</v>
      </c>
      <c r="E8">
        <f t="shared" si="3"/>
        <v>46</v>
      </c>
      <c r="F8">
        <f t="shared" si="4"/>
        <v>42</v>
      </c>
      <c r="G8">
        <f t="shared" si="5"/>
        <v>4</v>
      </c>
    </row>
    <row r="9" spans="1:7" x14ac:dyDescent="0.25">
      <c r="A9">
        <v>3</v>
      </c>
      <c r="B9">
        <f t="shared" si="0"/>
        <v>132</v>
      </c>
      <c r="C9">
        <f t="shared" si="1"/>
        <v>101.5</v>
      </c>
      <c r="D9">
        <f t="shared" si="2"/>
        <v>30.5</v>
      </c>
      <c r="E9">
        <f t="shared" si="3"/>
        <v>44</v>
      </c>
      <c r="F9">
        <f t="shared" si="4"/>
        <v>38</v>
      </c>
      <c r="G9">
        <f t="shared" si="5"/>
        <v>5</v>
      </c>
    </row>
    <row r="10" spans="1:7" x14ac:dyDescent="0.25">
      <c r="A10">
        <v>4</v>
      </c>
      <c r="B10">
        <f t="shared" si="0"/>
        <v>168</v>
      </c>
      <c r="C10">
        <f t="shared" si="1"/>
        <v>132</v>
      </c>
      <c r="D10">
        <f t="shared" si="2"/>
        <v>36</v>
      </c>
      <c r="E10">
        <f t="shared" si="3"/>
        <v>42</v>
      </c>
      <c r="F10">
        <f t="shared" si="4"/>
        <v>34</v>
      </c>
      <c r="G10">
        <f t="shared" si="5"/>
        <v>6</v>
      </c>
    </row>
    <row r="11" spans="1:7" x14ac:dyDescent="0.25">
      <c r="A11">
        <v>5</v>
      </c>
      <c r="B11">
        <f t="shared" si="0"/>
        <v>200</v>
      </c>
      <c r="C11">
        <f t="shared" si="1"/>
        <v>157.5</v>
      </c>
      <c r="D11">
        <f t="shared" si="2"/>
        <v>42.5</v>
      </c>
      <c r="E11">
        <f t="shared" si="3"/>
        <v>40</v>
      </c>
      <c r="F11">
        <f t="shared" si="4"/>
        <v>30</v>
      </c>
      <c r="G11">
        <f t="shared" si="5"/>
        <v>7</v>
      </c>
    </row>
    <row r="12" spans="1:7" x14ac:dyDescent="0.25">
      <c r="A12">
        <v>6</v>
      </c>
      <c r="B12">
        <f t="shared" si="0"/>
        <v>228</v>
      </c>
      <c r="C12">
        <f t="shared" si="1"/>
        <v>178</v>
      </c>
      <c r="D12">
        <f t="shared" si="2"/>
        <v>50</v>
      </c>
      <c r="E12">
        <f t="shared" si="3"/>
        <v>38</v>
      </c>
      <c r="F12">
        <f t="shared" si="4"/>
        <v>26</v>
      </c>
      <c r="G12">
        <f t="shared" si="5"/>
        <v>8</v>
      </c>
    </row>
    <row r="13" spans="1:7" x14ac:dyDescent="0.25">
      <c r="A13">
        <v>7</v>
      </c>
      <c r="B13">
        <f t="shared" si="0"/>
        <v>252</v>
      </c>
      <c r="C13">
        <f t="shared" si="1"/>
        <v>193.5</v>
      </c>
      <c r="D13">
        <f t="shared" si="2"/>
        <v>58.5</v>
      </c>
      <c r="E13">
        <f t="shared" si="3"/>
        <v>36</v>
      </c>
      <c r="F13">
        <f t="shared" si="4"/>
        <v>22</v>
      </c>
      <c r="G13">
        <f t="shared" si="5"/>
        <v>9</v>
      </c>
    </row>
    <row r="14" spans="1:7" x14ac:dyDescent="0.25">
      <c r="A14">
        <v>8</v>
      </c>
      <c r="B14">
        <f t="shared" si="0"/>
        <v>272</v>
      </c>
      <c r="C14">
        <f t="shared" si="1"/>
        <v>204</v>
      </c>
      <c r="D14">
        <f t="shared" si="2"/>
        <v>68</v>
      </c>
      <c r="E14">
        <f t="shared" si="3"/>
        <v>34</v>
      </c>
      <c r="F14">
        <f t="shared" si="4"/>
        <v>18</v>
      </c>
      <c r="G14">
        <f t="shared" si="5"/>
        <v>10</v>
      </c>
    </row>
    <row r="15" spans="1:7" x14ac:dyDescent="0.25">
      <c r="A15">
        <v>9</v>
      </c>
      <c r="B15">
        <f t="shared" si="0"/>
        <v>288</v>
      </c>
      <c r="C15">
        <f t="shared" si="1"/>
        <v>209.5</v>
      </c>
      <c r="D15">
        <f t="shared" si="2"/>
        <v>78.5</v>
      </c>
      <c r="E15">
        <f t="shared" si="3"/>
        <v>32</v>
      </c>
      <c r="F15">
        <f t="shared" si="4"/>
        <v>14</v>
      </c>
      <c r="G15">
        <f t="shared" si="5"/>
        <v>11</v>
      </c>
    </row>
    <row r="16" spans="1:7" x14ac:dyDescent="0.25">
      <c r="A16">
        <v>10</v>
      </c>
      <c r="B16">
        <f t="shared" si="0"/>
        <v>300</v>
      </c>
      <c r="C16">
        <f t="shared" si="1"/>
        <v>210</v>
      </c>
      <c r="D16">
        <f t="shared" si="2"/>
        <v>90</v>
      </c>
      <c r="E16">
        <f t="shared" si="3"/>
        <v>30</v>
      </c>
      <c r="F16">
        <f t="shared" si="4"/>
        <v>10</v>
      </c>
      <c r="G16">
        <f t="shared" si="5"/>
        <v>12</v>
      </c>
    </row>
    <row r="17" spans="1:7" x14ac:dyDescent="0.25">
      <c r="A17">
        <v>11</v>
      </c>
      <c r="B17">
        <f t="shared" si="0"/>
        <v>308</v>
      </c>
      <c r="C17">
        <f t="shared" si="1"/>
        <v>205.5</v>
      </c>
      <c r="D17">
        <f t="shared" si="2"/>
        <v>102.5</v>
      </c>
      <c r="E17">
        <f t="shared" si="3"/>
        <v>28</v>
      </c>
      <c r="F17">
        <f t="shared" si="4"/>
        <v>6</v>
      </c>
      <c r="G17">
        <f t="shared" si="5"/>
        <v>13</v>
      </c>
    </row>
    <row r="18" spans="1:7" x14ac:dyDescent="0.25">
      <c r="A18">
        <v>12</v>
      </c>
      <c r="B18">
        <f t="shared" si="0"/>
        <v>312</v>
      </c>
      <c r="C18">
        <f t="shared" si="1"/>
        <v>196</v>
      </c>
      <c r="D18">
        <f t="shared" si="2"/>
        <v>116</v>
      </c>
      <c r="E18">
        <f t="shared" si="3"/>
        <v>26</v>
      </c>
      <c r="F18">
        <f t="shared" si="4"/>
        <v>2</v>
      </c>
      <c r="G18">
        <f t="shared" si="5"/>
        <v>14</v>
      </c>
    </row>
    <row r="19" spans="1:7" x14ac:dyDescent="0.25">
      <c r="A19">
        <v>13</v>
      </c>
      <c r="B19">
        <f t="shared" si="0"/>
        <v>312</v>
      </c>
      <c r="C19">
        <f t="shared" si="1"/>
        <v>181.5</v>
      </c>
      <c r="D19">
        <f t="shared" si="2"/>
        <v>130.5</v>
      </c>
      <c r="E19">
        <f t="shared" si="3"/>
        <v>24</v>
      </c>
      <c r="F19">
        <f t="shared" si="4"/>
        <v>-2</v>
      </c>
      <c r="G19">
        <f t="shared" si="5"/>
        <v>15</v>
      </c>
    </row>
    <row r="20" spans="1:7" x14ac:dyDescent="0.25">
      <c r="A20">
        <v>14</v>
      </c>
      <c r="B20">
        <f t="shared" si="0"/>
        <v>308</v>
      </c>
      <c r="C20">
        <f t="shared" si="1"/>
        <v>162</v>
      </c>
      <c r="D20">
        <f t="shared" si="2"/>
        <v>146</v>
      </c>
      <c r="E20">
        <f t="shared" si="3"/>
        <v>22</v>
      </c>
      <c r="F20">
        <f t="shared" si="4"/>
        <v>-6</v>
      </c>
      <c r="G20">
        <f t="shared" si="5"/>
        <v>16</v>
      </c>
    </row>
    <row r="21" spans="1:7" x14ac:dyDescent="0.25">
      <c r="A21">
        <v>15</v>
      </c>
      <c r="B21">
        <f t="shared" si="0"/>
        <v>300</v>
      </c>
      <c r="C21">
        <f t="shared" si="1"/>
        <v>137.5</v>
      </c>
      <c r="D21">
        <f t="shared" si="2"/>
        <v>162.5</v>
      </c>
      <c r="E21">
        <f t="shared" si="3"/>
        <v>20</v>
      </c>
      <c r="F21">
        <f t="shared" si="4"/>
        <v>-10</v>
      </c>
      <c r="G21">
        <f t="shared" si="5"/>
        <v>17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0</xdr:col>
                <xdr:colOff>200025</xdr:colOff>
                <xdr:row>1</xdr:row>
                <xdr:rowOff>0</xdr:rowOff>
              </from>
              <to>
                <xdr:col>6</xdr:col>
                <xdr:colOff>581025</xdr:colOff>
                <xdr:row>3</xdr:row>
                <xdr:rowOff>9525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40"/>
  <sheetViews>
    <sheetView showGridLines="0" workbookViewId="0">
      <selection activeCell="F14" sqref="F14"/>
    </sheetView>
  </sheetViews>
  <sheetFormatPr baseColWidth="10" defaultRowHeight="15" x14ac:dyDescent="0.25"/>
  <cols>
    <col min="1" max="1" width="3" bestFit="1" customWidth="1"/>
    <col min="2" max="2" width="7.5703125" bestFit="1" customWidth="1"/>
    <col min="3" max="3" width="9.42578125" bestFit="1" customWidth="1"/>
    <col min="4" max="4" width="6" bestFit="1" customWidth="1"/>
    <col min="5" max="5" width="6.5703125" bestFit="1" customWidth="1"/>
    <col min="6" max="7" width="8.7109375" bestFit="1" customWidth="1"/>
  </cols>
  <sheetData>
    <row r="4" spans="1:7" ht="30" x14ac:dyDescent="0.25">
      <c r="A4" s="1" t="s">
        <v>0</v>
      </c>
      <c r="B4" s="1" t="s">
        <v>6</v>
      </c>
      <c r="C4" s="1" t="s">
        <v>1</v>
      </c>
      <c r="D4" s="1" t="s">
        <v>3</v>
      </c>
      <c r="E4" s="1" t="s">
        <v>5</v>
      </c>
      <c r="F4" s="2" t="s">
        <v>4</v>
      </c>
      <c r="G4" s="2" t="s">
        <v>2</v>
      </c>
    </row>
    <row r="5" spans="1:7" x14ac:dyDescent="0.25">
      <c r="A5">
        <v>0</v>
      </c>
      <c r="B5">
        <f>150*A5-2*A5^2</f>
        <v>0</v>
      </c>
      <c r="C5">
        <f>100*A5+A5^2-0.1*A5^3-100</f>
        <v>-100</v>
      </c>
      <c r="D5">
        <f>(0.1)*A5^3-3*A5^2+50*A5+100</f>
        <v>100</v>
      </c>
      <c r="E5">
        <f>150-2*A5</f>
        <v>150</v>
      </c>
      <c r="F5">
        <f>150-4*A5</f>
        <v>150</v>
      </c>
      <c r="G5">
        <f>0.3*A5^2-6*A5+50</f>
        <v>50</v>
      </c>
    </row>
    <row r="6" spans="1:7" x14ac:dyDescent="0.25">
      <c r="A6">
        <v>1</v>
      </c>
      <c r="B6">
        <f t="shared" ref="B6:B40" si="0">150*A6-2*A6^2</f>
        <v>148</v>
      </c>
      <c r="C6">
        <f t="shared" ref="C6:C30" si="1">100*A6+A6^2-0.1*A6^3-100</f>
        <v>0.90000000000000568</v>
      </c>
      <c r="D6">
        <f t="shared" ref="D6:D30" si="2">(0.1)*A6^3-3*A6^2+50*A6+100</f>
        <v>147.1</v>
      </c>
      <c r="E6">
        <f t="shared" ref="E6:E30" si="3">150-2*A6</f>
        <v>148</v>
      </c>
      <c r="F6">
        <f t="shared" ref="F6:F30" si="4">150-4*A6</f>
        <v>146</v>
      </c>
      <c r="G6">
        <f t="shared" ref="G6:G30" si="5">0.3*A6^2-6*A6+50</f>
        <v>44.3</v>
      </c>
    </row>
    <row r="7" spans="1:7" x14ac:dyDescent="0.25">
      <c r="A7">
        <v>2</v>
      </c>
      <c r="B7">
        <f t="shared" si="0"/>
        <v>292</v>
      </c>
      <c r="C7">
        <f t="shared" si="1"/>
        <v>103.19999999999999</v>
      </c>
      <c r="D7">
        <f t="shared" si="2"/>
        <v>188.8</v>
      </c>
      <c r="E7">
        <f t="shared" si="3"/>
        <v>146</v>
      </c>
      <c r="F7">
        <f t="shared" si="4"/>
        <v>142</v>
      </c>
      <c r="G7">
        <f t="shared" si="5"/>
        <v>39.200000000000003</v>
      </c>
    </row>
    <row r="8" spans="1:7" x14ac:dyDescent="0.25">
      <c r="A8">
        <v>3</v>
      </c>
      <c r="B8">
        <f t="shared" si="0"/>
        <v>432</v>
      </c>
      <c r="C8">
        <f t="shared" si="1"/>
        <v>206.3</v>
      </c>
      <c r="D8">
        <f t="shared" si="2"/>
        <v>225.7</v>
      </c>
      <c r="E8">
        <f t="shared" si="3"/>
        <v>144</v>
      </c>
      <c r="F8">
        <f t="shared" si="4"/>
        <v>138</v>
      </c>
      <c r="G8">
        <f t="shared" si="5"/>
        <v>34.700000000000003</v>
      </c>
    </row>
    <row r="9" spans="1:7" x14ac:dyDescent="0.25">
      <c r="A9">
        <v>4</v>
      </c>
      <c r="B9">
        <f t="shared" si="0"/>
        <v>568</v>
      </c>
      <c r="C9">
        <f t="shared" si="1"/>
        <v>309.60000000000002</v>
      </c>
      <c r="D9">
        <f t="shared" si="2"/>
        <v>258.39999999999998</v>
      </c>
      <c r="E9">
        <f t="shared" si="3"/>
        <v>142</v>
      </c>
      <c r="F9">
        <f t="shared" si="4"/>
        <v>134</v>
      </c>
      <c r="G9">
        <f t="shared" si="5"/>
        <v>30.8</v>
      </c>
    </row>
    <row r="10" spans="1:7" x14ac:dyDescent="0.25">
      <c r="A10">
        <v>5</v>
      </c>
      <c r="B10">
        <f t="shared" si="0"/>
        <v>700</v>
      </c>
      <c r="C10">
        <f t="shared" si="1"/>
        <v>412.5</v>
      </c>
      <c r="D10">
        <f t="shared" si="2"/>
        <v>287.5</v>
      </c>
      <c r="E10">
        <f t="shared" si="3"/>
        <v>140</v>
      </c>
      <c r="F10">
        <f t="shared" si="4"/>
        <v>130</v>
      </c>
      <c r="G10">
        <f t="shared" si="5"/>
        <v>27.5</v>
      </c>
    </row>
    <row r="11" spans="1:7" x14ac:dyDescent="0.25">
      <c r="A11">
        <v>6</v>
      </c>
      <c r="B11">
        <f t="shared" si="0"/>
        <v>828</v>
      </c>
      <c r="C11">
        <f t="shared" si="1"/>
        <v>514.4</v>
      </c>
      <c r="D11">
        <f t="shared" si="2"/>
        <v>313.60000000000002</v>
      </c>
      <c r="E11">
        <f t="shared" si="3"/>
        <v>138</v>
      </c>
      <c r="F11">
        <f t="shared" si="4"/>
        <v>126</v>
      </c>
      <c r="G11">
        <f t="shared" si="5"/>
        <v>24.799999999999997</v>
      </c>
    </row>
    <row r="12" spans="1:7" x14ac:dyDescent="0.25">
      <c r="A12">
        <v>7</v>
      </c>
      <c r="B12">
        <f t="shared" si="0"/>
        <v>952</v>
      </c>
      <c r="C12">
        <f t="shared" si="1"/>
        <v>614.70000000000005</v>
      </c>
      <c r="D12">
        <f t="shared" si="2"/>
        <v>337.3</v>
      </c>
      <c r="E12">
        <f t="shared" si="3"/>
        <v>136</v>
      </c>
      <c r="F12">
        <f t="shared" si="4"/>
        <v>122</v>
      </c>
      <c r="G12">
        <f t="shared" si="5"/>
        <v>22.7</v>
      </c>
    </row>
    <row r="13" spans="1:7" x14ac:dyDescent="0.25">
      <c r="A13">
        <v>8</v>
      </c>
      <c r="B13">
        <f t="shared" si="0"/>
        <v>1072</v>
      </c>
      <c r="C13">
        <f t="shared" si="1"/>
        <v>712.8</v>
      </c>
      <c r="D13">
        <f t="shared" si="2"/>
        <v>359.2</v>
      </c>
      <c r="E13">
        <f t="shared" si="3"/>
        <v>134</v>
      </c>
      <c r="F13">
        <f t="shared" si="4"/>
        <v>118</v>
      </c>
      <c r="G13">
        <f t="shared" si="5"/>
        <v>21.2</v>
      </c>
    </row>
    <row r="14" spans="1:7" x14ac:dyDescent="0.25">
      <c r="A14">
        <v>9</v>
      </c>
      <c r="B14">
        <f t="shared" si="0"/>
        <v>1188</v>
      </c>
      <c r="C14">
        <f t="shared" si="1"/>
        <v>808.1</v>
      </c>
      <c r="D14">
        <f t="shared" si="2"/>
        <v>379.9</v>
      </c>
      <c r="E14">
        <f t="shared" si="3"/>
        <v>132</v>
      </c>
      <c r="F14">
        <f t="shared" si="4"/>
        <v>114</v>
      </c>
      <c r="G14">
        <f t="shared" si="5"/>
        <v>20.3</v>
      </c>
    </row>
    <row r="15" spans="1:7" x14ac:dyDescent="0.25">
      <c r="A15">
        <v>10</v>
      </c>
      <c r="B15">
        <f t="shared" si="0"/>
        <v>1300</v>
      </c>
      <c r="C15">
        <f t="shared" si="1"/>
        <v>900</v>
      </c>
      <c r="D15">
        <f t="shared" si="2"/>
        <v>400</v>
      </c>
      <c r="E15">
        <f t="shared" si="3"/>
        <v>130</v>
      </c>
      <c r="F15">
        <f t="shared" si="4"/>
        <v>110</v>
      </c>
      <c r="G15">
        <f t="shared" si="5"/>
        <v>20</v>
      </c>
    </row>
    <row r="16" spans="1:7" x14ac:dyDescent="0.25">
      <c r="A16">
        <v>11</v>
      </c>
      <c r="B16">
        <f t="shared" si="0"/>
        <v>1408</v>
      </c>
      <c r="C16">
        <f t="shared" si="1"/>
        <v>987.90000000000009</v>
      </c>
      <c r="D16">
        <f t="shared" si="2"/>
        <v>420.1</v>
      </c>
      <c r="E16">
        <f t="shared" si="3"/>
        <v>128</v>
      </c>
      <c r="F16">
        <f t="shared" si="4"/>
        <v>106</v>
      </c>
      <c r="G16">
        <f t="shared" si="5"/>
        <v>20.299999999999997</v>
      </c>
    </row>
    <row r="17" spans="1:7" x14ac:dyDescent="0.25">
      <c r="A17">
        <v>12</v>
      </c>
      <c r="B17">
        <f t="shared" si="0"/>
        <v>1512</v>
      </c>
      <c r="C17">
        <f t="shared" si="1"/>
        <v>1071.2</v>
      </c>
      <c r="D17">
        <f t="shared" si="2"/>
        <v>440.8</v>
      </c>
      <c r="E17">
        <f t="shared" si="3"/>
        <v>126</v>
      </c>
      <c r="F17">
        <f t="shared" si="4"/>
        <v>102</v>
      </c>
      <c r="G17">
        <f t="shared" si="5"/>
        <v>21.199999999999996</v>
      </c>
    </row>
    <row r="18" spans="1:7" x14ac:dyDescent="0.25">
      <c r="A18">
        <v>13</v>
      </c>
      <c r="B18">
        <f t="shared" si="0"/>
        <v>1612</v>
      </c>
      <c r="C18">
        <f t="shared" si="1"/>
        <v>1149.3</v>
      </c>
      <c r="D18">
        <f t="shared" si="2"/>
        <v>462.70000000000005</v>
      </c>
      <c r="E18">
        <f t="shared" si="3"/>
        <v>124</v>
      </c>
      <c r="F18">
        <f t="shared" si="4"/>
        <v>98</v>
      </c>
      <c r="G18">
        <f t="shared" si="5"/>
        <v>22.699999999999996</v>
      </c>
    </row>
    <row r="19" spans="1:7" x14ac:dyDescent="0.25">
      <c r="A19">
        <v>14</v>
      </c>
      <c r="B19">
        <f t="shared" si="0"/>
        <v>1708</v>
      </c>
      <c r="C19">
        <f t="shared" si="1"/>
        <v>1221.5999999999999</v>
      </c>
      <c r="D19">
        <f t="shared" si="2"/>
        <v>486.40000000000003</v>
      </c>
      <c r="E19">
        <f t="shared" si="3"/>
        <v>122</v>
      </c>
      <c r="F19">
        <f t="shared" si="4"/>
        <v>94</v>
      </c>
      <c r="G19">
        <f t="shared" si="5"/>
        <v>24.799999999999997</v>
      </c>
    </row>
    <row r="20" spans="1:7" x14ac:dyDescent="0.25">
      <c r="A20">
        <v>15</v>
      </c>
      <c r="B20">
        <f t="shared" si="0"/>
        <v>1800</v>
      </c>
      <c r="C20">
        <f t="shared" si="1"/>
        <v>1287.5</v>
      </c>
      <c r="D20">
        <f t="shared" si="2"/>
        <v>512.5</v>
      </c>
      <c r="E20">
        <f t="shared" si="3"/>
        <v>120</v>
      </c>
      <c r="F20">
        <f t="shared" si="4"/>
        <v>90</v>
      </c>
      <c r="G20">
        <f t="shared" si="5"/>
        <v>27.5</v>
      </c>
    </row>
    <row r="21" spans="1:7" x14ac:dyDescent="0.25">
      <c r="A21">
        <v>16</v>
      </c>
      <c r="B21">
        <f t="shared" si="0"/>
        <v>1888</v>
      </c>
      <c r="C21">
        <f t="shared" si="1"/>
        <v>1346.4</v>
      </c>
      <c r="D21">
        <f t="shared" si="2"/>
        <v>541.6</v>
      </c>
      <c r="E21">
        <f t="shared" si="3"/>
        <v>118</v>
      </c>
      <c r="F21">
        <f t="shared" si="4"/>
        <v>86</v>
      </c>
      <c r="G21">
        <f t="shared" si="5"/>
        <v>30.799999999999997</v>
      </c>
    </row>
    <row r="22" spans="1:7" x14ac:dyDescent="0.25">
      <c r="A22">
        <v>17</v>
      </c>
      <c r="B22">
        <f t="shared" si="0"/>
        <v>1972</v>
      </c>
      <c r="C22">
        <f t="shared" si="1"/>
        <v>1397.7</v>
      </c>
      <c r="D22">
        <f t="shared" si="2"/>
        <v>574.29999999999995</v>
      </c>
      <c r="E22">
        <f t="shared" si="3"/>
        <v>116</v>
      </c>
      <c r="F22">
        <f t="shared" si="4"/>
        <v>82</v>
      </c>
      <c r="G22">
        <f t="shared" si="5"/>
        <v>34.700000000000003</v>
      </c>
    </row>
    <row r="23" spans="1:7" x14ac:dyDescent="0.25">
      <c r="A23">
        <v>18</v>
      </c>
      <c r="B23">
        <f t="shared" si="0"/>
        <v>2052</v>
      </c>
      <c r="C23">
        <f t="shared" si="1"/>
        <v>1440.8</v>
      </c>
      <c r="D23">
        <f t="shared" si="2"/>
        <v>611.20000000000005</v>
      </c>
      <c r="E23">
        <f t="shared" si="3"/>
        <v>114</v>
      </c>
      <c r="F23">
        <f t="shared" si="4"/>
        <v>78</v>
      </c>
      <c r="G23">
        <f t="shared" si="5"/>
        <v>39.200000000000003</v>
      </c>
    </row>
    <row r="24" spans="1:7" x14ac:dyDescent="0.25">
      <c r="A24">
        <v>19</v>
      </c>
      <c r="B24">
        <f t="shared" si="0"/>
        <v>2128</v>
      </c>
      <c r="C24">
        <f t="shared" si="1"/>
        <v>1475.1</v>
      </c>
      <c r="D24">
        <f t="shared" si="2"/>
        <v>652.90000000000009</v>
      </c>
      <c r="E24">
        <f t="shared" si="3"/>
        <v>112</v>
      </c>
      <c r="F24">
        <f t="shared" si="4"/>
        <v>74</v>
      </c>
      <c r="G24">
        <f t="shared" si="5"/>
        <v>44.3</v>
      </c>
    </row>
    <row r="25" spans="1:7" x14ac:dyDescent="0.25">
      <c r="A25">
        <v>20</v>
      </c>
      <c r="B25">
        <f t="shared" si="0"/>
        <v>2200</v>
      </c>
      <c r="C25">
        <f t="shared" si="1"/>
        <v>1500</v>
      </c>
      <c r="D25">
        <f t="shared" si="2"/>
        <v>700</v>
      </c>
      <c r="E25">
        <f t="shared" si="3"/>
        <v>110</v>
      </c>
      <c r="F25">
        <f t="shared" si="4"/>
        <v>70</v>
      </c>
      <c r="G25">
        <f t="shared" si="5"/>
        <v>50</v>
      </c>
    </row>
    <row r="26" spans="1:7" x14ac:dyDescent="0.25">
      <c r="A26">
        <v>21</v>
      </c>
      <c r="B26">
        <f t="shared" si="0"/>
        <v>2268</v>
      </c>
      <c r="C26">
        <f t="shared" si="1"/>
        <v>1514.9</v>
      </c>
      <c r="D26">
        <f t="shared" si="2"/>
        <v>753.1</v>
      </c>
      <c r="E26">
        <f t="shared" si="3"/>
        <v>108</v>
      </c>
      <c r="F26">
        <f t="shared" si="4"/>
        <v>66</v>
      </c>
      <c r="G26">
        <f t="shared" si="5"/>
        <v>56.299999999999983</v>
      </c>
    </row>
    <row r="27" spans="1:7" x14ac:dyDescent="0.25">
      <c r="A27">
        <v>22</v>
      </c>
      <c r="B27">
        <f t="shared" si="0"/>
        <v>2332</v>
      </c>
      <c r="C27">
        <f t="shared" si="1"/>
        <v>1519.2</v>
      </c>
      <c r="D27">
        <f t="shared" si="2"/>
        <v>812.8</v>
      </c>
      <c r="E27">
        <f t="shared" si="3"/>
        <v>106</v>
      </c>
      <c r="F27">
        <f t="shared" si="4"/>
        <v>62</v>
      </c>
      <c r="G27">
        <f t="shared" si="5"/>
        <v>63.199999999999989</v>
      </c>
    </row>
    <row r="28" spans="1:7" x14ac:dyDescent="0.25">
      <c r="A28">
        <v>23</v>
      </c>
      <c r="B28">
        <f t="shared" si="0"/>
        <v>2392</v>
      </c>
      <c r="C28">
        <f t="shared" si="1"/>
        <v>1512.3</v>
      </c>
      <c r="D28">
        <f t="shared" si="2"/>
        <v>879.7</v>
      </c>
      <c r="E28">
        <f t="shared" si="3"/>
        <v>104</v>
      </c>
      <c r="F28">
        <f t="shared" si="4"/>
        <v>58</v>
      </c>
      <c r="G28">
        <f t="shared" si="5"/>
        <v>70.699999999999989</v>
      </c>
    </row>
    <row r="29" spans="1:7" x14ac:dyDescent="0.25">
      <c r="A29">
        <v>24</v>
      </c>
      <c r="B29">
        <f t="shared" si="0"/>
        <v>2448</v>
      </c>
      <c r="C29">
        <f t="shared" si="1"/>
        <v>1493.6</v>
      </c>
      <c r="D29">
        <f t="shared" si="2"/>
        <v>954.40000000000009</v>
      </c>
      <c r="E29">
        <f t="shared" si="3"/>
        <v>102</v>
      </c>
      <c r="F29">
        <f t="shared" si="4"/>
        <v>54</v>
      </c>
      <c r="G29">
        <f t="shared" si="5"/>
        <v>78.799999999999983</v>
      </c>
    </row>
    <row r="30" spans="1:7" x14ac:dyDescent="0.25">
      <c r="A30">
        <v>25</v>
      </c>
      <c r="B30">
        <f t="shared" si="0"/>
        <v>2500</v>
      </c>
      <c r="C30">
        <f t="shared" si="1"/>
        <v>1462.5</v>
      </c>
      <c r="D30">
        <f t="shared" si="2"/>
        <v>1037.5</v>
      </c>
      <c r="E30">
        <f t="shared" si="3"/>
        <v>100</v>
      </c>
      <c r="F30">
        <f t="shared" si="4"/>
        <v>50</v>
      </c>
      <c r="G30">
        <f t="shared" si="5"/>
        <v>87.5</v>
      </c>
    </row>
    <row r="31" spans="1:7" x14ac:dyDescent="0.25">
      <c r="A31">
        <v>26</v>
      </c>
      <c r="B31">
        <f t="shared" si="0"/>
        <v>2548</v>
      </c>
      <c r="C31">
        <f t="shared" ref="C31:C40" si="6">100*A31+A31^2-0.1*A31^3-100</f>
        <v>1418.3999999999999</v>
      </c>
      <c r="D31">
        <f t="shared" ref="D31:D40" si="7">(0.1)*A31^3-3*A31^2+50*A31+100</f>
        <v>1129.6000000000001</v>
      </c>
      <c r="E31">
        <f t="shared" ref="E31:E40" si="8">150-2*A31</f>
        <v>98</v>
      </c>
      <c r="F31">
        <f t="shared" ref="F31:F40" si="9">150-4*A31</f>
        <v>46</v>
      </c>
      <c r="G31">
        <f t="shared" ref="G31:G40" si="10">0.3*A31^2-6*A31+50</f>
        <v>96.799999999999983</v>
      </c>
    </row>
    <row r="32" spans="1:7" x14ac:dyDescent="0.25">
      <c r="A32">
        <v>27</v>
      </c>
      <c r="B32">
        <f t="shared" si="0"/>
        <v>2592</v>
      </c>
      <c r="C32">
        <f t="shared" si="6"/>
        <v>1360.6999999999998</v>
      </c>
      <c r="D32">
        <f t="shared" si="7"/>
        <v>1231.3000000000002</v>
      </c>
      <c r="E32">
        <f t="shared" si="8"/>
        <v>96</v>
      </c>
      <c r="F32">
        <f t="shared" si="9"/>
        <v>42</v>
      </c>
      <c r="G32">
        <f t="shared" si="10"/>
        <v>106.69999999999999</v>
      </c>
    </row>
    <row r="33" spans="1:7" x14ac:dyDescent="0.25">
      <c r="A33">
        <v>28</v>
      </c>
      <c r="B33">
        <f t="shared" si="0"/>
        <v>2632</v>
      </c>
      <c r="C33">
        <f t="shared" si="6"/>
        <v>1288.7999999999997</v>
      </c>
      <c r="D33">
        <f t="shared" si="7"/>
        <v>1343.2000000000003</v>
      </c>
      <c r="E33">
        <f t="shared" si="8"/>
        <v>94</v>
      </c>
      <c r="F33">
        <f t="shared" si="9"/>
        <v>38</v>
      </c>
      <c r="G33">
        <f t="shared" si="10"/>
        <v>117.19999999999999</v>
      </c>
    </row>
    <row r="34" spans="1:7" x14ac:dyDescent="0.25">
      <c r="A34">
        <v>29</v>
      </c>
      <c r="B34">
        <f t="shared" si="0"/>
        <v>2668</v>
      </c>
      <c r="C34">
        <f t="shared" si="6"/>
        <v>1202.0999999999999</v>
      </c>
      <c r="D34">
        <f t="shared" si="7"/>
        <v>1465.9</v>
      </c>
      <c r="E34">
        <f t="shared" si="8"/>
        <v>92</v>
      </c>
      <c r="F34">
        <f t="shared" si="9"/>
        <v>34</v>
      </c>
      <c r="G34">
        <f t="shared" si="10"/>
        <v>128.29999999999998</v>
      </c>
    </row>
    <row r="35" spans="1:7" x14ac:dyDescent="0.25">
      <c r="A35">
        <v>30</v>
      </c>
      <c r="B35">
        <f t="shared" si="0"/>
        <v>2700</v>
      </c>
      <c r="C35">
        <f t="shared" si="6"/>
        <v>1100</v>
      </c>
      <c r="D35">
        <f t="shared" si="7"/>
        <v>1600</v>
      </c>
      <c r="E35">
        <f t="shared" si="8"/>
        <v>90</v>
      </c>
      <c r="F35">
        <f t="shared" si="9"/>
        <v>30</v>
      </c>
      <c r="G35">
        <f t="shared" si="10"/>
        <v>140</v>
      </c>
    </row>
    <row r="36" spans="1:7" x14ac:dyDescent="0.25">
      <c r="A36">
        <v>31</v>
      </c>
      <c r="B36">
        <f t="shared" si="0"/>
        <v>2728</v>
      </c>
      <c r="C36">
        <f t="shared" si="6"/>
        <v>981.89999999999964</v>
      </c>
      <c r="D36">
        <f t="shared" si="7"/>
        <v>1746.1000000000004</v>
      </c>
      <c r="E36">
        <f t="shared" si="8"/>
        <v>88</v>
      </c>
      <c r="F36">
        <f t="shared" si="9"/>
        <v>26</v>
      </c>
      <c r="G36">
        <f t="shared" si="10"/>
        <v>152.30000000000001</v>
      </c>
    </row>
    <row r="37" spans="1:7" x14ac:dyDescent="0.25">
      <c r="A37">
        <v>32</v>
      </c>
      <c r="B37">
        <f t="shared" si="0"/>
        <v>2752</v>
      </c>
      <c r="C37">
        <f t="shared" si="6"/>
        <v>847.19999999999982</v>
      </c>
      <c r="D37">
        <f t="shared" si="7"/>
        <v>1904.8000000000002</v>
      </c>
      <c r="E37">
        <f t="shared" si="8"/>
        <v>86</v>
      </c>
      <c r="F37">
        <f t="shared" si="9"/>
        <v>22</v>
      </c>
      <c r="G37">
        <f t="shared" si="10"/>
        <v>165.2</v>
      </c>
    </row>
    <row r="38" spans="1:7" x14ac:dyDescent="0.25">
      <c r="A38">
        <v>33</v>
      </c>
      <c r="B38">
        <f t="shared" si="0"/>
        <v>2772</v>
      </c>
      <c r="C38">
        <f t="shared" si="6"/>
        <v>695.29999999999973</v>
      </c>
      <c r="D38">
        <f t="shared" si="7"/>
        <v>2076.7000000000003</v>
      </c>
      <c r="E38">
        <f t="shared" si="8"/>
        <v>84</v>
      </c>
      <c r="F38">
        <f t="shared" si="9"/>
        <v>18</v>
      </c>
      <c r="G38">
        <f t="shared" si="10"/>
        <v>178.7</v>
      </c>
    </row>
    <row r="39" spans="1:7" x14ac:dyDescent="0.25">
      <c r="A39">
        <v>34</v>
      </c>
      <c r="B39">
        <f t="shared" si="0"/>
        <v>2788</v>
      </c>
      <c r="C39">
        <f t="shared" si="6"/>
        <v>525.59999999999991</v>
      </c>
      <c r="D39">
        <f t="shared" si="7"/>
        <v>2262.4</v>
      </c>
      <c r="E39">
        <f t="shared" si="8"/>
        <v>82</v>
      </c>
      <c r="F39">
        <f t="shared" si="9"/>
        <v>14</v>
      </c>
      <c r="G39">
        <f t="shared" si="10"/>
        <v>192.8</v>
      </c>
    </row>
    <row r="40" spans="1:7" x14ac:dyDescent="0.25">
      <c r="A40">
        <v>35</v>
      </c>
      <c r="B40">
        <f t="shared" si="0"/>
        <v>2800</v>
      </c>
      <c r="C40">
        <f t="shared" si="6"/>
        <v>337.5</v>
      </c>
      <c r="D40">
        <f t="shared" si="7"/>
        <v>2462.5</v>
      </c>
      <c r="E40">
        <f t="shared" si="8"/>
        <v>80</v>
      </c>
      <c r="F40">
        <f t="shared" si="9"/>
        <v>10</v>
      </c>
      <c r="G40">
        <f t="shared" si="10"/>
        <v>207.5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1</xdr:col>
                <xdr:colOff>19050</xdr:colOff>
                <xdr:row>0</xdr:row>
                <xdr:rowOff>123825</xdr:rowOff>
              </from>
              <to>
                <xdr:col>7</xdr:col>
                <xdr:colOff>533400</xdr:colOff>
                <xdr:row>2</xdr:row>
                <xdr:rowOff>57150</xdr:rowOff>
              </to>
            </anchor>
          </objectPr>
        </oleObject>
      </mc:Choice>
      <mc:Fallback>
        <oleObject progId="Equation.DSMT4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Ejer1</vt:lpstr>
      <vt:lpstr>Ejer2</vt:lpstr>
      <vt:lpstr>Ejer3</vt:lpstr>
      <vt:lpstr>Ejer4</vt:lpstr>
      <vt:lpstr>Ejer5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Profesores</dc:creator>
  <cp:lastModifiedBy>Profesores</cp:lastModifiedBy>
  <dcterms:created xsi:type="dcterms:W3CDTF">2010-09-29T12:34:07Z</dcterms:created>
  <dcterms:modified xsi:type="dcterms:W3CDTF">2010-11-15T00:35:51Z</dcterms:modified>
</cp:coreProperties>
</file>