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8520" activeTab="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C40" i="6" l="1"/>
  <c r="B40" i="6"/>
  <c r="B30" i="6"/>
  <c r="C30" i="6"/>
  <c r="B29" i="6"/>
  <c r="C29" i="6"/>
  <c r="B28" i="6"/>
  <c r="C28" i="6"/>
  <c r="B23" i="6"/>
  <c r="C23" i="6"/>
  <c r="B24" i="6"/>
  <c r="C24" i="6"/>
  <c r="B25" i="6"/>
  <c r="C25" i="6"/>
  <c r="B26" i="6"/>
  <c r="C26" i="6"/>
  <c r="B27" i="6"/>
  <c r="C27" i="6"/>
  <c r="C22" i="6"/>
  <c r="B22" i="6"/>
  <c r="C35" i="5"/>
  <c r="B35" i="5"/>
  <c r="B36" i="5" s="1"/>
  <c r="C23" i="5"/>
  <c r="C24" i="5"/>
  <c r="C25" i="5"/>
  <c r="C26" i="5"/>
  <c r="C22" i="5"/>
  <c r="B23" i="5"/>
  <c r="B24" i="5"/>
  <c r="B25" i="5"/>
  <c r="B26" i="5"/>
  <c r="B22" i="5"/>
  <c r="B88" i="4"/>
  <c r="C88" i="4"/>
  <c r="B89" i="4"/>
  <c r="B90" i="4" s="1"/>
  <c r="C89" i="4"/>
  <c r="C90" i="4" s="1"/>
  <c r="C91" i="4" s="1"/>
  <c r="C38" i="4"/>
  <c r="B38" i="4"/>
  <c r="B28" i="4"/>
  <c r="C28" i="4"/>
  <c r="B23" i="4"/>
  <c r="C23" i="4"/>
  <c r="B24" i="4"/>
  <c r="C24" i="4"/>
  <c r="B25" i="4"/>
  <c r="C25" i="4"/>
  <c r="B26" i="4"/>
  <c r="C26" i="4"/>
  <c r="B27" i="4"/>
  <c r="C27" i="4"/>
  <c r="C22" i="4"/>
  <c r="B22" i="4"/>
  <c r="C35" i="3"/>
  <c r="B35" i="3"/>
  <c r="B36" i="3" s="1"/>
  <c r="B26" i="3"/>
  <c r="C26" i="3"/>
  <c r="C23" i="3"/>
  <c r="C24" i="3"/>
  <c r="C25" i="3"/>
  <c r="C22" i="3"/>
  <c r="B23" i="3"/>
  <c r="B24" i="3"/>
  <c r="B25" i="3"/>
  <c r="B22" i="3"/>
  <c r="C39" i="2"/>
  <c r="B39" i="2"/>
  <c r="C40" i="2" s="1"/>
  <c r="C23" i="2"/>
  <c r="C24" i="2"/>
  <c r="C22" i="2"/>
  <c r="B23" i="2"/>
  <c r="B24" i="2"/>
  <c r="B22" i="2"/>
  <c r="B19" i="6"/>
  <c r="B18" i="6"/>
  <c r="F10" i="6" a="1"/>
  <c r="G11" i="6" s="1"/>
  <c r="B19" i="5"/>
  <c r="B18" i="5"/>
  <c r="F10" i="5" a="1"/>
  <c r="F10" i="5" s="1"/>
  <c r="B19" i="4"/>
  <c r="B18" i="4"/>
  <c r="F10" i="4" a="1"/>
  <c r="G11" i="4" s="1"/>
  <c r="B19" i="3"/>
  <c r="B18" i="3"/>
  <c r="F10" i="3" a="1"/>
  <c r="G11" i="3" s="1"/>
  <c r="B19" i="2"/>
  <c r="B18" i="2"/>
  <c r="F10" i="2" a="1"/>
  <c r="G11" i="2" s="1"/>
  <c r="C35" i="1"/>
  <c r="B35" i="1"/>
  <c r="B36" i="1" s="1"/>
  <c r="C27" i="1"/>
  <c r="B27" i="1"/>
  <c r="C26" i="1"/>
  <c r="B26" i="1"/>
  <c r="C25" i="1"/>
  <c r="B25" i="1"/>
  <c r="C24" i="1"/>
  <c r="B24" i="1"/>
  <c r="C23" i="1"/>
  <c r="B23" i="1"/>
  <c r="C22" i="1"/>
  <c r="B22" i="1"/>
  <c r="B19" i="1"/>
  <c r="B18" i="1"/>
  <c r="F10" i="1" a="1"/>
  <c r="G11" i="1" s="1"/>
  <c r="B41" i="6" l="1"/>
  <c r="C41" i="6"/>
  <c r="C36" i="5"/>
  <c r="B37" i="5" s="1"/>
  <c r="F11" i="5"/>
  <c r="G10" i="5"/>
  <c r="B91" i="4"/>
  <c r="B92" i="4" s="1"/>
  <c r="B39" i="4"/>
  <c r="B40" i="4" s="1"/>
  <c r="C39" i="4"/>
  <c r="C40" i="4" s="1"/>
  <c r="C36" i="3"/>
  <c r="B37" i="3" s="1"/>
  <c r="C36" i="1"/>
  <c r="B37" i="1" s="1"/>
  <c r="B40" i="2"/>
  <c r="B41" i="2" s="1"/>
  <c r="F10" i="2"/>
  <c r="F11" i="2"/>
  <c r="F10" i="6"/>
  <c r="F13" i="6" s="1" a="1"/>
  <c r="G10" i="6"/>
  <c r="F11" i="6"/>
  <c r="G11" i="5"/>
  <c r="F13" i="5" s="1" a="1"/>
  <c r="G10" i="4"/>
  <c r="F10" i="4"/>
  <c r="F13" i="4" s="1" a="1"/>
  <c r="F11" i="4"/>
  <c r="G10" i="3"/>
  <c r="F10" i="3"/>
  <c r="F13" i="3" s="1" a="1"/>
  <c r="F11" i="3"/>
  <c r="G10" i="2"/>
  <c r="F13" i="2" s="1" a="1"/>
  <c r="G10" i="1"/>
  <c r="F10" i="1"/>
  <c r="F11" i="1"/>
  <c r="C42" i="6" l="1"/>
  <c r="B42" i="6"/>
  <c r="C37" i="5"/>
  <c r="C38" i="5" s="1"/>
  <c r="B93" i="4"/>
  <c r="B94" i="4" s="1"/>
  <c r="C92" i="4"/>
  <c r="C93" i="4" s="1"/>
  <c r="B41" i="4"/>
  <c r="C41" i="4"/>
  <c r="C42" i="4" s="1"/>
  <c r="C37" i="3"/>
  <c r="C38" i="3" s="1"/>
  <c r="C37" i="1"/>
  <c r="C38" i="1" s="1"/>
  <c r="C41" i="2"/>
  <c r="C42" i="2" s="1"/>
  <c r="F14" i="6"/>
  <c r="F13" i="6"/>
  <c r="F14" i="5"/>
  <c r="F13" i="5"/>
  <c r="F14" i="4"/>
  <c r="F13" i="4"/>
  <c r="F14" i="3"/>
  <c r="F13" i="3"/>
  <c r="F13" i="2"/>
  <c r="F14" i="2"/>
  <c r="F13" i="1" a="1"/>
  <c r="B38" i="1"/>
  <c r="B39" i="1" s="1"/>
  <c r="B43" i="6" l="1"/>
  <c r="C43" i="6"/>
  <c r="B38" i="5"/>
  <c r="B39" i="5" s="1"/>
  <c r="C94" i="4"/>
  <c r="C95" i="4" s="1"/>
  <c r="B42" i="4"/>
  <c r="C43" i="4" s="1"/>
  <c r="B38" i="3"/>
  <c r="B39" i="3" s="1"/>
  <c r="B42" i="2"/>
  <c r="B43" i="2" s="1"/>
  <c r="C39" i="1"/>
  <c r="C40" i="1" s="1"/>
  <c r="F14" i="1"/>
  <c r="F13" i="1"/>
  <c r="C44" i="6" l="1"/>
  <c r="B44" i="6"/>
  <c r="C39" i="5"/>
  <c r="C40" i="5" s="1"/>
  <c r="B95" i="4"/>
  <c r="B96" i="4" s="1"/>
  <c r="B43" i="4"/>
  <c r="C44" i="4" s="1"/>
  <c r="C39" i="3"/>
  <c r="C40" i="3" s="1"/>
  <c r="B40" i="3"/>
  <c r="C43" i="2"/>
  <c r="B40" i="1"/>
  <c r="B41" i="1" s="1"/>
  <c r="B45" i="6" l="1"/>
  <c r="C45" i="6"/>
  <c r="B40" i="5"/>
  <c r="B41" i="5" s="1"/>
  <c r="B97" i="4"/>
  <c r="B98" i="4" s="1"/>
  <c r="C96" i="4"/>
  <c r="C97" i="4" s="1"/>
  <c r="B44" i="4"/>
  <c r="B45" i="4" s="1"/>
  <c r="B41" i="3"/>
  <c r="C41" i="3"/>
  <c r="C42" i="3" s="1"/>
  <c r="C41" i="1"/>
  <c r="C42" i="1" s="1"/>
  <c r="C46" i="6" l="1"/>
  <c r="B46" i="6"/>
  <c r="C41" i="5"/>
  <c r="C42" i="5" s="1"/>
  <c r="C98" i="4"/>
  <c r="C99" i="4" s="1"/>
  <c r="C45" i="4"/>
  <c r="C46" i="4" s="1"/>
  <c r="B46" i="4"/>
  <c r="B42" i="3"/>
  <c r="B43" i="3" s="1"/>
  <c r="B42" i="1"/>
  <c r="B43" i="1" s="1"/>
  <c r="B47" i="6" l="1"/>
  <c r="C47" i="6"/>
  <c r="B42" i="5"/>
  <c r="B43" i="5" s="1"/>
  <c r="B99" i="4"/>
  <c r="B100" i="4" s="1"/>
  <c r="C47" i="4"/>
  <c r="B47" i="4"/>
  <c r="B48" i="4" s="1"/>
  <c r="C43" i="3"/>
  <c r="C44" i="3" s="1"/>
  <c r="C43" i="1"/>
  <c r="C44" i="1" s="1"/>
  <c r="B44" i="1"/>
  <c r="B45" i="1" s="1"/>
  <c r="C48" i="6" l="1"/>
  <c r="B48" i="6"/>
  <c r="C43" i="5"/>
  <c r="C44" i="5" s="1"/>
  <c r="B101" i="4"/>
  <c r="B102" i="4" s="1"/>
  <c r="C100" i="4"/>
  <c r="C101" i="4" s="1"/>
  <c r="C48" i="4"/>
  <c r="C49" i="4" s="1"/>
  <c r="B44" i="3"/>
  <c r="C45" i="1"/>
  <c r="C46" i="1" s="1"/>
  <c r="B49" i="6" l="1"/>
  <c r="C49" i="6"/>
  <c r="B44" i="5"/>
  <c r="B45" i="5" s="1"/>
  <c r="C102" i="4"/>
  <c r="C103" i="4" s="1"/>
  <c r="B49" i="4"/>
  <c r="B50" i="4" s="1"/>
  <c r="B45" i="3"/>
  <c r="C45" i="3"/>
  <c r="B46" i="1"/>
  <c r="B47" i="1" s="1"/>
  <c r="C50" i="6" l="1"/>
  <c r="B50" i="6"/>
  <c r="C45" i="5"/>
  <c r="C46" i="5" s="1"/>
  <c r="B103" i="4"/>
  <c r="B104" i="4" s="1"/>
  <c r="C50" i="4"/>
  <c r="C51" i="4" s="1"/>
  <c r="B46" i="3"/>
  <c r="C46" i="3"/>
  <c r="C47" i="1"/>
  <c r="C48" i="1" s="1"/>
  <c r="B51" i="6" l="1"/>
  <c r="C51" i="6"/>
  <c r="B46" i="5"/>
  <c r="B47" i="5" s="1"/>
  <c r="C104" i="4"/>
  <c r="C105" i="4" s="1"/>
  <c r="B105" i="4"/>
  <c r="B106" i="4" s="1"/>
  <c r="B51" i="4"/>
  <c r="B52" i="4" s="1"/>
  <c r="C47" i="3"/>
  <c r="B47" i="3"/>
  <c r="B48" i="3" s="1"/>
  <c r="B48" i="1"/>
  <c r="B49" i="1" s="1"/>
  <c r="C52" i="6" l="1"/>
  <c r="B52" i="6"/>
  <c r="C47" i="5"/>
  <c r="C48" i="5" s="1"/>
  <c r="C106" i="4"/>
  <c r="C107" i="4" s="1"/>
  <c r="B107" i="4"/>
  <c r="B108" i="4" s="1"/>
  <c r="C52" i="4"/>
  <c r="C53" i="4" s="1"/>
  <c r="C48" i="3"/>
  <c r="C49" i="3" s="1"/>
  <c r="C49" i="1"/>
  <c r="C50" i="1" s="1"/>
  <c r="B53" i="6" l="1"/>
  <c r="C53" i="6"/>
  <c r="C54" i="6" s="1"/>
  <c r="B48" i="5"/>
  <c r="B49" i="5" s="1"/>
  <c r="C108" i="4"/>
  <c r="C109" i="4" s="1"/>
  <c r="B53" i="4"/>
  <c r="B54" i="4" s="1"/>
  <c r="B49" i="3"/>
  <c r="B50" i="3" s="1"/>
  <c r="B50" i="1"/>
  <c r="B51" i="1" s="1"/>
  <c r="B54" i="6" l="1"/>
  <c r="B55" i="6" s="1"/>
  <c r="C49" i="5"/>
  <c r="C50" i="5" s="1"/>
  <c r="B50" i="5"/>
  <c r="B109" i="4"/>
  <c r="B110" i="4" s="1"/>
  <c r="C54" i="4"/>
  <c r="C55" i="4" s="1"/>
  <c r="C50" i="3"/>
  <c r="C51" i="3" s="1"/>
  <c r="C51" i="1"/>
  <c r="C52" i="1" s="1"/>
  <c r="C55" i="6" l="1"/>
  <c r="C56" i="6" s="1"/>
  <c r="B51" i="5"/>
  <c r="C51" i="5"/>
  <c r="C110" i="4"/>
  <c r="C111" i="4" s="1"/>
  <c r="B55" i="4"/>
  <c r="B56" i="4" s="1"/>
  <c r="B51" i="3"/>
  <c r="B52" i="3" s="1"/>
  <c r="B52" i="1"/>
  <c r="B53" i="1" s="1"/>
  <c r="B56" i="6" l="1"/>
  <c r="B57" i="6" s="1"/>
  <c r="C52" i="5"/>
  <c r="B52" i="5"/>
  <c r="B111" i="4"/>
  <c r="B112" i="4" s="1"/>
  <c r="C56" i="4"/>
  <c r="C57" i="4" s="1"/>
  <c r="C52" i="3"/>
  <c r="C53" i="3" s="1"/>
  <c r="C53" i="1"/>
  <c r="C54" i="1" s="1"/>
  <c r="C57" i="6" l="1"/>
  <c r="C58" i="6" s="1"/>
  <c r="B53" i="5"/>
  <c r="C53" i="5"/>
  <c r="C112" i="4"/>
  <c r="C113" i="4" s="1"/>
  <c r="B57" i="4"/>
  <c r="B58" i="4" s="1"/>
  <c r="B53" i="3"/>
  <c r="B54" i="3" s="1"/>
  <c r="B54" i="1"/>
  <c r="B55" i="1" s="1"/>
  <c r="B58" i="6" l="1"/>
  <c r="B59" i="6" s="1"/>
  <c r="C54" i="5"/>
  <c r="B54" i="5"/>
  <c r="B55" i="5" s="1"/>
  <c r="B113" i="4"/>
  <c r="B114" i="4" s="1"/>
  <c r="C58" i="4"/>
  <c r="C59" i="4" s="1"/>
  <c r="C54" i="3"/>
  <c r="C55" i="3" s="1"/>
  <c r="C55" i="1"/>
  <c r="C56" i="1" s="1"/>
  <c r="C59" i="6" l="1"/>
  <c r="C60" i="6" s="1"/>
  <c r="C55" i="5"/>
  <c r="C56" i="5" s="1"/>
  <c r="C114" i="4"/>
  <c r="C115" i="4" s="1"/>
  <c r="B59" i="4"/>
  <c r="B60" i="4" s="1"/>
  <c r="B55" i="3"/>
  <c r="B56" i="3" s="1"/>
  <c r="B56" i="1"/>
  <c r="B57" i="1" s="1"/>
  <c r="B60" i="6" l="1"/>
  <c r="B61" i="6" s="1"/>
  <c r="B56" i="5"/>
  <c r="B57" i="5" s="1"/>
  <c r="B115" i="4"/>
  <c r="B116" i="4" s="1"/>
  <c r="C60" i="4"/>
  <c r="C61" i="4" s="1"/>
  <c r="C56" i="3"/>
  <c r="C57" i="1"/>
  <c r="C58" i="1" s="1"/>
  <c r="C61" i="6" l="1"/>
  <c r="C62" i="6" s="1"/>
  <c r="C57" i="5"/>
  <c r="C58" i="5" s="1"/>
  <c r="B117" i="4"/>
  <c r="B118" i="4" s="1"/>
  <c r="C116" i="4"/>
  <c r="C117" i="4" s="1"/>
  <c r="B61" i="4"/>
  <c r="B62" i="4" s="1"/>
  <c r="C57" i="3"/>
  <c r="B57" i="3"/>
  <c r="B58" i="3" s="1"/>
  <c r="B58" i="1"/>
  <c r="B59" i="1" s="1"/>
  <c r="B62" i="6" l="1"/>
  <c r="B63" i="6" s="1"/>
  <c r="B58" i="5"/>
  <c r="B59" i="5" s="1"/>
  <c r="C118" i="4"/>
  <c r="C119" i="4" s="1"/>
  <c r="C62" i="4"/>
  <c r="C63" i="4" s="1"/>
  <c r="C58" i="3"/>
  <c r="C59" i="1"/>
  <c r="C60" i="1" s="1"/>
  <c r="C63" i="6" l="1"/>
  <c r="C64" i="6" s="1"/>
  <c r="C59" i="5"/>
  <c r="C60" i="5" s="1"/>
  <c r="B119" i="4"/>
  <c r="B120" i="4" s="1"/>
  <c r="B63" i="4"/>
  <c r="B64" i="4" s="1"/>
  <c r="B59" i="3"/>
  <c r="C59" i="3"/>
  <c r="B60" i="1"/>
  <c r="B61" i="1" s="1"/>
  <c r="B64" i="6" l="1"/>
  <c r="B65" i="6" s="1"/>
  <c r="B60" i="5"/>
  <c r="B61" i="5" s="1"/>
  <c r="C120" i="4"/>
  <c r="C121" i="4" s="1"/>
  <c r="C64" i="4"/>
  <c r="C65" i="4" s="1"/>
  <c r="B60" i="3"/>
  <c r="C60" i="3"/>
  <c r="C61" i="3" s="1"/>
  <c r="C61" i="1"/>
  <c r="C62" i="1" s="1"/>
  <c r="C65" i="6" l="1"/>
  <c r="C66" i="6" s="1"/>
  <c r="C61" i="5"/>
  <c r="C62" i="5" s="1"/>
  <c r="B121" i="4"/>
  <c r="B122" i="4" s="1"/>
  <c r="B65" i="4"/>
  <c r="B66" i="4" s="1"/>
  <c r="B61" i="3"/>
  <c r="B62" i="3" s="1"/>
  <c r="B62" i="1"/>
  <c r="B63" i="1" s="1"/>
  <c r="B66" i="6" l="1"/>
  <c r="B67" i="6" s="1"/>
  <c r="B62" i="5"/>
  <c r="B63" i="5" s="1"/>
  <c r="C122" i="4"/>
  <c r="C123" i="4" s="1"/>
  <c r="C66" i="4"/>
  <c r="C67" i="4" s="1"/>
  <c r="C62" i="3"/>
  <c r="C63" i="3" s="1"/>
  <c r="C63" i="1"/>
  <c r="C64" i="1" s="1"/>
  <c r="C67" i="6" l="1"/>
  <c r="C68" i="6" s="1"/>
  <c r="C63" i="5"/>
  <c r="C64" i="5" s="1"/>
  <c r="B123" i="4"/>
  <c r="B124" i="4" s="1"/>
  <c r="B67" i="4"/>
  <c r="B68" i="4" s="1"/>
  <c r="B63" i="3"/>
  <c r="B64" i="3" s="1"/>
  <c r="B64" i="1"/>
  <c r="B65" i="1" s="1"/>
  <c r="B68" i="6" l="1"/>
  <c r="B69" i="6" s="1"/>
  <c r="B64" i="5"/>
  <c r="C124" i="4"/>
  <c r="C125" i="4" s="1"/>
  <c r="C68" i="4"/>
  <c r="C69" i="4" s="1"/>
  <c r="C64" i="3"/>
  <c r="C65" i="3" s="1"/>
  <c r="C65" i="1"/>
  <c r="C66" i="1" s="1"/>
  <c r="C69" i="6" l="1"/>
  <c r="C70" i="6" s="1"/>
  <c r="B65" i="5"/>
  <c r="C65" i="5"/>
  <c r="C66" i="5" s="1"/>
  <c r="B125" i="4"/>
  <c r="B126" i="4" s="1"/>
  <c r="B69" i="4"/>
  <c r="B70" i="4" s="1"/>
  <c r="B65" i="3"/>
  <c r="C66" i="3" s="1"/>
  <c r="B66" i="1"/>
  <c r="B67" i="1" s="1"/>
  <c r="B70" i="6" l="1"/>
  <c r="B71" i="6" s="1"/>
  <c r="B66" i="5"/>
  <c r="B67" i="5" s="1"/>
  <c r="C126" i="4"/>
  <c r="C127" i="4" s="1"/>
  <c r="C70" i="4"/>
  <c r="C71" i="4" s="1"/>
  <c r="B66" i="3"/>
  <c r="C67" i="3" s="1"/>
  <c r="C67" i="1"/>
  <c r="C68" i="1" s="1"/>
  <c r="C71" i="6" l="1"/>
  <c r="C72" i="6" s="1"/>
  <c r="C67" i="5"/>
  <c r="C68" i="5" s="1"/>
  <c r="B127" i="4"/>
  <c r="B128" i="4" s="1"/>
  <c r="B71" i="4"/>
  <c r="B72" i="4" s="1"/>
  <c r="B67" i="3"/>
  <c r="B68" i="3" s="1"/>
  <c r="B68" i="1"/>
  <c r="B69" i="1" s="1"/>
  <c r="B72" i="6" l="1"/>
  <c r="B73" i="6" s="1"/>
  <c r="B68" i="5"/>
  <c r="B69" i="5" s="1"/>
  <c r="B129" i="4"/>
  <c r="B130" i="4" s="1"/>
  <c r="B131" i="4" s="1"/>
  <c r="C128" i="4"/>
  <c r="C129" i="4" s="1"/>
  <c r="C130" i="4" s="1"/>
  <c r="C72" i="4"/>
  <c r="C73" i="4" s="1"/>
  <c r="C68" i="3"/>
  <c r="C69" i="3" s="1"/>
  <c r="C69" i="1"/>
  <c r="C70" i="1" s="1"/>
  <c r="C73" i="6" l="1"/>
  <c r="C74" i="6" s="1"/>
  <c r="C69" i="5"/>
  <c r="C70" i="5" s="1"/>
  <c r="C131" i="4"/>
  <c r="C132" i="4" s="1"/>
  <c r="B73" i="4"/>
  <c r="B74" i="4" s="1"/>
  <c r="B69" i="3"/>
  <c r="B70" i="3" s="1"/>
  <c r="C70" i="3"/>
  <c r="C71" i="3" s="1"/>
  <c r="B70" i="1"/>
  <c r="B71" i="1" s="1"/>
  <c r="B74" i="6" l="1"/>
  <c r="B75" i="6" s="1"/>
  <c r="B70" i="5"/>
  <c r="B71" i="5" s="1"/>
  <c r="B132" i="4"/>
  <c r="B133" i="4" s="1"/>
  <c r="C74" i="4"/>
  <c r="C75" i="4" s="1"/>
  <c r="B71" i="3"/>
  <c r="C71" i="1"/>
  <c r="C72" i="1" s="1"/>
  <c r="C75" i="6" l="1"/>
  <c r="C76" i="6" s="1"/>
  <c r="C71" i="5"/>
  <c r="C72" i="5" s="1"/>
  <c r="C133" i="4"/>
  <c r="C134" i="4" s="1"/>
  <c r="B75" i="4"/>
  <c r="B76" i="4" s="1"/>
  <c r="B72" i="3"/>
  <c r="C72" i="3"/>
  <c r="C73" i="3" s="1"/>
  <c r="B72" i="1"/>
  <c r="B73" i="1" s="1"/>
  <c r="B76" i="6" l="1"/>
  <c r="B77" i="6" s="1"/>
  <c r="B72" i="5"/>
  <c r="B73" i="5" s="1"/>
  <c r="B134" i="4"/>
  <c r="B135" i="4" s="1"/>
  <c r="C76" i="4"/>
  <c r="C77" i="4" s="1"/>
  <c r="B73" i="3"/>
  <c r="B74" i="3" s="1"/>
  <c r="C73" i="1"/>
  <c r="C74" i="1" s="1"/>
  <c r="C77" i="6" l="1"/>
  <c r="C78" i="6" s="1"/>
  <c r="C73" i="5"/>
  <c r="C74" i="5" s="1"/>
  <c r="C135" i="4"/>
  <c r="C136" i="4" s="1"/>
  <c r="B136" i="4"/>
  <c r="B137" i="4" s="1"/>
  <c r="B77" i="4"/>
  <c r="B78" i="4" s="1"/>
  <c r="C74" i="3"/>
  <c r="C75" i="3" s="1"/>
  <c r="B74" i="1"/>
  <c r="B75" i="1" s="1"/>
  <c r="B78" i="6" l="1"/>
  <c r="B79" i="6" s="1"/>
  <c r="B74" i="5"/>
  <c r="B75" i="5" s="1"/>
  <c r="C137" i="4"/>
  <c r="C78" i="4"/>
  <c r="C79" i="4" s="1"/>
  <c r="B75" i="3"/>
  <c r="B76" i="3" s="1"/>
  <c r="C76" i="3"/>
  <c r="C77" i="3" s="1"/>
  <c r="C75" i="1"/>
  <c r="C76" i="1" s="1"/>
  <c r="C79" i="6" l="1"/>
  <c r="C80" i="6" s="1"/>
  <c r="C75" i="5"/>
  <c r="C76" i="5" s="1"/>
  <c r="B79" i="4"/>
  <c r="B80" i="4" s="1"/>
  <c r="B77" i="3"/>
  <c r="B78" i="3" s="1"/>
  <c r="B76" i="1"/>
  <c r="B77" i="1" s="1"/>
  <c r="B80" i="6" l="1"/>
  <c r="B81" i="6" s="1"/>
  <c r="B76" i="5"/>
  <c r="C80" i="4"/>
  <c r="C81" i="4" s="1"/>
  <c r="C78" i="3"/>
  <c r="C79" i="3" s="1"/>
  <c r="C77" i="1"/>
  <c r="C78" i="1" s="1"/>
  <c r="C81" i="6" l="1"/>
  <c r="C82" i="6" s="1"/>
  <c r="B77" i="5"/>
  <c r="C77" i="5"/>
  <c r="B81" i="4"/>
  <c r="B82" i="4" s="1"/>
  <c r="B79" i="3"/>
  <c r="B80" i="3" s="1"/>
  <c r="B78" i="1"/>
  <c r="B79" i="1" s="1"/>
  <c r="B82" i="6" l="1"/>
  <c r="B83" i="6" s="1"/>
  <c r="C78" i="5"/>
  <c r="B78" i="5"/>
  <c r="C82" i="4"/>
  <c r="C83" i="4" s="1"/>
  <c r="C80" i="3"/>
  <c r="C81" i="3" s="1"/>
  <c r="C79" i="1"/>
  <c r="C80" i="1" s="1"/>
  <c r="C83" i="6" l="1"/>
  <c r="C84" i="6" s="1"/>
  <c r="B79" i="5"/>
  <c r="C79" i="5"/>
  <c r="B83" i="4"/>
  <c r="B84" i="4" s="1"/>
  <c r="B81" i="3"/>
  <c r="B80" i="1"/>
  <c r="B81" i="1" s="1"/>
  <c r="B84" i="6" l="1"/>
  <c r="B85" i="6" s="1"/>
  <c r="C80" i="5"/>
  <c r="B80" i="5"/>
  <c r="C84" i="4"/>
  <c r="C85" i="4" s="1"/>
  <c r="B82" i="3"/>
  <c r="C82" i="3"/>
  <c r="C81" i="1"/>
  <c r="C82" i="1" s="1"/>
  <c r="C85" i="6" l="1"/>
  <c r="C86" i="6" s="1"/>
  <c r="B81" i="5"/>
  <c r="C81" i="5"/>
  <c r="B85" i="4"/>
  <c r="B86" i="4" s="1"/>
  <c r="C83" i="3"/>
  <c r="B83" i="3"/>
  <c r="B82" i="1"/>
  <c r="B83" i="1" s="1"/>
  <c r="B86" i="6" l="1"/>
  <c r="B87" i="6" s="1"/>
  <c r="C82" i="5"/>
  <c r="B82" i="5"/>
  <c r="B83" i="5" s="1"/>
  <c r="C86" i="4"/>
  <c r="C87" i="4" s="1"/>
  <c r="B84" i="3"/>
  <c r="C84" i="3"/>
  <c r="C83" i="1"/>
  <c r="C84" i="1" s="1"/>
  <c r="C87" i="6" l="1"/>
  <c r="C88" i="6" s="1"/>
  <c r="C83" i="5"/>
  <c r="C84" i="5" s="1"/>
  <c r="B87" i="4"/>
  <c r="B84" i="1"/>
  <c r="B85" i="1" s="1"/>
  <c r="B88" i="6" l="1"/>
  <c r="B89" i="6" s="1"/>
  <c r="B84" i="5"/>
  <c r="C85" i="1"/>
  <c r="C86" i="1" s="1"/>
  <c r="C89" i="6" l="1"/>
  <c r="C90" i="6" s="1"/>
  <c r="B86" i="1"/>
  <c r="B87" i="1" s="1"/>
  <c r="B90" i="6" l="1"/>
  <c r="B91" i="6" s="1"/>
  <c r="C87" i="1"/>
  <c r="C88" i="1" s="1"/>
  <c r="C91" i="6" l="1"/>
  <c r="C92" i="6" s="1"/>
  <c r="B88" i="1"/>
  <c r="B89" i="1" s="1"/>
  <c r="B92" i="6" l="1"/>
  <c r="B93" i="6" s="1"/>
  <c r="C89" i="1"/>
  <c r="C90" i="1" s="1"/>
  <c r="C93" i="6" l="1"/>
  <c r="C94" i="6" s="1"/>
  <c r="B90" i="1"/>
  <c r="B91" i="1" s="1"/>
  <c r="B94" i="6" l="1"/>
  <c r="B95" i="6" s="1"/>
  <c r="C91" i="1"/>
  <c r="C92" i="1" s="1"/>
  <c r="C95" i="6" l="1"/>
  <c r="C96" i="6" s="1"/>
  <c r="B92" i="1"/>
  <c r="B93" i="1" s="1"/>
  <c r="B96" i="6" l="1"/>
  <c r="B97" i="6" s="1"/>
  <c r="C93" i="1"/>
  <c r="C94" i="1" s="1"/>
  <c r="C97" i="6" l="1"/>
  <c r="C98" i="6" s="1"/>
  <c r="B94" i="1"/>
  <c r="B95" i="1" s="1"/>
  <c r="B98" i="6" l="1"/>
  <c r="B99" i="6" s="1"/>
  <c r="C95" i="1"/>
  <c r="C96" i="1" s="1"/>
  <c r="C99" i="6" l="1"/>
  <c r="C100" i="6" s="1"/>
  <c r="B96" i="1"/>
  <c r="B97" i="1" s="1"/>
  <c r="B100" i="6" l="1"/>
  <c r="C101" i="6" s="1"/>
  <c r="C97" i="1"/>
  <c r="C98" i="1" s="1"/>
  <c r="B101" i="6" l="1"/>
  <c r="C102" i="6" s="1"/>
  <c r="B98" i="1"/>
  <c r="B99" i="1" s="1"/>
  <c r="B102" i="6" l="1"/>
  <c r="C103" i="6" s="1"/>
  <c r="C99" i="1"/>
  <c r="C100" i="1" s="1"/>
  <c r="B103" i="6" l="1"/>
  <c r="B104" i="6" s="1"/>
  <c r="B100" i="1"/>
  <c r="B101" i="1" s="1"/>
  <c r="C104" i="6" l="1"/>
  <c r="B105" i="6" s="1"/>
  <c r="C101" i="1"/>
  <c r="C102" i="1" s="1"/>
  <c r="C105" i="6" l="1"/>
  <c r="C106" i="6" s="1"/>
  <c r="B102" i="1"/>
  <c r="B103" i="1" s="1"/>
  <c r="B106" i="6" l="1"/>
  <c r="B107" i="6" s="1"/>
  <c r="C103" i="1"/>
  <c r="C104" i="1" s="1"/>
  <c r="C107" i="6" l="1"/>
  <c r="B108" i="6" s="1"/>
  <c r="B104" i="1"/>
  <c r="B105" i="1" s="1"/>
  <c r="C108" i="6" l="1"/>
  <c r="C109" i="6" s="1"/>
  <c r="C105" i="1"/>
  <c r="C106" i="1" s="1"/>
  <c r="B109" i="6" l="1"/>
  <c r="B110" i="6" s="1"/>
  <c r="B106" i="1"/>
  <c r="B107" i="1" s="1"/>
  <c r="C110" i="6" l="1"/>
  <c r="C111" i="6" s="1"/>
  <c r="C107" i="1"/>
  <c r="C108" i="1" s="1"/>
  <c r="B111" i="6" l="1"/>
  <c r="C112" i="6" s="1"/>
  <c r="B108" i="1"/>
  <c r="B109" i="1" s="1"/>
  <c r="B112" i="6" l="1"/>
  <c r="B113" i="6" s="1"/>
  <c r="C109" i="1"/>
  <c r="C110" i="1" s="1"/>
  <c r="C113" i="6" l="1"/>
  <c r="C114" i="6" s="1"/>
  <c r="B110" i="1"/>
  <c r="B111" i="1" s="1"/>
  <c r="B114" i="6" l="1"/>
  <c r="B115" i="6" s="1"/>
  <c r="C111" i="1"/>
  <c r="C112" i="1" s="1"/>
  <c r="C115" i="6" l="1"/>
  <c r="C116" i="6" s="1"/>
  <c r="B112" i="1"/>
  <c r="B113" i="1" s="1"/>
  <c r="B116" i="6" l="1"/>
  <c r="B117" i="6" s="1"/>
  <c r="C113" i="1"/>
  <c r="C114" i="1" s="1"/>
  <c r="C117" i="6" l="1"/>
  <c r="C118" i="6" s="1"/>
  <c r="B114" i="1"/>
  <c r="B115" i="1" s="1"/>
  <c r="B118" i="6" l="1"/>
  <c r="B119" i="6" s="1"/>
  <c r="C115" i="1"/>
  <c r="C116" i="1" s="1"/>
  <c r="C119" i="6" l="1"/>
  <c r="C120" i="6" s="1"/>
  <c r="B116" i="1"/>
  <c r="B117" i="1" s="1"/>
  <c r="B120" i="6" l="1"/>
  <c r="B121" i="6" s="1"/>
  <c r="C117" i="1"/>
  <c r="C118" i="1" s="1"/>
  <c r="C121" i="6" l="1"/>
  <c r="C122" i="6" s="1"/>
  <c r="B118" i="1"/>
  <c r="B119" i="1" s="1"/>
  <c r="B122" i="6" l="1"/>
  <c r="B123" i="6" s="1"/>
  <c r="C119" i="1"/>
  <c r="C120" i="1" s="1"/>
  <c r="C123" i="6" l="1"/>
  <c r="C124" i="6" s="1"/>
  <c r="B120" i="1"/>
  <c r="B121" i="1" s="1"/>
  <c r="B124" i="6" l="1"/>
  <c r="B125" i="6" s="1"/>
  <c r="C121" i="1"/>
  <c r="C122" i="1" s="1"/>
  <c r="C125" i="6" l="1"/>
  <c r="C126" i="6" s="1"/>
  <c r="B122" i="1"/>
  <c r="B123" i="1" s="1"/>
  <c r="B126" i="6" l="1"/>
  <c r="B127" i="6" s="1"/>
  <c r="C123" i="1"/>
  <c r="C124" i="1" s="1"/>
  <c r="C127" i="6" l="1"/>
  <c r="C128" i="6" s="1"/>
  <c r="B124" i="1"/>
  <c r="B125" i="1" s="1"/>
  <c r="B128" i="6" l="1"/>
  <c r="B129" i="6" s="1"/>
  <c r="C125" i="1"/>
  <c r="C126" i="1" s="1"/>
  <c r="C129" i="6" l="1"/>
  <c r="C130" i="6" s="1"/>
  <c r="B126" i="1"/>
  <c r="B127" i="1" s="1"/>
  <c r="B130" i="6" l="1"/>
  <c r="B131" i="6" s="1"/>
  <c r="C127" i="1"/>
  <c r="C128" i="1" s="1"/>
  <c r="C131" i="6" l="1"/>
  <c r="C132" i="6" s="1"/>
  <c r="B128" i="1"/>
  <c r="B129" i="1" s="1"/>
  <c r="B132" i="6" l="1"/>
  <c r="B133" i="6" s="1"/>
  <c r="C129" i="1"/>
  <c r="C130" i="1" s="1"/>
  <c r="C133" i="6" l="1"/>
  <c r="C134" i="6" s="1"/>
  <c r="B130" i="1"/>
  <c r="B131" i="1" s="1"/>
  <c r="B134" i="6" l="1"/>
  <c r="C131" i="1"/>
  <c r="C132" i="1" s="1"/>
  <c r="B135" i="6" l="1"/>
  <c r="C135" i="6"/>
  <c r="B132" i="1"/>
  <c r="B133" i="1" s="1"/>
  <c r="B136" i="6" l="1"/>
  <c r="C136" i="6"/>
  <c r="C133" i="1"/>
  <c r="C134" i="1" s="1"/>
  <c r="C137" i="6" l="1"/>
  <c r="B137" i="6"/>
  <c r="B134" i="1"/>
  <c r="B138" i="6" l="1"/>
  <c r="C138" i="6"/>
  <c r="C139" i="6" l="1"/>
  <c r="B139" i="6"/>
</calcChain>
</file>

<file path=xl/sharedStrings.xml><?xml version="1.0" encoding="utf-8"?>
<sst xmlns="http://schemas.openxmlformats.org/spreadsheetml/2006/main" count="120" uniqueCount="33">
  <si>
    <t>Realice el diagrama de fase del siguiente sistema de ecuaciones diferenciales</t>
  </si>
  <si>
    <t>Calculando el estado estacionario</t>
  </si>
  <si>
    <t>A=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</si>
  <si>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=</t>
    </r>
  </si>
  <si>
    <t>b=</t>
  </si>
  <si>
    <r>
      <t>x=-A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b</t>
    </r>
  </si>
  <si>
    <t>Analisis de estabilidad</t>
  </si>
  <si>
    <t>Tr(A)=</t>
  </si>
  <si>
    <t>Det(A)=</t>
  </si>
  <si>
    <t>t</t>
  </si>
  <si>
    <t>isoclina x</t>
  </si>
  <si>
    <t>isoclina y</t>
  </si>
  <si>
    <t>x(t)</t>
  </si>
  <si>
    <t>y(t)</t>
  </si>
  <si>
    <t>dt=</t>
  </si>
  <si>
    <t>Que observas cuando la condición inicial es x(0)=1 y y(0)=1</t>
  </si>
  <si>
    <t>Que observas cuando la condición inicial es x(0)=1 y y(0)=5</t>
  </si>
  <si>
    <t>Que observas cuando la condición inicial es x(0)=5 y y(0)=5</t>
  </si>
  <si>
    <t>Que observas cuando la condición inicial es x(0)=5 y y(0)=1</t>
  </si>
  <si>
    <t>Que observas cuando la condición inicial es x(0)=0.5 y y(0)=3</t>
  </si>
  <si>
    <t>Que observas cuando la condición inicial es x(0)=2 y y(0)=4</t>
  </si>
  <si>
    <t>Que observas cuando la condición inicial es x(0)=1 y y(0)=3</t>
  </si>
  <si>
    <t>Que observas cuando la condición inicial es x(0)=3 y y(0)=1</t>
  </si>
  <si>
    <t>Que observas cuando la condición inicial es x(0)=3.05 y y(0)=1</t>
  </si>
  <si>
    <t>Que observas cuando la condición inicial es x(0)=3 y y(0)=0.95</t>
  </si>
  <si>
    <t>Que observas cuando la condición inicial es x(0)=4 y y(0)=4</t>
  </si>
  <si>
    <t>Que observas cuando la condición inicial es x(0)=4 y y(0)=9</t>
  </si>
  <si>
    <t>Que observas cuando la condición inicial es x(0)=2 y y(0)=9</t>
  </si>
  <si>
    <t>Que observas cuando la condición inicial es x(0)=6 y y(0)=9</t>
  </si>
  <si>
    <t>Que observas cuando la condición inicial es x(0)=2 y y(0)=1</t>
  </si>
  <si>
    <t>Que observas cuando la condición inicial es x(0)=3 y y(0)=2</t>
  </si>
  <si>
    <t>Que observas cuando la condición inicial es x(0)=3 y y(0)=3</t>
  </si>
  <si>
    <t>Que observas cuando la condición inicial es x(0)=2 y y(0)=2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</si>
</sst>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Hoja1!$B$21</c:f>
              <c:strCache>
                <c:ptCount val="1"/>
                <c:pt idx="0">
                  <c:v>isoclina x</c:v>
                </c:pt>
              </c:strCache>
            </c:strRef>
          </c:tx>
          <c:marker>
            <c:symbol val="none"/>
          </c:marker>
          <c:xVal>
            <c:numRef>
              <c:f>Hoja1!$A$22:$A$27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Hoja1!$B$22:$B$27</c:f>
              <c:numCache>
                <c:formatCode>General</c:formatCode>
                <c:ptCount val="6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Hoja1!$C$21</c:f>
              <c:strCache>
                <c:ptCount val="1"/>
                <c:pt idx="0">
                  <c:v>isoclina y</c:v>
                </c:pt>
              </c:strCache>
            </c:strRef>
          </c:tx>
          <c:marker>
            <c:symbol val="none"/>
          </c:marker>
          <c:xVal>
            <c:numRef>
              <c:f>Hoja1!$A$22:$A$27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Hoja1!$C$22:$C$27</c:f>
              <c:numCache>
                <c:formatCode>General</c:formatCode>
                <c:ptCount val="6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41088"/>
        <c:axId val="99330688"/>
      </c:scatterChart>
      <c:valAx>
        <c:axId val="13884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330688"/>
        <c:crosses val="autoZero"/>
        <c:crossBetween val="midCat"/>
      </c:valAx>
      <c:valAx>
        <c:axId val="9933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841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Trayectorias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Hoja1!$C$33</c:f>
              <c:strCache>
                <c:ptCount val="1"/>
                <c:pt idx="0">
                  <c:v>y(t)</c:v>
                </c:pt>
              </c:strCache>
            </c:strRef>
          </c:tx>
          <c:marker>
            <c:symbol val="none"/>
          </c:marker>
          <c:xVal>
            <c:numRef>
              <c:f>Hoja1!$B$34:$B$134</c:f>
              <c:numCache>
                <c:formatCode>General</c:formatCode>
                <c:ptCount val="101"/>
                <c:pt idx="0">
                  <c:v>1</c:v>
                </c:pt>
                <c:pt idx="1">
                  <c:v>1.1000000000000001</c:v>
                </c:pt>
                <c:pt idx="2">
                  <c:v>1.1950000000000001</c:v>
                </c:pt>
                <c:pt idx="3">
                  <c:v>1.28525</c:v>
                </c:pt>
                <c:pt idx="4">
                  <c:v>1.3709875</c:v>
                </c:pt>
                <c:pt idx="5">
                  <c:v>1.452438125</c:v>
                </c:pt>
                <c:pt idx="6">
                  <c:v>1.52981621875</c:v>
                </c:pt>
                <c:pt idx="7">
                  <c:v>1.6033254078124999</c:v>
                </c:pt>
                <c:pt idx="8">
                  <c:v>1.6731591374218748</c:v>
                </c:pt>
                <c:pt idx="9">
                  <c:v>1.7395011805507812</c:v>
                </c:pt>
                <c:pt idx="10">
                  <c:v>1.8025261215232422</c:v>
                </c:pt>
                <c:pt idx="11">
                  <c:v>1.86239981544708</c:v>
                </c:pt>
                <c:pt idx="12">
                  <c:v>1.919279824674726</c:v>
                </c:pt>
                <c:pt idx="13">
                  <c:v>1.9733158334409897</c:v>
                </c:pt>
                <c:pt idx="14">
                  <c:v>2.0246500417689401</c:v>
                </c:pt>
                <c:pt idx="15">
                  <c:v>2.0734175396804932</c:v>
                </c:pt>
                <c:pt idx="16">
                  <c:v>2.1197466626964685</c:v>
                </c:pt>
                <c:pt idx="17">
                  <c:v>2.1637593295616453</c:v>
                </c:pt>
                <c:pt idx="18">
                  <c:v>2.2055713630835632</c:v>
                </c:pt>
                <c:pt idx="19">
                  <c:v>2.245292794929385</c:v>
                </c:pt>
                <c:pt idx="20">
                  <c:v>2.2830281551829157</c:v>
                </c:pt>
                <c:pt idx="21">
                  <c:v>2.3188767474237699</c:v>
                </c:pt>
                <c:pt idx="22">
                  <c:v>2.3529329100525813</c:v>
                </c:pt>
                <c:pt idx="23">
                  <c:v>2.3852862645499524</c:v>
                </c:pt>
                <c:pt idx="24">
                  <c:v>2.4160219513224548</c:v>
                </c:pt>
                <c:pt idx="25">
                  <c:v>2.4452208537563322</c:v>
                </c:pt>
                <c:pt idx="26">
                  <c:v>2.4729598110685158</c:v>
                </c:pt>
                <c:pt idx="27">
                  <c:v>2.4993118205150902</c:v>
                </c:pt>
                <c:pt idx="28">
                  <c:v>2.5243462294893355</c:v>
                </c:pt>
                <c:pt idx="29">
                  <c:v>2.5481289180148687</c:v>
                </c:pt>
                <c:pt idx="30">
                  <c:v>2.5707224721141255</c:v>
                </c:pt>
                <c:pt idx="31">
                  <c:v>2.5921863485084193</c:v>
                </c:pt>
                <c:pt idx="32">
                  <c:v>2.6125770310829983</c:v>
                </c:pt>
                <c:pt idx="33">
                  <c:v>2.6319481795288482</c:v>
                </c:pt>
                <c:pt idx="34">
                  <c:v>2.6503507705524059</c:v>
                </c:pt>
                <c:pt idx="35">
                  <c:v>2.6678332320247855</c:v>
                </c:pt>
                <c:pt idx="36">
                  <c:v>2.6844415704235463</c:v>
                </c:pt>
                <c:pt idx="37">
                  <c:v>2.7002194919023688</c:v>
                </c:pt>
                <c:pt idx="38">
                  <c:v>2.7152085173072504</c:v>
                </c:pt>
                <c:pt idx="39">
                  <c:v>2.7294480914418879</c:v>
                </c:pt>
                <c:pt idx="40">
                  <c:v>2.7429756868697934</c:v>
                </c:pt>
                <c:pt idx="41">
                  <c:v>2.7558269025263038</c:v>
                </c:pt>
                <c:pt idx="42">
                  <c:v>2.7680355573999886</c:v>
                </c:pt>
                <c:pt idx="43">
                  <c:v>2.779633779529989</c:v>
                </c:pt>
                <c:pt idx="44">
                  <c:v>2.7906520905534897</c:v>
                </c:pt>
                <c:pt idx="45">
                  <c:v>2.8011194860258151</c:v>
                </c:pt>
                <c:pt idx="46">
                  <c:v>2.8110635117245244</c:v>
                </c:pt>
                <c:pt idx="47">
                  <c:v>2.8205103361382982</c:v>
                </c:pt>
                <c:pt idx="48">
                  <c:v>2.8294848193313831</c:v>
                </c:pt>
                <c:pt idx="49">
                  <c:v>2.838010578364814</c:v>
                </c:pt>
                <c:pt idx="50">
                  <c:v>2.8461100494465734</c:v>
                </c:pt>
                <c:pt idx="51">
                  <c:v>2.8538045469742448</c:v>
                </c:pt>
                <c:pt idx="52">
                  <c:v>2.8611143196255324</c:v>
                </c:pt>
                <c:pt idx="53">
                  <c:v>2.8680586036442559</c:v>
                </c:pt>
                <c:pt idx="54">
                  <c:v>2.8746556734620432</c:v>
                </c:pt>
                <c:pt idx="55">
                  <c:v>2.8809228897889412</c:v>
                </c:pt>
                <c:pt idx="56">
                  <c:v>2.8868767452994941</c:v>
                </c:pt>
                <c:pt idx="57">
                  <c:v>2.8925329080345192</c:v>
                </c:pt>
                <c:pt idx="58">
                  <c:v>2.8979062626327932</c:v>
                </c:pt>
                <c:pt idx="59">
                  <c:v>2.9030109495011533</c:v>
                </c:pt>
                <c:pt idx="60">
                  <c:v>2.9078604020260959</c:v>
                </c:pt>
                <c:pt idx="61">
                  <c:v>2.9124673819247913</c:v>
                </c:pt>
                <c:pt idx="62">
                  <c:v>2.9168440128285518</c:v>
                </c:pt>
                <c:pt idx="63">
                  <c:v>2.9210018121871242</c:v>
                </c:pt>
                <c:pt idx="64">
                  <c:v>2.9249517215777678</c:v>
                </c:pt>
                <c:pt idx="65">
                  <c:v>2.9287041354988794</c:v>
                </c:pt>
                <c:pt idx="66">
                  <c:v>2.9322689287239356</c:v>
                </c:pt>
                <c:pt idx="67">
                  <c:v>2.9356554822877388</c:v>
                </c:pt>
                <c:pt idx="68">
                  <c:v>2.9388727081733519</c:v>
                </c:pt>
                <c:pt idx="69">
                  <c:v>2.9419290727646841</c:v>
                </c:pt>
                <c:pt idx="70">
                  <c:v>2.94483261912645</c:v>
                </c:pt>
                <c:pt idx="71">
                  <c:v>2.9475909881701274</c:v>
                </c:pt>
                <c:pt idx="72">
                  <c:v>2.9502114387616212</c:v>
                </c:pt>
                <c:pt idx="73">
                  <c:v>2.9527008668235402</c:v>
                </c:pt>
                <c:pt idx="74">
                  <c:v>2.955065823482363</c:v>
                </c:pt>
                <c:pt idx="75">
                  <c:v>2.957312532308245</c:v>
                </c:pt>
                <c:pt idx="76">
                  <c:v>2.9594469056928325</c:v>
                </c:pt>
                <c:pt idx="77">
                  <c:v>2.9614745604081909</c:v>
                </c:pt>
                <c:pt idx="78">
                  <c:v>2.9634008323877814</c:v>
                </c:pt>
                <c:pt idx="79">
                  <c:v>2.9652307907683921</c:v>
                </c:pt>
                <c:pt idx="80">
                  <c:v>2.9669692512299726</c:v>
                </c:pt>
                <c:pt idx="81">
                  <c:v>2.9686207886684741</c:v>
                </c:pt>
                <c:pt idx="82">
                  <c:v>2.9701897492350504</c:v>
                </c:pt>
                <c:pt idx="83">
                  <c:v>2.9716802617732978</c:v>
                </c:pt>
                <c:pt idx="84">
                  <c:v>2.9730962486846328</c:v>
                </c:pt>
                <c:pt idx="85">
                  <c:v>2.9744414362504012</c:v>
                </c:pt>
                <c:pt idx="86">
                  <c:v>2.975719364437881</c:v>
                </c:pt>
                <c:pt idx="87">
                  <c:v>2.976933396215987</c:v>
                </c:pt>
                <c:pt idx="88">
                  <c:v>2.9780867264051878</c:v>
                </c:pt>
                <c:pt idx="89">
                  <c:v>2.9791823900849286</c:v>
                </c:pt>
                <c:pt idx="90">
                  <c:v>2.9802232705806819</c:v>
                </c:pt>
                <c:pt idx="91">
                  <c:v>2.9812121070516477</c:v>
                </c:pt>
                <c:pt idx="92">
                  <c:v>2.9821515016990654</c:v>
                </c:pt>
                <c:pt idx="93">
                  <c:v>2.983043926614112</c:v>
                </c:pt>
                <c:pt idx="94">
                  <c:v>2.9838917302834065</c:v>
                </c:pt>
                <c:pt idx="95">
                  <c:v>2.9846971437692362</c:v>
                </c:pt>
                <c:pt idx="96">
                  <c:v>2.9854622865807743</c:v>
                </c:pt>
                <c:pt idx="97">
                  <c:v>2.9861891722517355</c:v>
                </c:pt>
                <c:pt idx="98">
                  <c:v>2.9868797136391487</c:v>
                </c:pt>
                <c:pt idx="99">
                  <c:v>2.9875357279571912</c:v>
                </c:pt>
                <c:pt idx="100">
                  <c:v>2.9881589415593317</c:v>
                </c:pt>
              </c:numCache>
            </c:numRef>
          </c:xVal>
          <c:yVal>
            <c:numRef>
              <c:f>Hoja1!$C$34:$C$134</c:f>
              <c:numCache>
                <c:formatCode>General</c:formatCode>
                <c:ptCount val="101"/>
                <c:pt idx="0">
                  <c:v>1</c:v>
                </c:pt>
                <c:pt idx="1">
                  <c:v>1.1000000000000001</c:v>
                </c:pt>
                <c:pt idx="2">
                  <c:v>1.1950000000000001</c:v>
                </c:pt>
                <c:pt idx="3">
                  <c:v>1.28525</c:v>
                </c:pt>
                <c:pt idx="4">
                  <c:v>1.3709875</c:v>
                </c:pt>
                <c:pt idx="5">
                  <c:v>1.452438125</c:v>
                </c:pt>
                <c:pt idx="6">
                  <c:v>1.52981621875</c:v>
                </c:pt>
                <c:pt idx="7">
                  <c:v>1.6033254078124999</c:v>
                </c:pt>
                <c:pt idx="8">
                  <c:v>1.6731591374218748</c:v>
                </c:pt>
                <c:pt idx="9">
                  <c:v>1.7395011805507812</c:v>
                </c:pt>
                <c:pt idx="10">
                  <c:v>1.8025261215232422</c:v>
                </c:pt>
                <c:pt idx="11">
                  <c:v>1.86239981544708</c:v>
                </c:pt>
                <c:pt idx="12">
                  <c:v>1.919279824674726</c:v>
                </c:pt>
                <c:pt idx="13">
                  <c:v>1.9733158334409897</c:v>
                </c:pt>
                <c:pt idx="14">
                  <c:v>2.0246500417689401</c:v>
                </c:pt>
                <c:pt idx="15">
                  <c:v>2.0734175396804932</c:v>
                </c:pt>
                <c:pt idx="16">
                  <c:v>2.1197466626964685</c:v>
                </c:pt>
                <c:pt idx="17">
                  <c:v>2.1637593295616453</c:v>
                </c:pt>
                <c:pt idx="18">
                  <c:v>2.2055713630835632</c:v>
                </c:pt>
                <c:pt idx="19">
                  <c:v>2.245292794929385</c:v>
                </c:pt>
                <c:pt idx="20">
                  <c:v>2.2830281551829157</c:v>
                </c:pt>
                <c:pt idx="21">
                  <c:v>2.3188767474237699</c:v>
                </c:pt>
                <c:pt idx="22">
                  <c:v>2.3529329100525813</c:v>
                </c:pt>
                <c:pt idx="23">
                  <c:v>2.3852862645499524</c:v>
                </c:pt>
                <c:pt idx="24">
                  <c:v>2.4160219513224548</c:v>
                </c:pt>
                <c:pt idx="25">
                  <c:v>2.4452208537563322</c:v>
                </c:pt>
                <c:pt idx="26">
                  <c:v>2.4729598110685158</c:v>
                </c:pt>
                <c:pt idx="27">
                  <c:v>2.4993118205150902</c:v>
                </c:pt>
                <c:pt idx="28">
                  <c:v>2.5243462294893355</c:v>
                </c:pt>
                <c:pt idx="29">
                  <c:v>2.5481289180148687</c:v>
                </c:pt>
                <c:pt idx="30">
                  <c:v>2.5707224721141255</c:v>
                </c:pt>
                <c:pt idx="31">
                  <c:v>2.5921863485084193</c:v>
                </c:pt>
                <c:pt idx="32">
                  <c:v>2.6125770310829983</c:v>
                </c:pt>
                <c:pt idx="33">
                  <c:v>2.6319481795288482</c:v>
                </c:pt>
                <c:pt idx="34">
                  <c:v>2.6503507705524059</c:v>
                </c:pt>
                <c:pt idx="35">
                  <c:v>2.6678332320247855</c:v>
                </c:pt>
                <c:pt idx="36">
                  <c:v>2.6844415704235463</c:v>
                </c:pt>
                <c:pt idx="37">
                  <c:v>2.7002194919023688</c:v>
                </c:pt>
                <c:pt idx="38">
                  <c:v>2.7152085173072504</c:v>
                </c:pt>
                <c:pt idx="39">
                  <c:v>2.7294480914418879</c:v>
                </c:pt>
                <c:pt idx="40">
                  <c:v>2.7429756868697934</c:v>
                </c:pt>
                <c:pt idx="41">
                  <c:v>2.7558269025263038</c:v>
                </c:pt>
                <c:pt idx="42">
                  <c:v>2.7680355573999886</c:v>
                </c:pt>
                <c:pt idx="43">
                  <c:v>2.779633779529989</c:v>
                </c:pt>
                <c:pt idx="44">
                  <c:v>2.7906520905534897</c:v>
                </c:pt>
                <c:pt idx="45">
                  <c:v>2.8011194860258151</c:v>
                </c:pt>
                <c:pt idx="46">
                  <c:v>2.8110635117245244</c:v>
                </c:pt>
                <c:pt idx="47">
                  <c:v>2.8205103361382982</c:v>
                </c:pt>
                <c:pt idx="48">
                  <c:v>2.8294848193313831</c:v>
                </c:pt>
                <c:pt idx="49">
                  <c:v>2.838010578364814</c:v>
                </c:pt>
                <c:pt idx="50">
                  <c:v>2.8461100494465734</c:v>
                </c:pt>
                <c:pt idx="51">
                  <c:v>2.8538045469742448</c:v>
                </c:pt>
                <c:pt idx="52">
                  <c:v>2.8611143196255324</c:v>
                </c:pt>
                <c:pt idx="53">
                  <c:v>2.8680586036442559</c:v>
                </c:pt>
                <c:pt idx="54">
                  <c:v>2.8746556734620432</c:v>
                </c:pt>
                <c:pt idx="55">
                  <c:v>2.8809228897889412</c:v>
                </c:pt>
                <c:pt idx="56">
                  <c:v>2.8868767452994941</c:v>
                </c:pt>
                <c:pt idx="57">
                  <c:v>2.8925329080345192</c:v>
                </c:pt>
                <c:pt idx="58">
                  <c:v>2.8979062626327932</c:v>
                </c:pt>
                <c:pt idx="59">
                  <c:v>2.9030109495011533</c:v>
                </c:pt>
                <c:pt idx="60">
                  <c:v>2.9078604020260959</c:v>
                </c:pt>
                <c:pt idx="61">
                  <c:v>2.9124673819247913</c:v>
                </c:pt>
                <c:pt idx="62">
                  <c:v>2.9168440128285518</c:v>
                </c:pt>
                <c:pt idx="63">
                  <c:v>2.9210018121871242</c:v>
                </c:pt>
                <c:pt idx="64">
                  <c:v>2.9249517215777678</c:v>
                </c:pt>
                <c:pt idx="65">
                  <c:v>2.9287041354988794</c:v>
                </c:pt>
                <c:pt idx="66">
                  <c:v>2.9322689287239356</c:v>
                </c:pt>
                <c:pt idx="67">
                  <c:v>2.9356554822877388</c:v>
                </c:pt>
                <c:pt idx="68">
                  <c:v>2.9388727081733519</c:v>
                </c:pt>
                <c:pt idx="69">
                  <c:v>2.9419290727646841</c:v>
                </c:pt>
                <c:pt idx="70">
                  <c:v>2.94483261912645</c:v>
                </c:pt>
                <c:pt idx="71">
                  <c:v>2.9475909881701274</c:v>
                </c:pt>
                <c:pt idx="72">
                  <c:v>2.9502114387616212</c:v>
                </c:pt>
                <c:pt idx="73">
                  <c:v>2.9527008668235402</c:v>
                </c:pt>
                <c:pt idx="74">
                  <c:v>2.955065823482363</c:v>
                </c:pt>
                <c:pt idx="75">
                  <c:v>2.957312532308245</c:v>
                </c:pt>
                <c:pt idx="76">
                  <c:v>2.9594469056928325</c:v>
                </c:pt>
                <c:pt idx="77">
                  <c:v>2.9614745604081909</c:v>
                </c:pt>
                <c:pt idx="78">
                  <c:v>2.9634008323877814</c:v>
                </c:pt>
                <c:pt idx="79">
                  <c:v>2.9652307907683921</c:v>
                </c:pt>
                <c:pt idx="80">
                  <c:v>2.9669692512299726</c:v>
                </c:pt>
                <c:pt idx="81">
                  <c:v>2.9686207886684741</c:v>
                </c:pt>
                <c:pt idx="82">
                  <c:v>2.9701897492350504</c:v>
                </c:pt>
                <c:pt idx="83">
                  <c:v>2.9716802617732978</c:v>
                </c:pt>
                <c:pt idx="84">
                  <c:v>2.9730962486846328</c:v>
                </c:pt>
                <c:pt idx="85">
                  <c:v>2.9744414362504012</c:v>
                </c:pt>
                <c:pt idx="86">
                  <c:v>2.975719364437881</c:v>
                </c:pt>
                <c:pt idx="87">
                  <c:v>2.976933396215987</c:v>
                </c:pt>
                <c:pt idx="88">
                  <c:v>2.9780867264051878</c:v>
                </c:pt>
                <c:pt idx="89">
                  <c:v>2.9791823900849286</c:v>
                </c:pt>
                <c:pt idx="90">
                  <c:v>2.9802232705806819</c:v>
                </c:pt>
                <c:pt idx="91">
                  <c:v>2.9812121070516477</c:v>
                </c:pt>
                <c:pt idx="92">
                  <c:v>2.9821515016990654</c:v>
                </c:pt>
                <c:pt idx="93">
                  <c:v>2.983043926614112</c:v>
                </c:pt>
                <c:pt idx="94">
                  <c:v>2.9838917302834065</c:v>
                </c:pt>
                <c:pt idx="95">
                  <c:v>2.9846971437692362</c:v>
                </c:pt>
                <c:pt idx="96">
                  <c:v>2.9854622865807743</c:v>
                </c:pt>
                <c:pt idx="97">
                  <c:v>2.9861891722517355</c:v>
                </c:pt>
                <c:pt idx="98">
                  <c:v>2.9868797136391487</c:v>
                </c:pt>
                <c:pt idx="99">
                  <c:v>2.9875357279571912</c:v>
                </c:pt>
                <c:pt idx="100">
                  <c:v>2.9881589415593317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61984"/>
        <c:axId val="201560448"/>
      </c:scatterChart>
      <c:valAx>
        <c:axId val="20156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560448"/>
        <c:crosses val="autoZero"/>
        <c:crossBetween val="midCat"/>
      </c:valAx>
      <c:valAx>
        <c:axId val="20156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561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Hoja2!$B$21</c:f>
              <c:strCache>
                <c:ptCount val="1"/>
                <c:pt idx="0">
                  <c:v>isoclina x</c:v>
                </c:pt>
              </c:strCache>
            </c:strRef>
          </c:tx>
          <c:marker>
            <c:symbol val="none"/>
          </c:marker>
          <c:xVal>
            <c:numRef>
              <c:f>Hoja2!$A$22:$A$27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Hoja2!$B$22:$B$27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Hoja2!$C$21</c:f>
              <c:strCache>
                <c:ptCount val="1"/>
                <c:pt idx="0">
                  <c:v>isoclina y</c:v>
                </c:pt>
              </c:strCache>
            </c:strRef>
          </c:tx>
          <c:marker>
            <c:symbol val="none"/>
          </c:marker>
          <c:xVal>
            <c:numRef>
              <c:f>Hoja2!$A$22:$A$27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Hoja2!$C$22:$C$27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9760"/>
        <c:axId val="59027840"/>
      </c:scatterChart>
      <c:valAx>
        <c:axId val="5902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027840"/>
        <c:crosses val="autoZero"/>
        <c:crossBetween val="midCat"/>
      </c:valAx>
      <c:valAx>
        <c:axId val="5902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029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Hoja2!$C$37</c:f>
              <c:strCache>
                <c:ptCount val="1"/>
                <c:pt idx="0">
                  <c:v>y(t)</c:v>
                </c:pt>
              </c:strCache>
            </c:strRef>
          </c:tx>
          <c:marker>
            <c:symbol val="none"/>
          </c:marker>
          <c:xVal>
            <c:numRef>
              <c:f>Hoja2!$B$38:$B$131</c:f>
              <c:numCache>
                <c:formatCode>General</c:formatCode>
                <c:ptCount val="94"/>
                <c:pt idx="0">
                  <c:v>2</c:v>
                </c:pt>
                <c:pt idx="1">
                  <c:v>2.2000000000000002</c:v>
                </c:pt>
                <c:pt idx="2">
                  <c:v>2.0550000000000002</c:v>
                </c:pt>
                <c:pt idx="3">
                  <c:v>1.0910000000000002</c:v>
                </c:pt>
                <c:pt idx="4">
                  <c:v>-1.6313</c:v>
                </c:pt>
                <c:pt idx="5">
                  <c:v>-7.9326600000000003</c:v>
                </c:pt>
              </c:numCache>
            </c:numRef>
          </c:xVal>
          <c:yVal>
            <c:numRef>
              <c:f>Hoja2!$C$38:$C$131</c:f>
              <c:numCache>
                <c:formatCode>General</c:formatCode>
                <c:ptCount val="94"/>
                <c:pt idx="0">
                  <c:v>4</c:v>
                </c:pt>
                <c:pt idx="1">
                  <c:v>11.7</c:v>
                </c:pt>
                <c:pt idx="2">
                  <c:v>27.5</c:v>
                </c:pt>
                <c:pt idx="3">
                  <c:v>58.81</c:v>
                </c:pt>
                <c:pt idx="4">
                  <c:v>119.50200000000001</c:v>
                </c:pt>
                <c:pt idx="5">
                  <c:v>235.44140000000002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97504"/>
        <c:axId val="200995968"/>
      </c:scatterChart>
      <c:valAx>
        <c:axId val="20099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995968"/>
        <c:crosses val="autoZero"/>
        <c:crossBetween val="midCat"/>
      </c:valAx>
      <c:valAx>
        <c:axId val="20099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997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Hoja3!$B$21</c:f>
              <c:strCache>
                <c:ptCount val="1"/>
                <c:pt idx="0">
                  <c:v>isoclina x</c:v>
                </c:pt>
              </c:strCache>
            </c:strRef>
          </c:tx>
          <c:marker>
            <c:symbol val="none"/>
          </c:marker>
          <c:xVal>
            <c:numRef>
              <c:f>Hoja3!$A$22:$A$27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Hoja3!$B$22:$B$27</c:f>
              <c:numCache>
                <c:formatCode>General</c:formatCode>
                <c:ptCount val="6"/>
                <c:pt idx="0">
                  <c:v>3</c:v>
                </c:pt>
                <c:pt idx="1">
                  <c:v>2.5</c:v>
                </c:pt>
                <c:pt idx="2">
                  <c:v>2</c:v>
                </c:pt>
                <c:pt idx="3">
                  <c:v>1.5</c:v>
                </c:pt>
                <c:pt idx="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Hoja3!$C$21</c:f>
              <c:strCache>
                <c:ptCount val="1"/>
                <c:pt idx="0">
                  <c:v>isoclina y</c:v>
                </c:pt>
              </c:strCache>
            </c:strRef>
          </c:tx>
          <c:marker>
            <c:symbol val="none"/>
          </c:marker>
          <c:xVal>
            <c:numRef>
              <c:f>Hoja3!$A$22:$A$27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Hoja3!$C$22:$C$27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44640"/>
        <c:axId val="173343104"/>
      </c:scatterChart>
      <c:valAx>
        <c:axId val="17334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343104"/>
        <c:crosses val="autoZero"/>
        <c:crossBetween val="midCat"/>
      </c:valAx>
      <c:valAx>
        <c:axId val="17334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344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Hoja3!$C$33</c:f>
              <c:strCache>
                <c:ptCount val="1"/>
                <c:pt idx="0">
                  <c:v>y(t)</c:v>
                </c:pt>
              </c:strCache>
            </c:strRef>
          </c:tx>
          <c:marker>
            <c:symbol val="none"/>
          </c:marker>
          <c:xVal>
            <c:numRef>
              <c:f>Hoja3!$B$34:$B$134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1.0975000000000001</c:v>
                </c:pt>
                <c:pt idx="3">
                  <c:v>1.1426250000000002</c:v>
                </c:pt>
                <c:pt idx="4">
                  <c:v>1.1854937500000002</c:v>
                </c:pt>
                <c:pt idx="5">
                  <c:v>1.2262190625000002</c:v>
                </c:pt>
                <c:pt idx="6">
                  <c:v>1.2649081093750003</c:v>
                </c:pt>
                <c:pt idx="7">
                  <c:v>1.3016627039062505</c:v>
                </c:pt>
                <c:pt idx="8">
                  <c:v>1.3365795687109381</c:v>
                </c:pt>
                <c:pt idx="9">
                  <c:v>1.3697505902753913</c:v>
                </c:pt>
                <c:pt idx="10">
                  <c:v>1.4012630607616219</c:v>
                </c:pt>
                <c:pt idx="11">
                  <c:v>1.4311999077235409</c:v>
                </c:pt>
                <c:pt idx="12">
                  <c:v>1.459639912337364</c:v>
                </c:pt>
                <c:pt idx="13">
                  <c:v>1.4866579167204961</c:v>
                </c:pt>
                <c:pt idx="14">
                  <c:v>1.5123250208844716</c:v>
                </c:pt>
                <c:pt idx="15">
                  <c:v>1.5367087698402484</c:v>
                </c:pt>
                <c:pt idx="16">
                  <c:v>1.5598733313482362</c:v>
                </c:pt>
                <c:pt idx="17">
                  <c:v>1.5818796647808249</c:v>
                </c:pt>
                <c:pt idx="18">
                  <c:v>1.602785681541784</c:v>
                </c:pt>
                <c:pt idx="19">
                  <c:v>1.6226463974646954</c:v>
                </c:pt>
                <c:pt idx="20">
                  <c:v>1.6415140775914612</c:v>
                </c:pt>
                <c:pt idx="21">
                  <c:v>1.6594383737118887</c:v>
                </c:pt>
                <c:pt idx="22">
                  <c:v>1.6764664550262951</c:v>
                </c:pt>
                <c:pt idx="23">
                  <c:v>1.6926431322749813</c:v>
                </c:pt>
                <c:pt idx="24">
                  <c:v>1.7080109756612334</c:v>
                </c:pt>
                <c:pt idx="25">
                  <c:v>1.722610426878173</c:v>
                </c:pt>
                <c:pt idx="26">
                  <c:v>1.7364799055342657</c:v>
                </c:pt>
                <c:pt idx="27">
                  <c:v>1.749655910257554</c:v>
                </c:pt>
                <c:pt idx="28">
                  <c:v>1.7621731147446782</c:v>
                </c:pt>
                <c:pt idx="29">
                  <c:v>1.7740644590074464</c:v>
                </c:pt>
                <c:pt idx="30">
                  <c:v>1.7853612360570765</c:v>
                </c:pt>
                <c:pt idx="31">
                  <c:v>1.7960931742542257</c:v>
                </c:pt>
                <c:pt idx="32">
                  <c:v>1.8062885155415176</c:v>
                </c:pt>
                <c:pt idx="33">
                  <c:v>1.8159740897644454</c:v>
                </c:pt>
                <c:pt idx="34">
                  <c:v>1.8251753852762274</c:v>
                </c:pt>
                <c:pt idx="35">
                  <c:v>1.833916616012421</c:v>
                </c:pt>
                <c:pt idx="36">
                  <c:v>1.8422207852118055</c:v>
                </c:pt>
                <c:pt idx="37">
                  <c:v>1.8501097459512219</c:v>
                </c:pt>
                <c:pt idx="38">
                  <c:v>1.8576042586536683</c:v>
                </c:pt>
                <c:pt idx="39">
                  <c:v>1.8647240457209935</c:v>
                </c:pt>
                <c:pt idx="40">
                  <c:v>1.8714878434349538</c:v>
                </c:pt>
                <c:pt idx="41">
                  <c:v>1.8779134512632176</c:v>
                </c:pt>
                <c:pt idx="42">
                  <c:v>1.8840177787000698</c:v>
                </c:pt>
                <c:pt idx="43">
                  <c:v>1.8898168897650816</c:v>
                </c:pt>
                <c:pt idx="44">
                  <c:v>1.895326045276845</c:v>
                </c:pt>
                <c:pt idx="45">
                  <c:v>1.9005597430130228</c:v>
                </c:pt>
                <c:pt idx="46">
                  <c:v>1.9055317558623948</c:v>
                </c:pt>
                <c:pt idx="47">
                  <c:v>1.9102551680693016</c:v>
                </c:pt>
                <c:pt idx="48">
                  <c:v>1.9147424096658672</c:v>
                </c:pt>
                <c:pt idx="49">
                  <c:v>1.9190052891826088</c:v>
                </c:pt>
                <c:pt idx="50">
                  <c:v>1.9230550247235187</c:v>
                </c:pt>
              </c:numCache>
            </c:numRef>
          </c:xVal>
          <c:yVal>
            <c:numRef>
              <c:f>Hoja3!$C$34:$C$134</c:f>
              <c:numCache>
                <c:formatCode>General</c:formatCode>
                <c:ptCount val="101"/>
                <c:pt idx="0">
                  <c:v>3</c:v>
                </c:pt>
                <c:pt idx="1">
                  <c:v>2.95</c:v>
                </c:pt>
                <c:pt idx="2">
                  <c:v>2.9025000000000003</c:v>
                </c:pt>
                <c:pt idx="3">
                  <c:v>2.8573750000000002</c:v>
                </c:pt>
                <c:pt idx="4">
                  <c:v>2.8145062500000004</c:v>
                </c:pt>
                <c:pt idx="5">
                  <c:v>2.7737809375000007</c:v>
                </c:pt>
                <c:pt idx="6">
                  <c:v>2.7350918906250006</c:v>
                </c:pt>
                <c:pt idx="7">
                  <c:v>2.6983372960937508</c:v>
                </c:pt>
                <c:pt idx="8">
                  <c:v>2.6634204312890635</c:v>
                </c:pt>
                <c:pt idx="9">
                  <c:v>2.6302494097246103</c:v>
                </c:pt>
                <c:pt idx="10">
                  <c:v>2.5987369392383801</c:v>
                </c:pt>
                <c:pt idx="11">
                  <c:v>2.5688000922764611</c:v>
                </c:pt>
                <c:pt idx="12">
                  <c:v>2.5403600876626382</c:v>
                </c:pt>
                <c:pt idx="13">
                  <c:v>2.5133420832795066</c:v>
                </c:pt>
                <c:pt idx="14">
                  <c:v>2.4876749791155315</c:v>
                </c:pt>
                <c:pt idx="15">
                  <c:v>2.4632912301597552</c:v>
                </c:pt>
                <c:pt idx="16">
                  <c:v>2.440126668651768</c:v>
                </c:pt>
                <c:pt idx="17">
                  <c:v>2.41812033521918</c:v>
                </c:pt>
                <c:pt idx="18">
                  <c:v>2.3972143184582215</c:v>
                </c:pt>
                <c:pt idx="19">
                  <c:v>2.3773536025353108</c:v>
                </c:pt>
                <c:pt idx="20">
                  <c:v>2.3584859224085459</c:v>
                </c:pt>
                <c:pt idx="21">
                  <c:v>2.3405616262881193</c:v>
                </c:pt>
                <c:pt idx="22">
                  <c:v>2.323533544973714</c:v>
                </c:pt>
                <c:pt idx="23">
                  <c:v>2.3073568677250291</c:v>
                </c:pt>
                <c:pt idx="24">
                  <c:v>2.2919890243387786</c:v>
                </c:pt>
                <c:pt idx="25">
                  <c:v>2.277389573121841</c:v>
                </c:pt>
                <c:pt idx="26">
                  <c:v>2.2635200944657505</c:v>
                </c:pt>
                <c:pt idx="27">
                  <c:v>2.2503440897424647</c:v>
                </c:pt>
                <c:pt idx="28">
                  <c:v>2.2378268852553433</c:v>
                </c:pt>
                <c:pt idx="29">
                  <c:v>2.2259355409925785</c:v>
                </c:pt>
                <c:pt idx="30">
                  <c:v>2.2146387639429519</c:v>
                </c:pt>
                <c:pt idx="31">
                  <c:v>2.2039068257458072</c:v>
                </c:pt>
                <c:pt idx="32">
                  <c:v>2.1937114844585199</c:v>
                </c:pt>
                <c:pt idx="33">
                  <c:v>2.1840259102355977</c:v>
                </c:pt>
                <c:pt idx="34">
                  <c:v>2.1748246147238222</c:v>
                </c:pt>
                <c:pt idx="35">
                  <c:v>2.1660833839876359</c:v>
                </c:pt>
                <c:pt idx="36">
                  <c:v>2.1577792147882597</c:v>
                </c:pt>
                <c:pt idx="37">
                  <c:v>2.1498902540488531</c:v>
                </c:pt>
                <c:pt idx="38">
                  <c:v>2.1423957413464181</c:v>
                </c:pt>
                <c:pt idx="39">
                  <c:v>2.135275954279106</c:v>
                </c:pt>
                <c:pt idx="40">
                  <c:v>2.1285121565651606</c:v>
                </c:pt>
                <c:pt idx="41">
                  <c:v>2.122086548736914</c:v>
                </c:pt>
                <c:pt idx="42">
                  <c:v>2.1159822213000816</c:v>
                </c:pt>
                <c:pt idx="43">
                  <c:v>2.1101831102350928</c:v>
                </c:pt>
                <c:pt idx="44">
                  <c:v>2.1046739547233555</c:v>
                </c:pt>
                <c:pt idx="45">
                  <c:v>2.0994402569872079</c:v>
                </c:pt>
                <c:pt idx="46">
                  <c:v>2.0944682441378708</c:v>
                </c:pt>
                <c:pt idx="47">
                  <c:v>2.0897448319310037</c:v>
                </c:pt>
                <c:pt idx="48">
                  <c:v>2.0852575903344839</c:v>
                </c:pt>
                <c:pt idx="49">
                  <c:v>2.0809947108177949</c:v>
                </c:pt>
                <c:pt idx="50">
                  <c:v>2.0769449752769455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51840"/>
        <c:axId val="201250304"/>
      </c:scatterChart>
      <c:valAx>
        <c:axId val="20125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250304"/>
        <c:crosses val="autoZero"/>
        <c:crossBetween val="midCat"/>
      </c:valAx>
      <c:valAx>
        <c:axId val="20125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251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Hoja4!$B$21</c:f>
              <c:strCache>
                <c:ptCount val="1"/>
                <c:pt idx="0">
                  <c:v>isoclina x</c:v>
                </c:pt>
              </c:strCache>
            </c:strRef>
          </c:tx>
          <c:marker>
            <c:symbol val="none"/>
          </c:marker>
          <c:xVal>
            <c:numRef>
              <c:f>Hoja4!$A$22:$A$28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Hoja4!$B$22:$B$28</c:f>
              <c:numCache>
                <c:formatCode>General</c:formatCode>
                <c:ptCount val="7"/>
                <c:pt idx="0">
                  <c:v>4</c:v>
                </c:pt>
                <c:pt idx="1">
                  <c:v>4.75</c:v>
                </c:pt>
                <c:pt idx="2">
                  <c:v>5.5</c:v>
                </c:pt>
                <c:pt idx="3">
                  <c:v>6.25</c:v>
                </c:pt>
                <c:pt idx="4">
                  <c:v>7</c:v>
                </c:pt>
                <c:pt idx="5">
                  <c:v>7.75</c:v>
                </c:pt>
                <c:pt idx="6">
                  <c:v>8.5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Hoja4!$C$21</c:f>
              <c:strCache>
                <c:ptCount val="1"/>
                <c:pt idx="0">
                  <c:v>isoclina y</c:v>
                </c:pt>
              </c:strCache>
            </c:strRef>
          </c:tx>
          <c:marker>
            <c:symbol val="none"/>
          </c:marker>
          <c:xVal>
            <c:numRef>
              <c:f>Hoja4!$A$22:$A$28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Hoja4!$C$22:$C$28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08192"/>
        <c:axId val="181149056"/>
      </c:scatterChart>
      <c:valAx>
        <c:axId val="18120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149056"/>
        <c:crosses val="autoZero"/>
        <c:crossBetween val="midCat"/>
      </c:valAx>
      <c:valAx>
        <c:axId val="18114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208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Hoja4!$C$36</c:f>
              <c:strCache>
                <c:ptCount val="1"/>
                <c:pt idx="0">
                  <c:v>y(t)</c:v>
                </c:pt>
              </c:strCache>
            </c:strRef>
          </c:tx>
          <c:marker>
            <c:symbol val="none"/>
          </c:marker>
          <c:xVal>
            <c:numRef>
              <c:f>Hoja4!$B$37:$B$137</c:f>
              <c:numCache>
                <c:formatCode>General</c:formatCode>
                <c:ptCount val="101"/>
                <c:pt idx="0">
                  <c:v>6</c:v>
                </c:pt>
                <c:pt idx="1">
                  <c:v>6.1</c:v>
                </c:pt>
                <c:pt idx="2">
                  <c:v>6.165</c:v>
                </c:pt>
                <c:pt idx="3">
                  <c:v>6.1972500000000004</c:v>
                </c:pt>
                <c:pt idx="4">
                  <c:v>6.1992125000000007</c:v>
                </c:pt>
                <c:pt idx="5">
                  <c:v>6.1735131250000004</c:v>
                </c:pt>
                <c:pt idx="6">
                  <c:v>6.1228935312499999</c:v>
                </c:pt>
                <c:pt idx="7">
                  <c:v>6.0501669828124998</c:v>
                </c:pt>
                <c:pt idx="8">
                  <c:v>5.9581769200781247</c:v>
                </c:pt>
                <c:pt idx="9">
                  <c:v>5.8497587763320311</c:v>
                </c:pt>
                <c:pt idx="10">
                  <c:v>5.7277052354595703</c:v>
                </c:pt>
                <c:pt idx="11">
                  <c:v>5.5947350639702051</c:v>
                </c:pt>
                <c:pt idx="12">
                  <c:v>5.4534655941865324</c:v>
                </c:pt>
                <c:pt idx="13">
                  <c:v>5.3063888830815991</c:v>
                </c:pt>
                <c:pt idx="14">
                  <c:v>5.1558515231598276</c:v>
                </c:pt>
                <c:pt idx="15">
                  <c:v>5.0040380381917133</c:v>
                </c:pt>
                <c:pt idx="16">
                  <c:v>4.8529577576809118</c:v>
                </c:pt>
                <c:pt idx="17">
                  <c:v>4.7044350297437942</c:v>
                </c:pt>
                <c:pt idx="18">
                  <c:v>4.5601026026293772</c:v>
                </c:pt>
                <c:pt idx="19">
                  <c:v>4.4213979803546044</c:v>
                </c:pt>
                <c:pt idx="20">
                  <c:v>4.289562537774442</c:v>
                </c:pt>
                <c:pt idx="21">
                  <c:v>4.1656431646978636</c:v>
                </c:pt>
                <c:pt idx="22">
                  <c:v>4.0504961972067619</c:v>
                </c:pt>
                <c:pt idx="23">
                  <c:v>3.9447933869060474</c:v>
                </c:pt>
                <c:pt idx="24">
                  <c:v>3.8490296551703196</c:v>
                </c:pt>
                <c:pt idx="25">
                  <c:v>3.7635323792718389</c:v>
                </c:pt>
                <c:pt idx="26">
                  <c:v>3.6884719602735774</c:v>
                </c:pt>
                <c:pt idx="27">
                  <c:v>3.6238734284342442</c:v>
                </c:pt>
                <c:pt idx="28">
                  <c:v>3.5696288502754245</c:v>
                </c:pt>
                <c:pt idx="29">
                  <c:v>3.5255103120770586</c:v>
                </c:pt>
                <c:pt idx="30">
                  <c:v>3.4911832670700864</c:v>
                </c:pt>
                <c:pt idx="31">
                  <c:v>3.4662200476628482</c:v>
                </c:pt>
                <c:pt idx="32">
                  <c:v>3.450113359357958</c:v>
                </c:pt>
                <c:pt idx="33">
                  <c:v>3.4422895892877712</c:v>
                </c:pt>
                <c:pt idx="34">
                  <c:v>3.4421217792326289</c:v>
                </c:pt>
                <c:pt idx="35">
                  <c:v>3.4489421303169037</c:v>
                </c:pt>
                <c:pt idx="36">
                  <c:v>3.4620539240523431</c:v>
                </c:pt>
                <c:pt idx="37">
                  <c:v>3.4807427617852769</c:v>
                </c:pt>
                <c:pt idx="38">
                  <c:v>3.5042870416942633</c:v>
                </c:pt>
                <c:pt idx="39">
                  <c:v>3.5319676090900352</c:v>
                </c:pt>
                <c:pt idx="40">
                  <c:v>3.5630765317250512</c:v>
                </c:pt>
                <c:pt idx="41">
                  <c:v>3.5969249669829404</c:v>
                </c:pt>
                <c:pt idx="42">
                  <c:v>3.6328501020684776</c:v>
                </c:pt>
                <c:pt idx="43">
                  <c:v>3.6702211615581746</c:v>
                </c:pt>
                <c:pt idx="44">
                  <c:v>3.7084444888230457</c:v>
                </c:pt>
                <c:pt idx="45">
                  <c:v>3.7469677188419523</c:v>
                </c:pt>
                <c:pt idx="46">
                  <c:v>3.7852830697486803</c:v>
                </c:pt>
                <c:pt idx="47">
                  <c:v>3.8229297890792111</c:v>
                </c:pt>
                <c:pt idx="48">
                  <c:v>3.8594957981048301</c:v>
                </c:pt>
                <c:pt idx="49">
                  <c:v>3.8946185838643972</c:v>
                </c:pt>
                <c:pt idx="50">
                  <c:v>3.9279853935716975</c:v>
                </c:pt>
                <c:pt idx="51">
                  <c:v>3.9593327900099626</c:v>
                </c:pt>
                <c:pt idx="52">
                  <c:v>3.988445629384755</c:v>
                </c:pt>
                <c:pt idx="53">
                  <c:v>4.0151555249469437</c:v>
                </c:pt>
                <c:pt idx="54">
                  <c:v>4.0393388605856044</c:v>
                </c:pt>
                <c:pt idx="55">
                  <c:v>4.0609144185985615</c:v>
                </c:pt>
                <c:pt idx="56">
                  <c:v>4.0798406850529032</c:v>
                </c:pt>
                <c:pt idx="57">
                  <c:v>4.0961128946293286</c:v>
                </c:pt>
                <c:pt idx="58">
                  <c:v>4.1097598746849497</c:v>
                </c:pt>
                <c:pt idx="59">
                  <c:v>4.120840745552143</c:v>
                </c:pt>
                <c:pt idx="60">
                  <c:v>4.1294415308990544</c:v>
                </c:pt>
                <c:pt idx="61">
                  <c:v>4.1356717283918734</c:v>
                </c:pt>
                <c:pt idx="62">
                  <c:v>4.139660886999172</c:v>
                </c:pt>
                <c:pt idx="63">
                  <c:v>4.1415552331408421</c:v>
                </c:pt>
                <c:pt idx="64">
                  <c:v>4.1415143835808559</c:v>
                </c:pt>
                <c:pt idx="65">
                  <c:v>4.1397081785626071</c:v>
                </c:pt>
                <c:pt idx="66">
                  <c:v>4.1363136642514231</c:v>
                </c:pt>
                <c:pt idx="67">
                  <c:v>4.131512249139325</c:v>
                </c:pt>
                <c:pt idx="68">
                  <c:v>4.1254870547352933</c:v>
                </c:pt>
                <c:pt idx="69">
                  <c:v>4.1184204766574233</c:v>
                </c:pt>
                <c:pt idx="70">
                  <c:v>4.1104919682031493</c:v>
                </c:pt>
                <c:pt idx="71">
                  <c:v>4.1018760546360848</c:v>
                </c:pt>
                <c:pt idx="72">
                  <c:v>4.092740582823188</c:v>
                </c:pt>
                <c:pt idx="73">
                  <c:v>4.0832452075086296</c:v>
                </c:pt>
                <c:pt idx="74">
                  <c:v>4.0735401124402371</c:v>
                </c:pt>
                <c:pt idx="75">
                  <c:v>4.0637649617848259</c:v>
                </c:pt>
                <c:pt idx="76">
                  <c:v>4.0540480747894527</c:v>
                </c:pt>
                <c:pt idx="77">
                  <c:v>4.0445058144713064</c:v>
                </c:pt>
                <c:pt idx="78">
                  <c:v>4.0352421792501074</c:v>
                </c:pt>
                <c:pt idx="79">
                  <c:v>4.0263485848701368</c:v>
                </c:pt>
                <c:pt idx="80">
                  <c:v>4.0179038226875363</c:v>
                </c:pt>
                <c:pt idx="81">
                  <c:v>4.0099741794123194</c:v>
                </c:pt>
                <c:pt idx="82">
                  <c:v>4.00261370268103</c:v>
                </c:pt>
                <c:pt idx="83">
                  <c:v>3.995864596380216</c:v>
                </c:pt>
                <c:pt idx="84">
                  <c:v>3.9897577294259703</c:v>
                </c:pt>
                <c:pt idx="85">
                  <c:v>3.9843132417123965</c:v>
                </c:pt>
                <c:pt idx="86">
                  <c:v>3.9795412311523557</c:v>
                </c:pt>
                <c:pt idx="87">
                  <c:v>3.9754425061269139</c:v>
                </c:pt>
                <c:pt idx="88">
                  <c:v>3.9720093882146119</c:v>
                </c:pt>
                <c:pt idx="89">
                  <c:v>3.9692265507669537</c:v>
                </c:pt>
                <c:pt idx="90">
                  <c:v>3.9670718797113786</c:v>
                </c:pt>
                <c:pt idx="91">
                  <c:v>3.9655173438767739</c:v>
                </c:pt>
                <c:pt idx="92">
                  <c:v>3.9645298631292376</c:v>
                </c:pt>
                <c:pt idx="93">
                  <c:v>3.9640721636579954</c:v>
                </c:pt>
                <c:pt idx="94">
                  <c:v>3.964103610844762</c:v>
                </c:pt>
                <c:pt idx="95">
                  <c:v>3.9645810112671267</c:v>
                </c:pt>
                <c:pt idx="96">
                  <c:v>3.9654593765116957</c:v>
                </c:pt>
                <c:pt idx="97">
                  <c:v>3.9666926425909685</c:v>
                </c:pt>
                <c:pt idx="98">
                  <c:v>3.9682343398559179</c:v>
                </c:pt>
                <c:pt idx="99">
                  <c:v>3.9700382093619853</c:v>
                </c:pt>
                <c:pt idx="100">
                  <c:v>3.972058762669247</c:v>
                </c:pt>
              </c:numCache>
            </c:numRef>
          </c:xVal>
          <c:yVal>
            <c:numRef>
              <c:f>Hoja4!$C$37:$C$137</c:f>
              <c:numCache>
                <c:formatCode>General</c:formatCode>
                <c:ptCount val="101"/>
                <c:pt idx="0">
                  <c:v>9</c:v>
                </c:pt>
                <c:pt idx="1">
                  <c:v>8.9</c:v>
                </c:pt>
                <c:pt idx="2">
                  <c:v>8.7850000000000001</c:v>
                </c:pt>
                <c:pt idx="3">
                  <c:v>8.6577500000000001</c:v>
                </c:pt>
                <c:pt idx="4">
                  <c:v>8.5209124999999997</c:v>
                </c:pt>
                <c:pt idx="5">
                  <c:v>8.3770368749999999</c:v>
                </c:pt>
                <c:pt idx="6">
                  <c:v>8.2285374062500001</c:v>
                </c:pt>
                <c:pt idx="7">
                  <c:v>8.0776749234375007</c:v>
                </c:pt>
                <c:pt idx="8">
                  <c:v>7.9265419713281258</c:v>
                </c:pt>
                <c:pt idx="9">
                  <c:v>7.7770513778867194</c:v>
                </c:pt>
                <c:pt idx="10">
                  <c:v>7.6309280691478527</c:v>
                </c:pt>
                <c:pt idx="11">
                  <c:v>7.4897039490592885</c:v>
                </c:pt>
                <c:pt idx="12">
                  <c:v>7.3547156401152325</c:v>
                </c:pt>
                <c:pt idx="13">
                  <c:v>7.2271048627023404</c:v>
                </c:pt>
                <c:pt idx="14">
                  <c:v>7.1078212175292972</c:v>
                </c:pt>
                <c:pt idx="15">
                  <c:v>6.9976271260897791</c:v>
                </c:pt>
                <c:pt idx="16">
                  <c:v>6.8971046785750971</c:v>
                </c:pt>
                <c:pt idx="17">
                  <c:v>6.806664136735761</c:v>
                </c:pt>
                <c:pt idx="18">
                  <c:v>6.7265538405981697</c:v>
                </c:pt>
                <c:pt idx="19">
                  <c:v>6.6568712723651409</c:v>
                </c:pt>
                <c:pt idx="20">
                  <c:v>6.5975750379479372</c:v>
                </c:pt>
                <c:pt idx="21">
                  <c:v>6.5484975360678899</c:v>
                </c:pt>
                <c:pt idx="22">
                  <c:v>6.5093580964014981</c:v>
                </c:pt>
                <c:pt idx="23">
                  <c:v>6.4797763815008969</c:v>
                </c:pt>
                <c:pt idx="24">
                  <c:v>6.4592858618853368</c:v>
                </c:pt>
                <c:pt idx="25">
                  <c:v>6.4473471894625716</c:v>
                </c:pt>
                <c:pt idx="26">
                  <c:v>6.4433613110085162</c:v>
                </c:pt>
                <c:pt idx="27">
                  <c:v>6.4466821805315844</c:v>
                </c:pt>
                <c:pt idx="28">
                  <c:v>6.4566289467147389</c:v>
                </c:pt>
                <c:pt idx="29">
                  <c:v>6.4724975090229337</c:v>
                </c:pt>
                <c:pt idx="30">
                  <c:v>6.4935713532663746</c:v>
                </c:pt>
                <c:pt idx="31">
                  <c:v>6.5191315942226851</c:v>
                </c:pt>
                <c:pt idx="32">
                  <c:v>6.5484661691675345</c:v>
                </c:pt>
                <c:pt idx="33">
                  <c:v>6.5808781416901159</c:v>
                </c:pt>
                <c:pt idx="34">
                  <c:v>6.6156930898458448</c:v>
                </c:pt>
                <c:pt idx="35">
                  <c:v>6.652265566414874</c:v>
                </c:pt>
                <c:pt idx="36">
                  <c:v>6.6899846317039273</c:v>
                </c:pt>
                <c:pt idx="37">
                  <c:v>6.7282784708838896</c:v>
                </c:pt>
                <c:pt idx="38">
                  <c:v>6.7666181182495562</c:v>
                </c:pt>
                <c:pt idx="39">
                  <c:v>6.8045203199926076</c:v>
                </c:pt>
                <c:pt idx="40">
                  <c:v>6.8415495750832349</c:v>
                </c:pt>
                <c:pt idx="41">
                  <c:v>6.8773194006648914</c:v>
                </c:pt>
                <c:pt idx="42">
                  <c:v>6.9114928739998422</c:v>
                </c:pt>
                <c:pt idx="43">
                  <c:v>6.9437825074929869</c:v>
                </c:pt>
                <c:pt idx="44">
                  <c:v>6.9739495167118184</c:v>
                </c:pt>
                <c:pt idx="45">
                  <c:v>7.0018025436651046</c:v>
                </c:pt>
                <c:pt idx="46">
                  <c:v>7.0271958989641643</c:v>
                </c:pt>
                <c:pt idx="47">
                  <c:v>7.0500273869375043</c:v>
                </c:pt>
                <c:pt idx="48">
                  <c:v>7.0702357773764586</c:v>
                </c:pt>
                <c:pt idx="49">
                  <c:v>7.0877979864347989</c:v>
                </c:pt>
                <c:pt idx="50">
                  <c:v>7.1027260273700987</c:v>
                </c:pt>
                <c:pt idx="51">
                  <c:v>7.1150637893814341</c:v>
                </c:pt>
                <c:pt idx="52">
                  <c:v>7.1248836998495095</c:v>
                </c:pt>
                <c:pt idx="53">
                  <c:v>7.1322833219035093</c:v>
                </c:pt>
                <c:pt idx="54">
                  <c:v>7.1373819355039902</c:v>
                </c:pt>
                <c:pt idx="55">
                  <c:v>7.140317146220629</c:v>
                </c:pt>
                <c:pt idx="56">
                  <c:v>7.1412415616718041</c:v>
                </c:pt>
                <c:pt idx="57">
                  <c:v>7.140319571250104</c:v>
                </c:pt>
                <c:pt idx="58">
                  <c:v>7.1377242603496764</c:v>
                </c:pt>
                <c:pt idx="59">
                  <c:v>7.1336344858986651</c:v>
                </c:pt>
                <c:pt idx="60">
                  <c:v>7.1282321356383838</c:v>
                </c:pt>
                <c:pt idx="61">
                  <c:v>7.1216995893303974</c:v>
                </c:pt>
                <c:pt idx="62">
                  <c:v>7.1142173959577297</c:v>
                </c:pt>
                <c:pt idx="63">
                  <c:v>7.1059621770556989</c:v>
                </c:pt>
                <c:pt idx="64">
                  <c:v>7.0971047625943999</c:v>
                </c:pt>
                <c:pt idx="65">
                  <c:v>7.0878085623660345</c:v>
                </c:pt>
                <c:pt idx="66">
                  <c:v>7.0782281726280756</c:v>
                </c:pt>
                <c:pt idx="67">
                  <c:v>7.0685082148343374</c:v>
                </c:pt>
                <c:pt idx="68">
                  <c:v>7.058782400662122</c:v>
                </c:pt>
                <c:pt idx="69">
                  <c:v>7.0491728152216986</c:v>
                </c:pt>
                <c:pt idx="70">
                  <c:v>7.0397894083170414</c:v>
                </c:pt>
                <c:pt idx="71">
                  <c:v>7.0307296819125789</c:v>
                </c:pt>
                <c:pt idx="72">
                  <c:v>7.0220785605445997</c:v>
                </c:pt>
                <c:pt idx="73">
                  <c:v>7.0139084302895105</c:v>
                </c:pt>
                <c:pt idx="74">
                  <c:v>7.0062793310531228</c:v>
                </c:pt>
                <c:pt idx="75">
                  <c:v>6.999239286361755</c:v>
                </c:pt>
                <c:pt idx="76">
                  <c:v>6.9928247545013598</c:v>
                </c:pt>
                <c:pt idx="77">
                  <c:v>6.9870611847474828</c:v>
                </c:pt>
                <c:pt idx="78">
                  <c:v>6.9819636625377264</c:v>
                </c:pt>
                <c:pt idx="79">
                  <c:v>6.9775376277396024</c:v>
                </c:pt>
                <c:pt idx="80">
                  <c:v>6.9737796506395693</c:v>
                </c:pt>
                <c:pt idx="81">
                  <c:v>6.970678250902794</c:v>
                </c:pt>
                <c:pt idx="82">
                  <c:v>6.9682147455067014</c:v>
                </c:pt>
                <c:pt idx="83">
                  <c:v>6.9663641125139337</c:v>
                </c:pt>
                <c:pt idx="84">
                  <c:v>6.9650958585016092</c:v>
                </c:pt>
                <c:pt idx="85">
                  <c:v>6.9643748784840929</c:v>
                </c:pt>
                <c:pt idx="86">
                  <c:v>6.9641622982370581</c:v>
                </c:pt>
                <c:pt idx="87">
                  <c:v>6.9644162900336752</c:v>
                </c:pt>
                <c:pt idx="88">
                  <c:v>6.965092853922668</c:v>
                </c:pt>
                <c:pt idx="89">
                  <c:v>6.96614655779734</c:v>
                </c:pt>
                <c:pt idx="90">
                  <c:v>6.9675312306105113</c:v>
                </c:pt>
                <c:pt idx="91">
                  <c:v>6.9692006041698988</c:v>
                </c:pt>
                <c:pt idx="92">
                  <c:v>6.9711088999907167</c:v>
                </c:pt>
                <c:pt idx="93">
                  <c:v>6.9732113586773288</c:v>
                </c:pt>
                <c:pt idx="94">
                  <c:v>6.9754647102453955</c:v>
                </c:pt>
                <c:pt idx="95">
                  <c:v>6.9778275846731894</c:v>
                </c:pt>
                <c:pt idx="96">
                  <c:v>6.9802608627801366</c:v>
                </c:pt>
                <c:pt idx="97">
                  <c:v>6.9827279682679739</c:v>
                </c:pt>
                <c:pt idx="98">
                  <c:v>6.985195102422276</c:v>
                </c:pt>
                <c:pt idx="99">
                  <c:v>6.9876314235577981</c:v>
                </c:pt>
                <c:pt idx="100">
                  <c:v>6.9900091737994892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99712"/>
        <c:axId val="203698176"/>
      </c:scatterChart>
      <c:valAx>
        <c:axId val="20369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698176"/>
        <c:crosses val="autoZero"/>
        <c:crossBetween val="midCat"/>
      </c:valAx>
      <c:valAx>
        <c:axId val="20369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699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Hoja5!$B$21</c:f>
              <c:strCache>
                <c:ptCount val="1"/>
                <c:pt idx="0">
                  <c:v>isoclina x</c:v>
                </c:pt>
              </c:strCache>
            </c:strRef>
          </c:tx>
          <c:marker>
            <c:symbol val="none"/>
          </c:marker>
          <c:xVal>
            <c:numRef>
              <c:f>Hoja5!$A$22:$A$27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Hoja5!$B$22:$B$27</c:f>
              <c:numCache>
                <c:formatCode>General</c:formatCode>
                <c:ptCount val="6"/>
                <c:pt idx="0">
                  <c:v>2.5</c:v>
                </c:pt>
                <c:pt idx="1">
                  <c:v>2.25</c:v>
                </c:pt>
                <c:pt idx="2">
                  <c:v>2</c:v>
                </c:pt>
                <c:pt idx="3">
                  <c:v>1.75</c:v>
                </c:pt>
                <c:pt idx="4">
                  <c:v>1.5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Hoja5!$C$21</c:f>
              <c:strCache>
                <c:ptCount val="1"/>
                <c:pt idx="0">
                  <c:v>isoclina y</c:v>
                </c:pt>
              </c:strCache>
            </c:strRef>
          </c:tx>
          <c:marker>
            <c:symbol val="none"/>
          </c:marker>
          <c:xVal>
            <c:numRef>
              <c:f>Hoja5!$A$22:$A$27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Hoja5!$C$22:$C$27</c:f>
              <c:numCache>
                <c:formatCode>General</c:formatCode>
                <c:ptCount val="6"/>
                <c:pt idx="0">
                  <c:v>-6</c:v>
                </c:pt>
                <c:pt idx="1">
                  <c:v>-2</c:v>
                </c:pt>
                <c:pt idx="2">
                  <c:v>2</c:v>
                </c:pt>
                <c:pt idx="3">
                  <c:v>6</c:v>
                </c:pt>
                <c:pt idx="4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10848"/>
        <c:axId val="201972352"/>
      </c:scatterChart>
      <c:valAx>
        <c:axId val="20371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972352"/>
        <c:crosses val="autoZero"/>
        <c:crossBetween val="midCat"/>
      </c:valAx>
      <c:valAx>
        <c:axId val="20197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710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Hoja5!$C$33</c:f>
              <c:strCache>
                <c:ptCount val="1"/>
                <c:pt idx="0">
                  <c:v>y(t)</c:v>
                </c:pt>
              </c:strCache>
            </c:strRef>
          </c:tx>
          <c:marker>
            <c:symbol val="none"/>
          </c:marker>
          <c:xVal>
            <c:numRef>
              <c:f>Hoja5!$B$34:$B$134</c:f>
              <c:numCache>
                <c:formatCode>General</c:formatCode>
                <c:ptCount val="101"/>
                <c:pt idx="0">
                  <c:v>3</c:v>
                </c:pt>
                <c:pt idx="1">
                  <c:v>3.05</c:v>
                </c:pt>
                <c:pt idx="2">
                  <c:v>3.0625</c:v>
                </c:pt>
                <c:pt idx="3">
                  <c:v>3.031625</c:v>
                </c:pt>
                <c:pt idx="4">
                  <c:v>2.9525062499999999</c:v>
                </c:pt>
                <c:pt idx="5">
                  <c:v>2.8216315624999999</c:v>
                </c:pt>
                <c:pt idx="6">
                  <c:v>2.6371878906249999</c:v>
                </c:pt>
                <c:pt idx="7">
                  <c:v>2.39938051015625</c:v>
                </c:pt>
                <c:pt idx="8">
                  <c:v>2.1107119062890627</c:v>
                </c:pt>
                <c:pt idx="9">
                  <c:v>1.7762027703535157</c:v>
                </c:pt>
                <c:pt idx="10">
                  <c:v>1.403537464807129</c:v>
                </c:pt>
                <c:pt idx="11">
                  <c:v>1.0031170109660792</c:v>
                </c:pt>
                <c:pt idx="12">
                  <c:v>0.58800416948662138</c:v>
                </c:pt>
                <c:pt idx="13">
                  <c:v>0.17374757089315951</c:v>
                </c:pt>
                <c:pt idx="14">
                  <c:v>-0.22192486476283002</c:v>
                </c:pt>
                <c:pt idx="15">
                  <c:v>-0.57954881574737782</c:v>
                </c:pt>
                <c:pt idx="16">
                  <c:v>-0.87850335507796007</c:v>
                </c:pt>
                <c:pt idx="17">
                  <c:v>-1.0977225236723369</c:v>
                </c:pt>
                <c:pt idx="18">
                  <c:v>-1.216527216535338</c:v>
                </c:pt>
                <c:pt idx="19">
                  <c:v>-1.215559171428565</c:v>
                </c:pt>
                <c:pt idx="20">
                  <c:v>-1.0777919151083628</c:v>
                </c:pt>
                <c:pt idx="21">
                  <c:v>-0.78958666837042646</c:v>
                </c:pt>
                <c:pt idx="22">
                  <c:v>-0.34175474056659083</c:v>
                </c:pt>
                <c:pt idx="23">
                  <c:v>0.26941781342337157</c:v>
                </c:pt>
                <c:pt idx="24">
                  <c:v>1.0412321992864102</c:v>
                </c:pt>
                <c:pt idx="25">
                  <c:v>1.9637777666652594</c:v>
                </c:pt>
                <c:pt idx="26">
                  <c:v>3.0193255223123212</c:v>
                </c:pt>
                <c:pt idx="27">
                  <c:v>4.1819674984408159</c:v>
                </c:pt>
                <c:pt idx="28">
                  <c:v>5.4175523374838859</c:v>
                </c:pt>
                <c:pt idx="29">
                  <c:v>6.6839620417475283</c:v>
                </c:pt>
                <c:pt idx="30">
                  <c:v>7.93176674209447</c:v>
                </c:pt>
                <c:pt idx="31">
                  <c:v>9.1052835257018359</c:v>
                </c:pt>
                <c:pt idx="32">
                  <c:v>10.144051901130922</c:v>
                </c:pt>
                <c:pt idx="33">
                  <c:v>10.98472256426059</c:v>
                </c:pt>
                <c:pt idx="34">
                  <c:v>11.56333808790516</c:v>
                </c:pt>
                <c:pt idx="35">
                  <c:v>11.817964454933113</c:v>
                </c:pt>
                <c:pt idx="36">
                  <c:v>11.691611589927891</c:v>
                </c:pt>
                <c:pt idx="37">
                  <c:v>11.135359949087491</c:v>
                </c:pt>
                <c:pt idx="38">
                  <c:v>10.111589651591114</c:v>
                </c:pt>
                <c:pt idx="39">
                  <c:v>8.5971895265088811</c:v>
                </c:pt>
                <c:pt idx="40">
                  <c:v>6.5866068287258024</c:v>
                </c:pt>
                <c:pt idx="41">
                  <c:v>4.0945853062877884</c:v>
                </c:pt>
                <c:pt idx="42">
                  <c:v>1.1584308413851265</c:v>
                </c:pt>
                <c:pt idx="43">
                  <c:v>-2.1603589455250325</c:v>
                </c:pt>
                <c:pt idx="44">
                  <c:v>-5.7752610218850755</c:v>
                </c:pt>
                <c:pt idx="45">
                  <c:v>-9.5748380506963091</c:v>
                </c:pt>
                <c:pt idx="46">
                  <c:v>-13.423924188958551</c:v>
                </c:pt>
                <c:pt idx="47">
                  <c:v>-17.165988323892424</c:v>
                </c:pt>
                <c:pt idx="48">
                  <c:v>-20.626742094288947</c:v>
                </c:pt>
                <c:pt idx="49">
                  <c:v>-23.61901673795969</c:v>
                </c:pt>
                <c:pt idx="50">
                  <c:v>-25.948882306990228</c:v>
                </c:pt>
              </c:numCache>
            </c:numRef>
          </c:xVal>
          <c:yVal>
            <c:numRef>
              <c:f>Hoja5!$C$34:$C$134</c:f>
              <c:numCache>
                <c:formatCode>General</c:formatCode>
                <c:ptCount val="101"/>
                <c:pt idx="0">
                  <c:v>2</c:v>
                </c:pt>
                <c:pt idx="1">
                  <c:v>1.8</c:v>
                </c:pt>
                <c:pt idx="2">
                  <c:v>1.58</c:v>
                </c:pt>
                <c:pt idx="3">
                  <c:v>1.3465</c:v>
                </c:pt>
                <c:pt idx="4">
                  <c:v>1.1074999999999999</c:v>
                </c:pt>
                <c:pt idx="5">
                  <c:v>0.87237374999999995</c:v>
                </c:pt>
                <c:pt idx="6">
                  <c:v>0.65166612499999998</c:v>
                </c:pt>
                <c:pt idx="7">
                  <c:v>0.456811853125</c:v>
                </c:pt>
                <c:pt idx="8">
                  <c:v>0.29977634375000001</c:v>
                </c:pt>
                <c:pt idx="9">
                  <c:v>0.19262277967968749</c:v>
                </c:pt>
                <c:pt idx="10">
                  <c:v>0.14701336459296871</c:v>
                </c:pt>
                <c:pt idx="11">
                  <c:v>0.17365653986119134</c:v>
                </c:pt>
                <c:pt idx="12">
                  <c:v>0.2817159646610351</c:v>
                </c:pt>
                <c:pt idx="13">
                  <c:v>0.47820092899676259</c:v>
                </c:pt>
                <c:pt idx="14">
                  <c:v>0.76736146126796889</c:v>
                </c:pt>
                <c:pt idx="15">
                  <c:v>1.1501145072839334</c:v>
                </c:pt>
                <c:pt idx="16">
                  <c:v>1.6235299957976057</c:v>
                </c:pt>
                <c:pt idx="17">
                  <c:v>2.1804071666030782</c:v>
                </c:pt>
                <c:pt idx="18">
                  <c:v>2.8089720296676997</c:v>
                </c:pt>
                <c:pt idx="19">
                  <c:v>3.4927260744581523</c:v>
                </c:pt>
                <c:pt idx="20">
                  <c:v>4.2104742124667727</c:v>
                </c:pt>
                <c:pt idx="21">
                  <c:v>4.9365563061117843</c:v>
                </c:pt>
                <c:pt idx="22">
                  <c:v>5.6413014550914591</c:v>
                </c:pt>
                <c:pt idx="23">
                  <c:v>6.2917174759593504</c:v>
                </c:pt>
                <c:pt idx="24">
                  <c:v>6.8524197870726438</c:v>
                </c:pt>
                <c:pt idx="25">
                  <c:v>7.2867943365689936</c:v>
                </c:pt>
                <c:pt idx="26">
                  <c:v>7.558378500064391</c:v>
                </c:pt>
                <c:pt idx="27">
                  <c:v>7.6324323206051465</c:v>
                </c:pt>
                <c:pt idx="28">
                  <c:v>7.4776604369472404</c:v>
                </c:pt>
                <c:pt idx="29">
                  <c:v>7.0680329912978248</c:v>
                </c:pt>
                <c:pt idx="30">
                  <c:v>6.3846422325132099</c:v>
                </c:pt>
                <c:pt idx="31">
                  <c:v>5.4175209957199764</c:v>
                </c:pt>
                <c:pt idx="32">
                  <c:v>4.167340340365608</c:v>
                </c:pt>
                <c:pt idx="33">
                  <c:v>2.646896977157704</c:v>
                </c:pt>
                <c:pt idx="34">
                  <c:v>0.88229731316347104</c:v>
                </c:pt>
                <c:pt idx="35">
                  <c:v>-1.0862554387593877</c:v>
                </c:pt>
                <c:pt idx="36">
                  <c:v>-3.2041611016839795</c:v>
                </c:pt>
                <c:pt idx="37">
                  <c:v>-5.4026914747537571</c:v>
                </c:pt>
                <c:pt idx="38">
                  <c:v>-7.5998980383089432</c:v>
                </c:pt>
                <c:pt idx="39">
                  <c:v>-9.7022108705426131</c:v>
                </c:pt>
                <c:pt idx="40">
                  <c:v>-11.60675931937152</c:v>
                </c:pt>
                <c:pt idx="41">
                  <c:v>-13.204418651085255</c:v>
                </c:pt>
                <c:pt idx="42">
                  <c:v>-14.383556644897077</c:v>
                </c:pt>
                <c:pt idx="43">
                  <c:v>-15.034420645418956</c:v>
                </c:pt>
                <c:pt idx="44">
                  <c:v>-15.054069888584898</c:v>
                </c:pt>
                <c:pt idx="45">
                  <c:v>-14.351721178637128</c:v>
                </c:pt>
                <c:pt idx="46">
                  <c:v>-12.854339627429722</c:v>
                </c:pt>
                <c:pt idx="47">
                  <c:v>-10.512271771009498</c:v>
                </c:pt>
                <c:pt idx="48">
                  <c:v>-7.3046876947814878</c:v>
                </c:pt>
                <c:pt idx="49">
                  <c:v>-3.2445736606627733</c:v>
                </c:pt>
                <c:pt idx="50">
                  <c:v>1.6170010038960259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2816"/>
        <c:axId val="203919744"/>
      </c:scatterChart>
      <c:valAx>
        <c:axId val="20392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919744"/>
        <c:crosses val="autoZero"/>
        <c:crossBetween val="midCat"/>
      </c:valAx>
      <c:valAx>
        <c:axId val="20391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922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Trayectorias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Hoja6!$C$38</c:f>
              <c:strCache>
                <c:ptCount val="1"/>
                <c:pt idx="0">
                  <c:v>y(t)</c:v>
                </c:pt>
              </c:strCache>
            </c:strRef>
          </c:tx>
          <c:marker>
            <c:symbol val="none"/>
          </c:marker>
          <c:xVal>
            <c:numRef>
              <c:f>Hoja6!$B$39:$B$139</c:f>
              <c:numCache>
                <c:formatCode>General</c:formatCode>
                <c:ptCount val="101"/>
                <c:pt idx="0">
                  <c:v>4</c:v>
                </c:pt>
                <c:pt idx="1">
                  <c:v>4.8</c:v>
                </c:pt>
                <c:pt idx="2">
                  <c:v>5.6</c:v>
                </c:pt>
                <c:pt idx="3">
                  <c:v>6.3919999999999995</c:v>
                </c:pt>
                <c:pt idx="4">
                  <c:v>7.1679999999999993</c:v>
                </c:pt>
                <c:pt idx="5">
                  <c:v>7.9200799999999996</c:v>
                </c:pt>
                <c:pt idx="6">
                  <c:v>8.6404800000000002</c:v>
                </c:pt>
                <c:pt idx="7">
                  <c:v>9.3216792000000002</c:v>
                </c:pt>
                <c:pt idx="8">
                  <c:v>9.9564736000000007</c:v>
                </c:pt>
                <c:pt idx="9">
                  <c:v>10.538051208000001</c:v>
                </c:pt>
                <c:pt idx="10">
                  <c:v>11.06006408</c:v>
                </c:pt>
                <c:pt idx="11">
                  <c:v>11.51669643992</c:v>
                </c:pt>
                <c:pt idx="12">
                  <c:v>11.90272815904</c:v>
                </c:pt>
                <c:pt idx="13">
                  <c:v>12.213592913760801</c:v>
                </c:pt>
                <c:pt idx="14">
                  <c:v>12.4454303868912</c:v>
                </c:pt>
                <c:pt idx="15">
                  <c:v>12.595131930883992</c:v>
                </c:pt>
                <c:pt idx="16">
                  <c:v>12.660379171007872</c:v>
                </c:pt>
                <c:pt idx="17">
                  <c:v>12.639675091822912</c:v>
                </c:pt>
                <c:pt idx="18">
                  <c:v>12.532367220927874</c:v>
                </c:pt>
                <c:pt idx="19">
                  <c:v>12.338662599114606</c:v>
                </c:pt>
                <c:pt idx="20">
                  <c:v>12.059634305092059</c:v>
                </c:pt>
                <c:pt idx="21">
                  <c:v>11.697219385078366</c:v>
                </c:pt>
                <c:pt idx="22">
                  <c:v>11.254208122013752</c:v>
                </c:pt>
                <c:pt idx="23">
                  <c:v>10.734224665098356</c:v>
                </c:pt>
                <c:pt idx="24">
                  <c:v>10.141699126962822</c:v>
                </c:pt>
                <c:pt idx="25">
                  <c:v>9.481831342176303</c:v>
                </c:pt>
                <c:pt idx="26">
                  <c:v>8.7605465661201567</c:v>
                </c:pt>
                <c:pt idx="27">
                  <c:v>7.9844434766422472</c:v>
                </c:pt>
                <c:pt idx="28">
                  <c:v>7.1607349215031366</c:v>
                </c:pt>
                <c:pt idx="29">
                  <c:v>6.2971819315976028</c:v>
                </c:pt>
                <c:pt idx="30">
                  <c:v>5.4020215924770376</c:v>
                </c:pt>
                <c:pt idx="31">
                  <c:v>4.4838894340404964</c:v>
                </c:pt>
                <c:pt idx="32">
                  <c:v>3.5517370596791853</c:v>
                </c:pt>
                <c:pt idx="33">
                  <c:v>2.614745790977469</c:v>
                </c:pt>
                <c:pt idx="34">
                  <c:v>1.6822371516789609</c:v>
                </c:pt>
                <c:pt idx="35">
                  <c:v>0.76358105447067826</c:v>
                </c:pt>
                <c:pt idx="36">
                  <c:v>-0.13189741425439405</c:v>
                </c:pt>
                <c:pt idx="37">
                  <c:v>-0.99501169352417318</c:v>
                </c:pt>
                <c:pt idx="38">
                  <c:v>-1.8168069986514084</c:v>
                </c:pt>
                <c:pt idx="39">
                  <c:v>-2.5886521868434018</c:v>
                </c:pt>
                <c:pt idx="40">
                  <c:v>-3.3023293050488811</c:v>
                </c:pt>
                <c:pt idx="41">
                  <c:v>-3.9501199013859263</c:v>
                </c:pt>
                <c:pt idx="42">
                  <c:v>-4.5248872046724831</c:v>
                </c:pt>
                <c:pt idx="43">
                  <c:v>-5.0201533089451802</c:v>
                </c:pt>
                <c:pt idx="44">
                  <c:v>-5.4301705411711527</c:v>
                </c:pt>
                <c:pt idx="45">
                  <c:v>-5.7499862403076731</c:v>
                </c:pt>
                <c:pt idx="46">
                  <c:v>-5.9755002340324817</c:v>
                </c:pt>
                <c:pt idx="47">
                  <c:v>-6.1035143653542141</c:v>
                </c:pt>
                <c:pt idx="48">
                  <c:v>-6.1317734943356212</c:v>
                </c:pt>
                <c:pt idx="49">
                  <c:v>-6.0589974796634865</c:v>
                </c:pt>
                <c:pt idx="50">
                  <c:v>-5.8849037300479949</c:v>
                </c:pt>
                <c:pt idx="51">
                  <c:v>-5.6102200056358686</c:v>
                </c:pt>
                <c:pt idx="52">
                  <c:v>-5.2366872439232628</c:v>
                </c:pt>
                <c:pt idx="53">
                  <c:v>-4.7670522821542978</c:v>
                </c:pt>
                <c:pt idx="54">
                  <c:v>-4.2050504479460997</c:v>
                </c:pt>
                <c:pt idx="55">
                  <c:v>-3.555378090916359</c:v>
                </c:pt>
                <c:pt idx="56">
                  <c:v>-2.8236552294071577</c:v>
                </c:pt>
                <c:pt idx="57">
                  <c:v>-2.0163785869887931</c:v>
                </c:pt>
                <c:pt idx="58">
                  <c:v>-1.1408653922763565</c:v>
                </c:pt>
                <c:pt idx="59">
                  <c:v>-0.20518841169403201</c:v>
                </c:pt>
                <c:pt idx="60">
                  <c:v>0.78189722281105623</c:v>
                </c:pt>
                <c:pt idx="61">
                  <c:v>1.811034741433085</c:v>
                </c:pt>
                <c:pt idx="62">
                  <c:v>2.8723532878270035</c:v>
                </c:pt>
                <c:pt idx="63">
                  <c:v>3.9555614868065909</c:v>
                </c:pt>
                <c:pt idx="64">
                  <c:v>5.0500461529079077</c:v>
                </c:pt>
                <c:pt idx="65">
                  <c:v>6.1449752041411587</c:v>
                </c:pt>
                <c:pt idx="66">
                  <c:v>7.2294037938453304</c:v>
                </c:pt>
                <c:pt idx="67">
                  <c:v>8.2923826315080902</c:v>
                </c:pt>
                <c:pt idx="68">
                  <c:v>9.3230674312323973</c:v>
                </c:pt>
                <c:pt idx="69">
                  <c:v>10.310828404641624</c:v>
                </c:pt>
                <c:pt idx="70">
                  <c:v>11.245358703738527</c:v>
                </c:pt>
                <c:pt idx="71">
                  <c:v>12.116780718789013</c:v>
                </c:pt>
                <c:pt idx="72">
                  <c:v>12.915749146802114</c:v>
                </c:pt>
                <c:pt idx="73">
                  <c:v>13.633549767627324</c:v>
                </c:pt>
                <c:pt idx="74">
                  <c:v>14.262192896984514</c:v>
                </c:pt>
                <c:pt idx="75">
                  <c:v>14.794500528665431</c:v>
                </c:pt>
                <c:pt idx="76">
                  <c:v>15.224186231376502</c:v>
                </c:pt>
                <c:pt idx="77">
                  <c:v>15.545926928800919</c:v>
                </c:pt>
                <c:pt idx="78">
                  <c:v>15.755425763911571</c:v>
                </c:pt>
                <c:pt idx="79">
                  <c:v>15.849465329734214</c:v>
                </c:pt>
                <c:pt idx="80">
                  <c:v>15.825950637917741</c:v>
                </c:pt>
                <c:pt idx="81">
                  <c:v>15.683941292803926</c:v>
                </c:pt>
                <c:pt idx="82">
                  <c:v>15.423672441310933</c:v>
                </c:pt>
                <c:pt idx="83">
                  <c:v>15.0465641768899</c:v>
                </c:pt>
                <c:pt idx="84">
                  <c:v>14.555219188055759</c:v>
                </c:pt>
                <c:pt idx="85">
                  <c:v>13.953408557452718</c:v>
                </c:pt>
                <c:pt idx="86">
                  <c:v>13.246045734969121</c:v>
                </c:pt>
                <c:pt idx="87">
                  <c:v>12.439148826910996</c:v>
                </c:pt>
                <c:pt idx="88">
                  <c:v>11.53979146150318</c:v>
                </c:pt>
                <c:pt idx="89">
                  <c:v>10.556042607826253</c:v>
                </c:pt>
                <c:pt idx="90">
                  <c:v>9.4968958395342948</c:v>
                </c:pt>
                <c:pt idx="91">
                  <c:v>8.3721886451640746</c:v>
                </c:pt>
                <c:pt idx="92">
                  <c:v>7.1925124923985111</c:v>
                </c:pt>
                <c:pt idx="93">
                  <c:v>5.969114453181307</c:v>
                </c:pt>
                <c:pt idx="94">
                  <c:v>4.7137912890401177</c:v>
                </c:pt>
                <c:pt idx="95">
                  <c:v>3.4387769803671153</c:v>
                </c:pt>
                <c:pt idx="96">
                  <c:v>2.1566247588037117</c:v>
                </c:pt>
                <c:pt idx="97">
                  <c:v>0.88008476743663699</c:v>
                </c:pt>
                <c:pt idx="98">
                  <c:v>-0.37802147151847487</c:v>
                </c:pt>
                <c:pt idx="99">
                  <c:v>-1.6049285581479531</c:v>
                </c:pt>
                <c:pt idx="100">
                  <c:v>-2.7880554300622462</c:v>
                </c:pt>
              </c:numCache>
            </c:numRef>
          </c:xVal>
          <c:yVal>
            <c:numRef>
              <c:f>Hoja6!$C$39:$C$139</c:f>
              <c:numCache>
                <c:formatCode>General</c:formatCode>
                <c:ptCount val="101"/>
                <c:pt idx="0">
                  <c:v>4</c:v>
                </c:pt>
                <c:pt idx="1">
                  <c:v>3.8</c:v>
                </c:pt>
                <c:pt idx="2">
                  <c:v>3.58</c:v>
                </c:pt>
                <c:pt idx="3">
                  <c:v>3.3420000000000001</c:v>
                </c:pt>
                <c:pt idx="4">
                  <c:v>3.0882000000000001</c:v>
                </c:pt>
                <c:pt idx="5">
                  <c:v>2.82098</c:v>
                </c:pt>
                <c:pt idx="6">
                  <c:v>2.542878</c:v>
                </c:pt>
                <c:pt idx="7">
                  <c:v>2.2565662</c:v>
                </c:pt>
                <c:pt idx="8">
                  <c:v>1.9648256200000001</c:v>
                </c:pt>
                <c:pt idx="9">
                  <c:v>1.6705193780000001</c:v>
                </c:pt>
                <c:pt idx="10">
                  <c:v>1.3765648798000001</c:v>
                </c:pt>
                <c:pt idx="11">
                  <c:v>1.0859051878200001</c:v>
                </c:pt>
                <c:pt idx="12">
                  <c:v>0.80147984704200015</c:v>
                </c:pt>
                <c:pt idx="13">
                  <c:v>0.52619545438580007</c:v>
                </c:pt>
                <c:pt idx="14">
                  <c:v>0.26289626325917997</c:v>
                </c:pt>
                <c:pt idx="15">
                  <c:v>1.4335117588701929E-2</c:v>
                </c:pt>
                <c:pt idx="16">
                  <c:v>-0.21685499071436792</c:v>
                </c:pt>
                <c:pt idx="17">
                  <c:v>-0.42818845019332474</c:v>
                </c:pt>
                <c:pt idx="18">
                  <c:v>-0.61735335976513794</c:v>
                </c:pt>
                <c:pt idx="19">
                  <c:v>-0.78223638483501778</c:v>
                </c:pt>
                <c:pt idx="20">
                  <c:v>-0.92094587630724623</c:v>
                </c:pt>
                <c:pt idx="21">
                  <c:v>-1.0318330039311245</c:v>
                </c:pt>
                <c:pt idx="22">
                  <c:v>-1.1135106727919304</c:v>
                </c:pt>
                <c:pt idx="23">
                  <c:v>-1.164870011613425</c:v>
                </c:pt>
                <c:pt idx="24">
                  <c:v>-1.1850942437070002</c:v>
                </c:pt>
                <c:pt idx="25">
                  <c:v>-1.1736697756844412</c:v>
                </c:pt>
                <c:pt idx="26">
                  <c:v>-1.1303943652248123</c:v>
                </c:pt>
                <c:pt idx="27">
                  <c:v>-1.0553822570083389</c:v>
                </c:pt>
                <c:pt idx="28">
                  <c:v>-0.94906620513961737</c:v>
                </c:pt>
                <c:pt idx="29">
                  <c:v>-0.81219633070081243</c:v>
                </c:pt>
                <c:pt idx="30">
                  <c:v>-0.64583579421061132</c:v>
                </c:pt>
                <c:pt idx="31">
                  <c:v>-0.45135329441340205</c:v>
                </c:pt>
                <c:pt idx="32">
                  <c:v>-0.23041243667408667</c:v>
                </c:pt>
                <c:pt idx="33">
                  <c:v>1.5041954009362729E-2</c:v>
                </c:pt>
                <c:pt idx="34">
                  <c:v>0.28280046905955303</c:v>
                </c:pt>
                <c:pt idx="35">
                  <c:v>0.57040856456964972</c:v>
                </c:pt>
                <c:pt idx="36">
                  <c:v>0.8751886553891508</c:v>
                </c:pt>
                <c:pt idx="37">
                  <c:v>1.1942646605629554</c:v>
                </c:pt>
                <c:pt idx="38">
                  <c:v>1.5245887791828685</c:v>
                </c:pt>
                <c:pt idx="39">
                  <c:v>1.8629702511971522</c:v>
                </c:pt>
                <c:pt idx="40">
                  <c:v>2.2061058354196073</c:v>
                </c:pt>
                <c:pt idx="41">
                  <c:v>2.5506117171300904</c:v>
                </c:pt>
                <c:pt idx="42">
                  <c:v>2.8930565404863779</c:v>
                </c:pt>
                <c:pt idx="43">
                  <c:v>3.2299952466713644</c:v>
                </c:pt>
                <c:pt idx="44">
                  <c:v>3.5580033874514871</c:v>
                </c:pt>
                <c:pt idx="45">
                  <c:v>3.8737115757648963</c:v>
                </c:pt>
                <c:pt idx="46">
                  <c:v>4.17383973020379</c:v>
                </c:pt>
                <c:pt idx="47">
                  <c:v>4.455230768885035</c:v>
                </c:pt>
                <c:pt idx="48">
                  <c:v>4.7148834102642425</c:v>
                </c:pt>
                <c:pt idx="49">
                  <c:v>4.9499837439545997</c:v>
                </c:pt>
                <c:pt idx="50">
                  <c:v>5.1579352435423145</c:v>
                </c:pt>
                <c:pt idx="51">
                  <c:v>5.3363869056904827</c:v>
                </c:pt>
                <c:pt idx="52">
                  <c:v>5.483259215403228</c:v>
                </c:pt>
                <c:pt idx="53">
                  <c:v>5.5967676560590682</c:v>
                </c:pt>
                <c:pt idx="54">
                  <c:v>5.6754435045608762</c:v>
                </c:pt>
                <c:pt idx="55">
                  <c:v>5.7181516765020932</c:v>
                </c:pt>
                <c:pt idx="56">
                  <c:v>5.7241054133977016</c:v>
                </c:pt>
                <c:pt idx="57">
                  <c:v>5.6928776335282896</c:v>
                </c:pt>
                <c:pt idx="58">
                  <c:v>5.6244087995249004</c:v>
                </c:pt>
                <c:pt idx="59">
                  <c:v>5.5190111891862283</c:v>
                </c:pt>
                <c:pt idx="60">
                  <c:v>5.3773694908523071</c:v>
                </c:pt>
                <c:pt idx="61">
                  <c:v>5.2005376806265238</c:v>
                </c:pt>
                <c:pt idx="62">
                  <c:v>4.9899321754922168</c:v>
                </c:pt>
                <c:pt idx="63">
                  <c:v>4.7473212935516447</c:v>
                </c:pt>
                <c:pt idx="64">
                  <c:v>4.4748110898561508</c:v>
                </c:pt>
                <c:pt idx="65">
                  <c:v>4.1748276732251401</c:v>
                </c:pt>
                <c:pt idx="66">
                  <c:v>3.8500961456955682</c:v>
                </c:pt>
                <c:pt idx="67">
                  <c:v>3.5036163414337449</c:v>
                </c:pt>
                <c:pt idx="68">
                  <c:v>3.1386355757149658</c:v>
                </c:pt>
                <c:pt idx="69">
                  <c:v>2.7586186465818492</c:v>
                </c:pt>
                <c:pt idx="70">
                  <c:v>2.3672153616915832</c:v>
                </c:pt>
                <c:pt idx="71">
                  <c:v>1.9682258903354986</c:v>
                </c:pt>
                <c:pt idx="72">
                  <c:v>1.5655642653624982</c:v>
                </c:pt>
                <c:pt idx="73">
                  <c:v>1.1632203814861426</c:v>
                </c:pt>
                <c:pt idx="74">
                  <c:v>0.7652208549561621</c:v>
                </c:pt>
                <c:pt idx="75">
                  <c:v>0.37558912461132016</c:v>
                </c:pt>
                <c:pt idx="76">
                  <c:v>-1.6948142830834345E-3</c:v>
                </c:pt>
                <c:pt idx="77">
                  <c:v>-0.36273464442360021</c:v>
                </c:pt>
                <c:pt idx="78">
                  <c:v>-0.70375752642128608</c:v>
                </c:pt>
                <c:pt idx="79">
                  <c:v>-1.021153061974736</c:v>
                </c:pt>
                <c:pt idx="80">
                  <c:v>-1.3115110222639732</c:v>
                </c:pt>
                <c:pt idx="81">
                  <c:v>-1.571657451933463</c:v>
                </c:pt>
                <c:pt idx="82">
                  <c:v>-1.798688771380313</c:v>
                </c:pt>
                <c:pt idx="83">
                  <c:v>-1.9900035163078285</c:v>
                </c:pt>
                <c:pt idx="84">
                  <c:v>-2.1433313735215407</c:v>
                </c:pt>
                <c:pt idx="85">
                  <c:v>-2.2567591955721746</c:v>
                </c:pt>
                <c:pt idx="86">
                  <c:v>-2.328753703887593</c:v>
                </c:pt>
                <c:pt idx="87">
                  <c:v>-2.3581806202472895</c:v>
                </c:pt>
                <c:pt idx="88">
                  <c:v>-2.3443199995681105</c:v>
                </c:pt>
                <c:pt idx="89">
                  <c:v>-2.2868775726864583</c:v>
                </c:pt>
                <c:pt idx="90">
                  <c:v>-2.1859919458091253</c:v>
                </c:pt>
                <c:pt idx="91">
                  <c:v>-2.0422375432049273</c:v>
                </c:pt>
                <c:pt idx="92">
                  <c:v>-1.8566232211426383</c:v>
                </c:pt>
                <c:pt idx="93">
                  <c:v>-1.6305865236482999</c:v>
                </c:pt>
                <c:pt idx="94">
                  <c:v>-1.3659835939425353</c:v>
                </c:pt>
                <c:pt idx="95">
                  <c:v>-1.0650747990002876</c:v>
                </c:pt>
                <c:pt idx="96">
                  <c:v>-0.73050616811861446</c:v>
                </c:pt>
                <c:pt idx="97">
                  <c:v>-0.36528678924693858</c:v>
                </c:pt>
                <c:pt idx="98">
                  <c:v>2.7237651305923483E-2</c:v>
                </c:pt>
                <c:pt idx="99">
                  <c:v>0.44341495975125489</c:v>
                </c:pt>
                <c:pt idx="100">
                  <c:v>0.87931989168352709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40672"/>
        <c:axId val="201665152"/>
      </c:scatterChart>
      <c:valAx>
        <c:axId val="20174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665152"/>
        <c:crosses val="autoZero"/>
        <c:crossBetween val="midCat"/>
      </c:valAx>
      <c:valAx>
        <c:axId val="20166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740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Hoja6!$B$21</c:f>
              <c:strCache>
                <c:ptCount val="1"/>
                <c:pt idx="0">
                  <c:v>isoclina x</c:v>
                </c:pt>
              </c:strCache>
            </c:strRef>
          </c:tx>
          <c:marker>
            <c:symbol val="none"/>
          </c:marker>
          <c:xVal>
            <c:numRef>
              <c:f>Hoja6!$A$22:$A$30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Hoja6!$B$22:$B$30</c:f>
              <c:numCache>
                <c:formatCode>General</c:formatCode>
                <c:ptCount val="9"/>
                <c:pt idx="0">
                  <c:v>3</c:v>
                </c:pt>
                <c:pt idx="1">
                  <c:v>2.75</c:v>
                </c:pt>
                <c:pt idx="2">
                  <c:v>2.5</c:v>
                </c:pt>
                <c:pt idx="3">
                  <c:v>2.25</c:v>
                </c:pt>
                <c:pt idx="4">
                  <c:v>2</c:v>
                </c:pt>
                <c:pt idx="5">
                  <c:v>1.75</c:v>
                </c:pt>
                <c:pt idx="6">
                  <c:v>1.5</c:v>
                </c:pt>
                <c:pt idx="7">
                  <c:v>1.25</c:v>
                </c:pt>
                <c:pt idx="8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Hoja6!$C$21</c:f>
              <c:strCache>
                <c:ptCount val="1"/>
                <c:pt idx="0">
                  <c:v>isoclina y</c:v>
                </c:pt>
              </c:strCache>
            </c:strRef>
          </c:tx>
          <c:marker>
            <c:symbol val="none"/>
          </c:marker>
          <c:xVal>
            <c:numRef>
              <c:f>Hoja6!$A$22:$A$30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Hoja6!$C$22:$C$30</c:f>
              <c:numCache>
                <c:formatCode>General</c:formatCode>
                <c:ptCount val="9"/>
                <c:pt idx="0">
                  <c:v>4</c:v>
                </c:pt>
                <c:pt idx="1">
                  <c:v>3.5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28064"/>
        <c:axId val="201926528"/>
      </c:scatterChart>
      <c:valAx>
        <c:axId val="20192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926528"/>
        <c:crosses val="autoZero"/>
        <c:crossBetween val="midCat"/>
      </c:valAx>
      <c:valAx>
        <c:axId val="20192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28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9525</xdr:rowOff>
        </xdr:from>
        <xdr:to>
          <xdr:col>2</xdr:col>
          <xdr:colOff>180975</xdr:colOff>
          <xdr:row>5</xdr:row>
          <xdr:rowOff>171450</xdr:rowOff>
        </xdr:to>
        <xdr:sp macro="" textlink="">
          <xdr:nvSpPr>
            <xdr:cNvPr id="1025" name="Objeto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14</xdr:row>
      <xdr:rowOff>76200</xdr:rowOff>
    </xdr:from>
    <xdr:to>
      <xdr:col>10</xdr:col>
      <xdr:colOff>0</xdr:colOff>
      <xdr:row>28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36</xdr:row>
      <xdr:rowOff>180975</xdr:rowOff>
    </xdr:from>
    <xdr:to>
      <xdr:col>10</xdr:col>
      <xdr:colOff>0</xdr:colOff>
      <xdr:row>51</xdr:row>
      <xdr:rowOff>66675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27</xdr:row>
          <xdr:rowOff>123825</xdr:rowOff>
        </xdr:from>
        <xdr:to>
          <xdr:col>2</xdr:col>
          <xdr:colOff>114300</xdr:colOff>
          <xdr:row>31</xdr:row>
          <xdr:rowOff>95250</xdr:rowOff>
        </xdr:to>
        <xdr:sp macro="" textlink="">
          <xdr:nvSpPr>
            <xdr:cNvPr id="1026" name="Objeto 3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9525</xdr:rowOff>
        </xdr:from>
        <xdr:to>
          <xdr:col>2</xdr:col>
          <xdr:colOff>180975</xdr:colOff>
          <xdr:row>5</xdr:row>
          <xdr:rowOff>171450</xdr:rowOff>
        </xdr:to>
        <xdr:sp macro="" textlink="">
          <xdr:nvSpPr>
            <xdr:cNvPr id="2049" name="Objeto 3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752475</xdr:colOff>
      <xdr:row>14</xdr:row>
      <xdr:rowOff>76200</xdr:rowOff>
    </xdr:from>
    <xdr:to>
      <xdr:col>9</xdr:col>
      <xdr:colOff>752475</xdr:colOff>
      <xdr:row>28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31</xdr:row>
          <xdr:rowOff>9525</xdr:rowOff>
        </xdr:from>
        <xdr:to>
          <xdr:col>2</xdr:col>
          <xdr:colOff>114300</xdr:colOff>
          <xdr:row>34</xdr:row>
          <xdr:rowOff>171450</xdr:rowOff>
        </xdr:to>
        <xdr:sp macro="" textlink="">
          <xdr:nvSpPr>
            <xdr:cNvPr id="2050" name="Objeto 3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36</xdr:row>
      <xdr:rowOff>9525</xdr:rowOff>
    </xdr:from>
    <xdr:to>
      <xdr:col>10</xdr:col>
      <xdr:colOff>0</xdr:colOff>
      <xdr:row>50</xdr:row>
      <xdr:rowOff>85725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9525</xdr:rowOff>
        </xdr:from>
        <xdr:to>
          <xdr:col>2</xdr:col>
          <xdr:colOff>180975</xdr:colOff>
          <xdr:row>5</xdr:row>
          <xdr:rowOff>171450</xdr:rowOff>
        </xdr:to>
        <xdr:sp macro="" textlink="">
          <xdr:nvSpPr>
            <xdr:cNvPr id="3073" name="Objeto 3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752475</xdr:colOff>
      <xdr:row>14</xdr:row>
      <xdr:rowOff>85725</xdr:rowOff>
    </xdr:from>
    <xdr:to>
      <xdr:col>9</xdr:col>
      <xdr:colOff>752475</xdr:colOff>
      <xdr:row>28</xdr:row>
      <xdr:rowOff>161925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27</xdr:row>
          <xdr:rowOff>0</xdr:rowOff>
        </xdr:from>
        <xdr:to>
          <xdr:col>2</xdr:col>
          <xdr:colOff>123825</xdr:colOff>
          <xdr:row>30</xdr:row>
          <xdr:rowOff>161925</xdr:rowOff>
        </xdr:to>
        <xdr:sp macro="" textlink="">
          <xdr:nvSpPr>
            <xdr:cNvPr id="3074" name="Objeto 3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36</xdr:row>
      <xdr:rowOff>180975</xdr:rowOff>
    </xdr:from>
    <xdr:to>
      <xdr:col>10</xdr:col>
      <xdr:colOff>0</xdr:colOff>
      <xdr:row>51</xdr:row>
      <xdr:rowOff>66675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9525</xdr:rowOff>
        </xdr:from>
        <xdr:to>
          <xdr:col>2</xdr:col>
          <xdr:colOff>180975</xdr:colOff>
          <xdr:row>5</xdr:row>
          <xdr:rowOff>171450</xdr:rowOff>
        </xdr:to>
        <xdr:sp macro="" textlink="">
          <xdr:nvSpPr>
            <xdr:cNvPr id="4097" name="Objeto 3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9525</xdr:colOff>
      <xdr:row>14</xdr:row>
      <xdr:rowOff>47625</xdr:rowOff>
    </xdr:from>
    <xdr:to>
      <xdr:col>10</xdr:col>
      <xdr:colOff>9525</xdr:colOff>
      <xdr:row>28</xdr:row>
      <xdr:rowOff>123825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29</xdr:row>
          <xdr:rowOff>9525</xdr:rowOff>
        </xdr:from>
        <xdr:to>
          <xdr:col>2</xdr:col>
          <xdr:colOff>180975</xdr:colOff>
          <xdr:row>32</xdr:row>
          <xdr:rowOff>171450</xdr:rowOff>
        </xdr:to>
        <xdr:sp macro="" textlink="">
          <xdr:nvSpPr>
            <xdr:cNvPr id="4098" name="Objeto 3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742950</xdr:colOff>
      <xdr:row>43</xdr:row>
      <xdr:rowOff>0</xdr:rowOff>
    </xdr:from>
    <xdr:to>
      <xdr:col>9</xdr:col>
      <xdr:colOff>742950</xdr:colOff>
      <xdr:row>57</xdr:row>
      <xdr:rowOff>76200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9525</xdr:rowOff>
        </xdr:from>
        <xdr:to>
          <xdr:col>2</xdr:col>
          <xdr:colOff>180975</xdr:colOff>
          <xdr:row>5</xdr:row>
          <xdr:rowOff>171450</xdr:rowOff>
        </xdr:to>
        <xdr:sp macro="" textlink="">
          <xdr:nvSpPr>
            <xdr:cNvPr id="5121" name="Objeto 3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9525</xdr:colOff>
      <xdr:row>14</xdr:row>
      <xdr:rowOff>28575</xdr:rowOff>
    </xdr:from>
    <xdr:to>
      <xdr:col>10</xdr:col>
      <xdr:colOff>9525</xdr:colOff>
      <xdr:row>28</xdr:row>
      <xdr:rowOff>104775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27</xdr:row>
          <xdr:rowOff>9525</xdr:rowOff>
        </xdr:from>
        <xdr:to>
          <xdr:col>2</xdr:col>
          <xdr:colOff>180975</xdr:colOff>
          <xdr:row>30</xdr:row>
          <xdr:rowOff>171450</xdr:rowOff>
        </xdr:to>
        <xdr:sp macro="" textlink="">
          <xdr:nvSpPr>
            <xdr:cNvPr id="5122" name="Objeto 3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37</xdr:row>
      <xdr:rowOff>9525</xdr:rowOff>
    </xdr:from>
    <xdr:to>
      <xdr:col>10</xdr:col>
      <xdr:colOff>0</xdr:colOff>
      <xdr:row>51</xdr:row>
      <xdr:rowOff>85725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9525</xdr:rowOff>
        </xdr:from>
        <xdr:to>
          <xdr:col>2</xdr:col>
          <xdr:colOff>180975</xdr:colOff>
          <xdr:row>5</xdr:row>
          <xdr:rowOff>171450</xdr:rowOff>
        </xdr:to>
        <xdr:sp macro="" textlink="">
          <xdr:nvSpPr>
            <xdr:cNvPr id="6145" name="Objeto 3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39</xdr:row>
      <xdr:rowOff>0</xdr:rowOff>
    </xdr:from>
    <xdr:to>
      <xdr:col>10</xdr:col>
      <xdr:colOff>0</xdr:colOff>
      <xdr:row>53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180975</xdr:rowOff>
    </xdr:from>
    <xdr:to>
      <xdr:col>10</xdr:col>
      <xdr:colOff>0</xdr:colOff>
      <xdr:row>29</xdr:row>
      <xdr:rowOff>66675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31</xdr:row>
          <xdr:rowOff>171450</xdr:rowOff>
        </xdr:from>
        <xdr:to>
          <xdr:col>2</xdr:col>
          <xdr:colOff>133350</xdr:colOff>
          <xdr:row>35</xdr:row>
          <xdr:rowOff>142875</xdr:rowOff>
        </xdr:to>
        <xdr:sp macro="" textlink="">
          <xdr:nvSpPr>
            <xdr:cNvPr id="6146" name="Objeto 3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SistDin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o A-1"/>
      <sheetName val="Caso estable"/>
      <sheetName val="Caso dos"/>
      <sheetName val="Caso inestable"/>
      <sheetName val="Silla 1"/>
      <sheetName val="Silla 2"/>
      <sheetName val="Ciclos 1"/>
      <sheetName val="Ciclo 2"/>
      <sheetName val="Ciclo 3"/>
    </sheetNames>
    <sheetDataSet>
      <sheetData sheetId="0">
        <row r="21">
          <cell r="B21" t="str">
            <v>isoclina x</v>
          </cell>
          <cell r="C21" t="str">
            <v>isoclina y</v>
          </cell>
        </row>
        <row r="22">
          <cell r="A22">
            <v>0</v>
          </cell>
          <cell r="B22">
            <v>-3</v>
          </cell>
          <cell r="C22">
            <v>1.5</v>
          </cell>
        </row>
        <row r="23">
          <cell r="A23">
            <v>1</v>
          </cell>
          <cell r="B23">
            <v>-1</v>
          </cell>
          <cell r="C23">
            <v>2</v>
          </cell>
        </row>
        <row r="24">
          <cell r="A24">
            <v>2</v>
          </cell>
          <cell r="B24">
            <v>1</v>
          </cell>
          <cell r="C24">
            <v>2.5</v>
          </cell>
        </row>
        <row r="25">
          <cell r="A25">
            <v>3</v>
          </cell>
          <cell r="B25">
            <v>3</v>
          </cell>
          <cell r="C25">
            <v>3</v>
          </cell>
        </row>
        <row r="26">
          <cell r="A26">
            <v>4</v>
          </cell>
          <cell r="B26">
            <v>5</v>
          </cell>
          <cell r="C26">
            <v>3.5</v>
          </cell>
        </row>
        <row r="27">
          <cell r="A27">
            <v>5</v>
          </cell>
          <cell r="B27">
            <v>7</v>
          </cell>
          <cell r="C27">
            <v>4</v>
          </cell>
        </row>
        <row r="30">
          <cell r="C30" t="str">
            <v>y(t)</v>
          </cell>
        </row>
        <row r="31">
          <cell r="B31">
            <v>1</v>
          </cell>
          <cell r="C31">
            <v>1</v>
          </cell>
        </row>
        <row r="32">
          <cell r="B32">
            <v>1.1000000000000001</v>
          </cell>
          <cell r="C32">
            <v>1.1000000000000001</v>
          </cell>
        </row>
        <row r="33">
          <cell r="B33">
            <v>1.1950000000000001</v>
          </cell>
          <cell r="C33">
            <v>1.1950000000000001</v>
          </cell>
        </row>
        <row r="34">
          <cell r="B34">
            <v>1.28525</v>
          </cell>
          <cell r="C34">
            <v>1.28525</v>
          </cell>
        </row>
        <row r="35">
          <cell r="B35">
            <v>1.3709875</v>
          </cell>
          <cell r="C35">
            <v>1.3709875</v>
          </cell>
        </row>
        <row r="36">
          <cell r="B36">
            <v>1.452438125</v>
          </cell>
          <cell r="C36">
            <v>1.452438125</v>
          </cell>
        </row>
        <row r="37">
          <cell r="B37">
            <v>1.52981621875</v>
          </cell>
          <cell r="C37">
            <v>1.52981621875</v>
          </cell>
        </row>
        <row r="38">
          <cell r="B38">
            <v>1.6033254078124999</v>
          </cell>
          <cell r="C38">
            <v>1.6033254078124999</v>
          </cell>
        </row>
        <row r="39">
          <cell r="B39">
            <v>1.6731591374218748</v>
          </cell>
          <cell r="C39">
            <v>1.6731591374218748</v>
          </cell>
        </row>
        <row r="40">
          <cell r="B40">
            <v>1.7395011805507812</v>
          </cell>
          <cell r="C40">
            <v>1.7395011805507812</v>
          </cell>
        </row>
        <row r="41">
          <cell r="B41">
            <v>1.8025261215232422</v>
          </cell>
          <cell r="C41">
            <v>1.8025261215232422</v>
          </cell>
        </row>
        <row r="42">
          <cell r="B42">
            <v>1.86239981544708</v>
          </cell>
          <cell r="C42">
            <v>1.86239981544708</v>
          </cell>
        </row>
        <row r="43">
          <cell r="B43">
            <v>1.919279824674726</v>
          </cell>
          <cell r="C43">
            <v>1.919279824674726</v>
          </cell>
        </row>
        <row r="44">
          <cell r="B44">
            <v>1.9733158334409897</v>
          </cell>
          <cell r="C44">
            <v>1.9733158334409897</v>
          </cell>
        </row>
        <row r="45">
          <cell r="B45">
            <v>2.0246500417689401</v>
          </cell>
          <cell r="C45">
            <v>2.0246500417689401</v>
          </cell>
        </row>
        <row r="46">
          <cell r="B46">
            <v>2.0734175396804932</v>
          </cell>
          <cell r="C46">
            <v>2.0734175396804932</v>
          </cell>
        </row>
        <row r="47">
          <cell r="B47">
            <v>2.1197466626964685</v>
          </cell>
          <cell r="C47">
            <v>2.1197466626964685</v>
          </cell>
        </row>
        <row r="48">
          <cell r="B48">
            <v>2.1637593295616453</v>
          </cell>
          <cell r="C48">
            <v>2.1637593295616453</v>
          </cell>
        </row>
        <row r="49">
          <cell r="B49">
            <v>2.2055713630835632</v>
          </cell>
          <cell r="C49">
            <v>2.2055713630835632</v>
          </cell>
        </row>
        <row r="50">
          <cell r="B50">
            <v>2.245292794929385</v>
          </cell>
          <cell r="C50">
            <v>2.245292794929385</v>
          </cell>
        </row>
        <row r="51">
          <cell r="B51">
            <v>2.2830281551829157</v>
          </cell>
          <cell r="C51">
            <v>2.2830281551829157</v>
          </cell>
        </row>
        <row r="52">
          <cell r="B52">
            <v>2.3188767474237699</v>
          </cell>
          <cell r="C52">
            <v>2.3188767474237699</v>
          </cell>
        </row>
        <row r="53">
          <cell r="B53">
            <v>2.3529329100525813</v>
          </cell>
          <cell r="C53">
            <v>2.3529329100525813</v>
          </cell>
        </row>
        <row r="54">
          <cell r="B54">
            <v>2.3852862645499524</v>
          </cell>
          <cell r="C54">
            <v>2.3852862645499524</v>
          </cell>
        </row>
        <row r="55">
          <cell r="B55">
            <v>2.4160219513224548</v>
          </cell>
          <cell r="C55">
            <v>2.4160219513224548</v>
          </cell>
        </row>
        <row r="56">
          <cell r="B56">
            <v>2.4452208537563322</v>
          </cell>
          <cell r="C56">
            <v>2.4452208537563322</v>
          </cell>
        </row>
        <row r="57">
          <cell r="B57">
            <v>2.4729598110685158</v>
          </cell>
          <cell r="C57">
            <v>2.4729598110685158</v>
          </cell>
        </row>
        <row r="58">
          <cell r="B58">
            <v>2.4993118205150902</v>
          </cell>
          <cell r="C58">
            <v>2.4993118205150902</v>
          </cell>
        </row>
        <row r="59">
          <cell r="B59">
            <v>2.5243462294893355</v>
          </cell>
          <cell r="C59">
            <v>2.5243462294893355</v>
          </cell>
        </row>
        <row r="60">
          <cell r="B60">
            <v>2.5481289180148687</v>
          </cell>
          <cell r="C60">
            <v>2.5481289180148687</v>
          </cell>
        </row>
        <row r="61">
          <cell r="B61">
            <v>2.5707224721141255</v>
          </cell>
          <cell r="C61">
            <v>2.5707224721141255</v>
          </cell>
        </row>
        <row r="62">
          <cell r="B62">
            <v>2.5921863485084193</v>
          </cell>
          <cell r="C62">
            <v>2.5921863485084193</v>
          </cell>
        </row>
        <row r="63">
          <cell r="B63">
            <v>2.6125770310829983</v>
          </cell>
          <cell r="C63">
            <v>2.6125770310829983</v>
          </cell>
        </row>
        <row r="64">
          <cell r="B64">
            <v>2.6319481795288482</v>
          </cell>
          <cell r="C64">
            <v>2.6319481795288482</v>
          </cell>
        </row>
        <row r="65">
          <cell r="B65">
            <v>2.6503507705524059</v>
          </cell>
          <cell r="C65">
            <v>2.6503507705524059</v>
          </cell>
        </row>
        <row r="66">
          <cell r="B66">
            <v>2.6678332320247855</v>
          </cell>
          <cell r="C66">
            <v>2.6678332320247855</v>
          </cell>
        </row>
        <row r="67">
          <cell r="B67">
            <v>2.6844415704235463</v>
          </cell>
          <cell r="C67">
            <v>2.6844415704235463</v>
          </cell>
        </row>
        <row r="68">
          <cell r="B68">
            <v>2.7002194919023688</v>
          </cell>
          <cell r="C68">
            <v>2.7002194919023688</v>
          </cell>
        </row>
        <row r="69">
          <cell r="B69">
            <v>2.7152085173072504</v>
          </cell>
          <cell r="C69">
            <v>2.7152085173072504</v>
          </cell>
        </row>
        <row r="70">
          <cell r="B70">
            <v>2.7294480914418879</v>
          </cell>
          <cell r="C70">
            <v>2.7294480914418879</v>
          </cell>
        </row>
        <row r="71">
          <cell r="B71">
            <v>2.7429756868697934</v>
          </cell>
          <cell r="C71">
            <v>2.7429756868697934</v>
          </cell>
        </row>
        <row r="72">
          <cell r="B72">
            <v>2.7558269025263038</v>
          </cell>
          <cell r="C72">
            <v>2.7558269025263038</v>
          </cell>
        </row>
        <row r="73">
          <cell r="B73">
            <v>2.7680355573999886</v>
          </cell>
          <cell r="C73">
            <v>2.7680355573999886</v>
          </cell>
        </row>
        <row r="74">
          <cell r="B74">
            <v>2.779633779529989</v>
          </cell>
          <cell r="C74">
            <v>2.779633779529989</v>
          </cell>
        </row>
        <row r="75">
          <cell r="B75">
            <v>2.7906520905534897</v>
          </cell>
          <cell r="C75">
            <v>2.7906520905534897</v>
          </cell>
        </row>
        <row r="76">
          <cell r="B76">
            <v>2.8011194860258151</v>
          </cell>
          <cell r="C76">
            <v>2.8011194860258151</v>
          </cell>
        </row>
        <row r="77">
          <cell r="B77">
            <v>2.8110635117245244</v>
          </cell>
          <cell r="C77">
            <v>2.8110635117245244</v>
          </cell>
        </row>
        <row r="78">
          <cell r="B78">
            <v>2.8205103361382982</v>
          </cell>
          <cell r="C78">
            <v>2.8205103361382982</v>
          </cell>
        </row>
        <row r="79">
          <cell r="B79">
            <v>2.8294848193313831</v>
          </cell>
          <cell r="C79">
            <v>2.8294848193313831</v>
          </cell>
        </row>
        <row r="80">
          <cell r="B80">
            <v>2.838010578364814</v>
          </cell>
          <cell r="C80">
            <v>2.838010578364814</v>
          </cell>
        </row>
        <row r="81">
          <cell r="B81">
            <v>2.8461100494465734</v>
          </cell>
          <cell r="C81">
            <v>2.8461100494465734</v>
          </cell>
        </row>
        <row r="82">
          <cell r="B82">
            <v>2.8538045469742448</v>
          </cell>
          <cell r="C82">
            <v>2.8538045469742448</v>
          </cell>
        </row>
        <row r="83">
          <cell r="B83">
            <v>2.8611143196255324</v>
          </cell>
          <cell r="C83">
            <v>2.8611143196255324</v>
          </cell>
        </row>
        <row r="84">
          <cell r="B84">
            <v>2.8680586036442559</v>
          </cell>
          <cell r="C84">
            <v>2.8680586036442559</v>
          </cell>
        </row>
        <row r="85">
          <cell r="B85">
            <v>2.8746556734620432</v>
          </cell>
          <cell r="C85">
            <v>2.8746556734620432</v>
          </cell>
        </row>
        <row r="86">
          <cell r="B86">
            <v>2.8809228897889412</v>
          </cell>
          <cell r="C86">
            <v>2.8809228897889412</v>
          </cell>
        </row>
        <row r="87">
          <cell r="B87">
            <v>2.8868767452994941</v>
          </cell>
          <cell r="C87">
            <v>2.8868767452994941</v>
          </cell>
        </row>
        <row r="88">
          <cell r="B88">
            <v>2.8925329080345192</v>
          </cell>
          <cell r="C88">
            <v>2.8925329080345192</v>
          </cell>
        </row>
        <row r="89">
          <cell r="B89">
            <v>2.8979062626327932</v>
          </cell>
          <cell r="C89">
            <v>2.8979062626327932</v>
          </cell>
        </row>
        <row r="90">
          <cell r="B90">
            <v>2.9030109495011533</v>
          </cell>
          <cell r="C90">
            <v>2.9030109495011533</v>
          </cell>
        </row>
        <row r="91">
          <cell r="B91">
            <v>2.9078604020260959</v>
          </cell>
          <cell r="C91">
            <v>2.9078604020260959</v>
          </cell>
        </row>
        <row r="92">
          <cell r="B92">
            <v>2.9124673819247913</v>
          </cell>
          <cell r="C92">
            <v>2.9124673819247913</v>
          </cell>
        </row>
        <row r="93">
          <cell r="B93">
            <v>2.9168440128285518</v>
          </cell>
          <cell r="C93">
            <v>2.9168440128285518</v>
          </cell>
        </row>
        <row r="94">
          <cell r="B94">
            <v>2.9210018121871242</v>
          </cell>
          <cell r="C94">
            <v>2.9210018121871242</v>
          </cell>
        </row>
        <row r="95">
          <cell r="B95">
            <v>2.9249517215777678</v>
          </cell>
          <cell r="C95">
            <v>2.9249517215777678</v>
          </cell>
        </row>
        <row r="96">
          <cell r="B96">
            <v>2.9287041354988794</v>
          </cell>
          <cell r="C96">
            <v>2.9287041354988794</v>
          </cell>
        </row>
        <row r="97">
          <cell r="B97">
            <v>2.9322689287239356</v>
          </cell>
          <cell r="C97">
            <v>2.9322689287239356</v>
          </cell>
        </row>
        <row r="98">
          <cell r="B98">
            <v>2.9356554822877388</v>
          </cell>
          <cell r="C98">
            <v>2.9356554822877388</v>
          </cell>
        </row>
        <row r="99">
          <cell r="B99">
            <v>2.9388727081733519</v>
          </cell>
          <cell r="C99">
            <v>2.9388727081733519</v>
          </cell>
        </row>
        <row r="100">
          <cell r="B100">
            <v>2.9419290727646841</v>
          </cell>
          <cell r="C100">
            <v>2.9419290727646841</v>
          </cell>
        </row>
        <row r="101">
          <cell r="B101">
            <v>2.94483261912645</v>
          </cell>
          <cell r="C101">
            <v>2.94483261912645</v>
          </cell>
        </row>
        <row r="102">
          <cell r="B102">
            <v>2.9475909881701274</v>
          </cell>
          <cell r="C102">
            <v>2.9475909881701274</v>
          </cell>
        </row>
        <row r="103">
          <cell r="B103">
            <v>2.9502114387616212</v>
          </cell>
          <cell r="C103">
            <v>2.9502114387616212</v>
          </cell>
        </row>
        <row r="104">
          <cell r="B104">
            <v>2.9527008668235402</v>
          </cell>
          <cell r="C104">
            <v>2.9527008668235402</v>
          </cell>
        </row>
        <row r="105">
          <cell r="B105">
            <v>2.955065823482363</v>
          </cell>
          <cell r="C105">
            <v>2.955065823482363</v>
          </cell>
        </row>
        <row r="106">
          <cell r="B106">
            <v>2.957312532308245</v>
          </cell>
          <cell r="C106">
            <v>2.957312532308245</v>
          </cell>
        </row>
        <row r="107">
          <cell r="B107">
            <v>2.9594469056928325</v>
          </cell>
          <cell r="C107">
            <v>2.9594469056928325</v>
          </cell>
        </row>
        <row r="108">
          <cell r="B108">
            <v>2.9614745604081909</v>
          </cell>
          <cell r="C108">
            <v>2.9614745604081909</v>
          </cell>
        </row>
        <row r="109">
          <cell r="B109">
            <v>2.9634008323877814</v>
          </cell>
          <cell r="C109">
            <v>2.9634008323877814</v>
          </cell>
        </row>
        <row r="110">
          <cell r="B110">
            <v>2.9652307907683921</v>
          </cell>
          <cell r="C110">
            <v>2.9652307907683921</v>
          </cell>
        </row>
        <row r="111">
          <cell r="B111">
            <v>2.9669692512299726</v>
          </cell>
          <cell r="C111">
            <v>2.9669692512299726</v>
          </cell>
        </row>
        <row r="112">
          <cell r="B112">
            <v>2.9686207886684741</v>
          </cell>
          <cell r="C112">
            <v>2.9686207886684741</v>
          </cell>
        </row>
        <row r="113">
          <cell r="B113">
            <v>2.9701897492350504</v>
          </cell>
          <cell r="C113">
            <v>2.9701897492350504</v>
          </cell>
        </row>
        <row r="114">
          <cell r="B114">
            <v>2.9716802617732978</v>
          </cell>
          <cell r="C114">
            <v>2.9716802617732978</v>
          </cell>
        </row>
        <row r="115">
          <cell r="B115">
            <v>2.9730962486846328</v>
          </cell>
          <cell r="C115">
            <v>2.9730962486846328</v>
          </cell>
        </row>
        <row r="116">
          <cell r="B116">
            <v>2.9744414362504012</v>
          </cell>
          <cell r="C116">
            <v>2.9744414362504012</v>
          </cell>
        </row>
        <row r="117">
          <cell r="B117">
            <v>2.975719364437881</v>
          </cell>
          <cell r="C117">
            <v>2.975719364437881</v>
          </cell>
        </row>
        <row r="118">
          <cell r="B118">
            <v>2.976933396215987</v>
          </cell>
          <cell r="C118">
            <v>2.976933396215987</v>
          </cell>
        </row>
        <row r="119">
          <cell r="B119">
            <v>2.9780867264051878</v>
          </cell>
          <cell r="C119">
            <v>2.9780867264051878</v>
          </cell>
        </row>
        <row r="120">
          <cell r="B120">
            <v>2.9791823900849286</v>
          </cell>
          <cell r="C120">
            <v>2.9791823900849286</v>
          </cell>
        </row>
        <row r="121">
          <cell r="B121">
            <v>2.9802232705806819</v>
          </cell>
          <cell r="C121">
            <v>2.9802232705806819</v>
          </cell>
        </row>
        <row r="122">
          <cell r="B122">
            <v>2.9812121070516477</v>
          </cell>
          <cell r="C122">
            <v>2.9812121070516477</v>
          </cell>
        </row>
        <row r="123">
          <cell r="B123">
            <v>2.9821515016990654</v>
          </cell>
          <cell r="C123">
            <v>2.9821515016990654</v>
          </cell>
        </row>
        <row r="124">
          <cell r="B124">
            <v>2.983043926614112</v>
          </cell>
          <cell r="C124">
            <v>2.983043926614112</v>
          </cell>
        </row>
        <row r="125">
          <cell r="B125">
            <v>2.9838917302834065</v>
          </cell>
          <cell r="C125">
            <v>2.9838917302834065</v>
          </cell>
        </row>
        <row r="126">
          <cell r="B126">
            <v>2.9846971437692362</v>
          </cell>
          <cell r="C126">
            <v>2.9846971437692362</v>
          </cell>
        </row>
        <row r="127">
          <cell r="B127">
            <v>2.9854622865807743</v>
          </cell>
          <cell r="C127">
            <v>2.9854622865807743</v>
          </cell>
        </row>
        <row r="128">
          <cell r="B128">
            <v>2.9861891722517355</v>
          </cell>
          <cell r="C128">
            <v>2.9861891722517355</v>
          </cell>
        </row>
        <row r="129">
          <cell r="B129">
            <v>2.9868797136391487</v>
          </cell>
          <cell r="C129">
            <v>2.9868797136391487</v>
          </cell>
        </row>
        <row r="130">
          <cell r="B130">
            <v>2.9875357279571912</v>
          </cell>
          <cell r="C130">
            <v>2.9875357279571912</v>
          </cell>
        </row>
        <row r="131">
          <cell r="B131">
            <v>2.9881589415593317</v>
          </cell>
          <cell r="C131">
            <v>2.9881589415593317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6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10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12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4"/>
  <sheetViews>
    <sheetView topLeftCell="A26" workbookViewId="0">
      <selection activeCell="D38" sqref="D38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8" spans="1:7" x14ac:dyDescent="0.25">
      <c r="A8" t="s">
        <v>1</v>
      </c>
    </row>
    <row r="10" spans="1:7" x14ac:dyDescent="0.25">
      <c r="A10" s="2" t="s">
        <v>2</v>
      </c>
      <c r="B10">
        <v>-2</v>
      </c>
      <c r="C10">
        <v>1</v>
      </c>
      <c r="E10" s="2" t="s">
        <v>3</v>
      </c>
      <c r="F10">
        <f t="array" ref="F10:G11">MINVERSE(B10:C11)</f>
        <v>-0.66666666666666663</v>
      </c>
      <c r="G10">
        <v>-0.33333333333333331</v>
      </c>
    </row>
    <row r="11" spans="1:7" x14ac:dyDescent="0.25">
      <c r="A11" s="2"/>
      <c r="B11">
        <v>1</v>
      </c>
      <c r="C11">
        <v>-2</v>
      </c>
      <c r="E11" s="2"/>
      <c r="F11">
        <v>-0.33333333333333331</v>
      </c>
      <c r="G11">
        <v>-0.66666666666666663</v>
      </c>
    </row>
    <row r="13" spans="1:7" x14ac:dyDescent="0.25">
      <c r="A13" s="2" t="s">
        <v>4</v>
      </c>
      <c r="B13">
        <v>3</v>
      </c>
      <c r="E13" s="2" t="s">
        <v>5</v>
      </c>
      <c r="F13">
        <f t="array" ref="F13:F14">MMULT(-(F10:G11),B13:B14)</f>
        <v>3</v>
      </c>
    </row>
    <row r="14" spans="1:7" x14ac:dyDescent="0.25">
      <c r="A14" s="2"/>
      <c r="B14">
        <v>3</v>
      </c>
      <c r="E14" s="2"/>
      <c r="F14">
        <v>3</v>
      </c>
    </row>
    <row r="16" spans="1:7" x14ac:dyDescent="0.25">
      <c r="A16" t="s">
        <v>6</v>
      </c>
    </row>
    <row r="18" spans="1:6" x14ac:dyDescent="0.25">
      <c r="A18" s="3" t="s">
        <v>7</v>
      </c>
      <c r="B18">
        <f>B10+C11</f>
        <v>-4</v>
      </c>
    </row>
    <row r="19" spans="1:6" x14ac:dyDescent="0.25">
      <c r="A19" s="3" t="s">
        <v>8</v>
      </c>
      <c r="B19">
        <f>MDETERM(B10:C11)</f>
        <v>3</v>
      </c>
    </row>
    <row r="21" spans="1:6" x14ac:dyDescent="0.25">
      <c r="A21" s="4" t="s">
        <v>9</v>
      </c>
      <c r="B21" s="4" t="s">
        <v>10</v>
      </c>
      <c r="C21" s="4" t="s">
        <v>11</v>
      </c>
    </row>
    <row r="22" spans="1:6" x14ac:dyDescent="0.25">
      <c r="A22" s="4">
        <v>0</v>
      </c>
      <c r="B22">
        <f t="shared" ref="B22:B27" si="0">2*A22-3</f>
        <v>-3</v>
      </c>
      <c r="C22">
        <f>(1/2)*A22+(3/2)</f>
        <v>1.5</v>
      </c>
    </row>
    <row r="23" spans="1:6" x14ac:dyDescent="0.25">
      <c r="A23" s="4">
        <v>1</v>
      </c>
      <c r="B23">
        <f t="shared" si="0"/>
        <v>-1</v>
      </c>
      <c r="C23">
        <f t="shared" ref="C23:C27" si="1">(1/2)*A23+(3/2)</f>
        <v>2</v>
      </c>
    </row>
    <row r="24" spans="1:6" x14ac:dyDescent="0.25">
      <c r="A24" s="4">
        <v>2</v>
      </c>
      <c r="B24">
        <f t="shared" si="0"/>
        <v>1</v>
      </c>
      <c r="C24">
        <f t="shared" si="1"/>
        <v>2.5</v>
      </c>
    </row>
    <row r="25" spans="1:6" x14ac:dyDescent="0.25">
      <c r="A25" s="4">
        <v>3</v>
      </c>
      <c r="B25">
        <f t="shared" si="0"/>
        <v>3</v>
      </c>
      <c r="C25">
        <f t="shared" si="1"/>
        <v>3</v>
      </c>
    </row>
    <row r="26" spans="1:6" x14ac:dyDescent="0.25">
      <c r="A26" s="4">
        <v>4</v>
      </c>
      <c r="B26">
        <f t="shared" si="0"/>
        <v>5</v>
      </c>
      <c r="C26">
        <f t="shared" si="1"/>
        <v>3.5</v>
      </c>
    </row>
    <row r="27" spans="1:6" x14ac:dyDescent="0.25">
      <c r="A27" s="4">
        <v>5</v>
      </c>
      <c r="B27">
        <f t="shared" si="0"/>
        <v>7</v>
      </c>
      <c r="C27">
        <f t="shared" si="1"/>
        <v>4</v>
      </c>
    </row>
    <row r="28" spans="1:6" x14ac:dyDescent="0.25">
      <c r="A28" s="3"/>
    </row>
    <row r="30" spans="1:6" x14ac:dyDescent="0.25">
      <c r="E30" s="3" t="s">
        <v>14</v>
      </c>
      <c r="F30">
        <v>0.05</v>
      </c>
    </row>
    <row r="31" spans="1:6" x14ac:dyDescent="0.25">
      <c r="E31" s="3"/>
    </row>
    <row r="33" spans="1:5" x14ac:dyDescent="0.25">
      <c r="A33" s="4" t="s">
        <v>9</v>
      </c>
      <c r="B33" s="4" t="s">
        <v>12</v>
      </c>
      <c r="C33" s="4" t="s">
        <v>13</v>
      </c>
      <c r="E33" t="s">
        <v>15</v>
      </c>
    </row>
    <row r="34" spans="1:5" x14ac:dyDescent="0.25">
      <c r="A34" s="4">
        <v>0</v>
      </c>
      <c r="B34">
        <v>1</v>
      </c>
      <c r="C34">
        <v>1</v>
      </c>
      <c r="E34" t="s">
        <v>16</v>
      </c>
    </row>
    <row r="35" spans="1:5" x14ac:dyDescent="0.25">
      <c r="A35" s="4">
        <v>1</v>
      </c>
      <c r="B35">
        <f t="shared" ref="B35:B98" si="2">B34+(-2*B34+C34+3)*$F$30</f>
        <v>1.1000000000000001</v>
      </c>
      <c r="C35">
        <f t="shared" ref="C35:C98" si="3">C34+(B34-2*C34+3)*$F$30</f>
        <v>1.1000000000000001</v>
      </c>
      <c r="E35" t="s">
        <v>17</v>
      </c>
    </row>
    <row r="36" spans="1:5" x14ac:dyDescent="0.25">
      <c r="A36" s="4">
        <v>2</v>
      </c>
      <c r="B36">
        <f t="shared" si="2"/>
        <v>1.1950000000000001</v>
      </c>
      <c r="C36">
        <f t="shared" si="3"/>
        <v>1.1950000000000001</v>
      </c>
      <c r="E36" t="s">
        <v>18</v>
      </c>
    </row>
    <row r="37" spans="1:5" x14ac:dyDescent="0.25">
      <c r="A37" s="4">
        <v>3</v>
      </c>
      <c r="B37">
        <f t="shared" si="2"/>
        <v>1.28525</v>
      </c>
      <c r="C37">
        <f t="shared" si="3"/>
        <v>1.28525</v>
      </c>
    </row>
    <row r="38" spans="1:5" x14ac:dyDescent="0.25">
      <c r="A38" s="4">
        <v>4</v>
      </c>
      <c r="B38">
        <f t="shared" si="2"/>
        <v>1.3709875</v>
      </c>
      <c r="C38">
        <f t="shared" si="3"/>
        <v>1.3709875</v>
      </c>
    </row>
    <row r="39" spans="1:5" x14ac:dyDescent="0.25">
      <c r="A39" s="4">
        <v>5</v>
      </c>
      <c r="B39">
        <f t="shared" si="2"/>
        <v>1.452438125</v>
      </c>
      <c r="C39">
        <f t="shared" si="3"/>
        <v>1.452438125</v>
      </c>
    </row>
    <row r="40" spans="1:5" x14ac:dyDescent="0.25">
      <c r="A40" s="4">
        <v>6</v>
      </c>
      <c r="B40">
        <f t="shared" si="2"/>
        <v>1.52981621875</v>
      </c>
      <c r="C40">
        <f t="shared" si="3"/>
        <v>1.52981621875</v>
      </c>
    </row>
    <row r="41" spans="1:5" x14ac:dyDescent="0.25">
      <c r="A41" s="4">
        <v>7</v>
      </c>
      <c r="B41">
        <f t="shared" si="2"/>
        <v>1.6033254078124999</v>
      </c>
      <c r="C41">
        <f t="shared" si="3"/>
        <v>1.6033254078124999</v>
      </c>
    </row>
    <row r="42" spans="1:5" x14ac:dyDescent="0.25">
      <c r="A42" s="4">
        <v>8</v>
      </c>
      <c r="B42">
        <f t="shared" si="2"/>
        <v>1.6731591374218748</v>
      </c>
      <c r="C42">
        <f t="shared" si="3"/>
        <v>1.6731591374218748</v>
      </c>
    </row>
    <row r="43" spans="1:5" x14ac:dyDescent="0.25">
      <c r="A43" s="4">
        <v>9</v>
      </c>
      <c r="B43">
        <f t="shared" si="2"/>
        <v>1.7395011805507812</v>
      </c>
      <c r="C43">
        <f t="shared" si="3"/>
        <v>1.7395011805507812</v>
      </c>
    </row>
    <row r="44" spans="1:5" x14ac:dyDescent="0.25">
      <c r="A44" s="4">
        <v>10</v>
      </c>
      <c r="B44">
        <f t="shared" si="2"/>
        <v>1.8025261215232422</v>
      </c>
      <c r="C44">
        <f t="shared" si="3"/>
        <v>1.8025261215232422</v>
      </c>
    </row>
    <row r="45" spans="1:5" x14ac:dyDescent="0.25">
      <c r="A45" s="4">
        <v>11</v>
      </c>
      <c r="B45">
        <f t="shared" si="2"/>
        <v>1.86239981544708</v>
      </c>
      <c r="C45">
        <f t="shared" si="3"/>
        <v>1.86239981544708</v>
      </c>
    </row>
    <row r="46" spans="1:5" x14ac:dyDescent="0.25">
      <c r="A46" s="4">
        <v>12</v>
      </c>
      <c r="B46">
        <f t="shared" si="2"/>
        <v>1.919279824674726</v>
      </c>
      <c r="C46">
        <f t="shared" si="3"/>
        <v>1.919279824674726</v>
      </c>
    </row>
    <row r="47" spans="1:5" x14ac:dyDescent="0.25">
      <c r="A47" s="4">
        <v>13</v>
      </c>
      <c r="B47">
        <f t="shared" si="2"/>
        <v>1.9733158334409897</v>
      </c>
      <c r="C47">
        <f t="shared" si="3"/>
        <v>1.9733158334409897</v>
      </c>
    </row>
    <row r="48" spans="1:5" x14ac:dyDescent="0.25">
      <c r="A48" s="4">
        <v>14</v>
      </c>
      <c r="B48">
        <f t="shared" si="2"/>
        <v>2.0246500417689401</v>
      </c>
      <c r="C48">
        <f t="shared" si="3"/>
        <v>2.0246500417689401</v>
      </c>
    </row>
    <row r="49" spans="1:3" x14ac:dyDescent="0.25">
      <c r="A49" s="4">
        <v>15</v>
      </c>
      <c r="B49">
        <f t="shared" si="2"/>
        <v>2.0734175396804932</v>
      </c>
      <c r="C49">
        <f t="shared" si="3"/>
        <v>2.0734175396804932</v>
      </c>
    </row>
    <row r="50" spans="1:3" x14ac:dyDescent="0.25">
      <c r="A50" s="4">
        <v>16</v>
      </c>
      <c r="B50">
        <f t="shared" si="2"/>
        <v>2.1197466626964685</v>
      </c>
      <c r="C50">
        <f t="shared" si="3"/>
        <v>2.1197466626964685</v>
      </c>
    </row>
    <row r="51" spans="1:3" x14ac:dyDescent="0.25">
      <c r="A51" s="4">
        <v>17</v>
      </c>
      <c r="B51">
        <f t="shared" si="2"/>
        <v>2.1637593295616453</v>
      </c>
      <c r="C51">
        <f t="shared" si="3"/>
        <v>2.1637593295616453</v>
      </c>
    </row>
    <row r="52" spans="1:3" x14ac:dyDescent="0.25">
      <c r="A52" s="4">
        <v>18</v>
      </c>
      <c r="B52">
        <f t="shared" si="2"/>
        <v>2.2055713630835632</v>
      </c>
      <c r="C52">
        <f t="shared" si="3"/>
        <v>2.2055713630835632</v>
      </c>
    </row>
    <row r="53" spans="1:3" x14ac:dyDescent="0.25">
      <c r="A53" s="4">
        <v>19</v>
      </c>
      <c r="B53">
        <f t="shared" si="2"/>
        <v>2.245292794929385</v>
      </c>
      <c r="C53">
        <f t="shared" si="3"/>
        <v>2.245292794929385</v>
      </c>
    </row>
    <row r="54" spans="1:3" x14ac:dyDescent="0.25">
      <c r="A54" s="4">
        <v>20</v>
      </c>
      <c r="B54">
        <f t="shared" si="2"/>
        <v>2.2830281551829157</v>
      </c>
      <c r="C54">
        <f t="shared" si="3"/>
        <v>2.2830281551829157</v>
      </c>
    </row>
    <row r="55" spans="1:3" x14ac:dyDescent="0.25">
      <c r="A55" s="4">
        <v>21</v>
      </c>
      <c r="B55">
        <f t="shared" si="2"/>
        <v>2.3188767474237699</v>
      </c>
      <c r="C55">
        <f t="shared" si="3"/>
        <v>2.3188767474237699</v>
      </c>
    </row>
    <row r="56" spans="1:3" x14ac:dyDescent="0.25">
      <c r="A56" s="4">
        <v>22</v>
      </c>
      <c r="B56">
        <f t="shared" si="2"/>
        <v>2.3529329100525813</v>
      </c>
      <c r="C56">
        <f t="shared" si="3"/>
        <v>2.3529329100525813</v>
      </c>
    </row>
    <row r="57" spans="1:3" x14ac:dyDescent="0.25">
      <c r="A57" s="4">
        <v>23</v>
      </c>
      <c r="B57">
        <f t="shared" si="2"/>
        <v>2.3852862645499524</v>
      </c>
      <c r="C57">
        <f t="shared" si="3"/>
        <v>2.3852862645499524</v>
      </c>
    </row>
    <row r="58" spans="1:3" x14ac:dyDescent="0.25">
      <c r="A58" s="4">
        <v>24</v>
      </c>
      <c r="B58">
        <f t="shared" si="2"/>
        <v>2.4160219513224548</v>
      </c>
      <c r="C58">
        <f t="shared" si="3"/>
        <v>2.4160219513224548</v>
      </c>
    </row>
    <row r="59" spans="1:3" x14ac:dyDescent="0.25">
      <c r="A59" s="4">
        <v>25</v>
      </c>
      <c r="B59">
        <f t="shared" si="2"/>
        <v>2.4452208537563322</v>
      </c>
      <c r="C59">
        <f t="shared" si="3"/>
        <v>2.4452208537563322</v>
      </c>
    </row>
    <row r="60" spans="1:3" x14ac:dyDescent="0.25">
      <c r="A60" s="4">
        <v>26</v>
      </c>
      <c r="B60">
        <f t="shared" si="2"/>
        <v>2.4729598110685158</v>
      </c>
      <c r="C60">
        <f t="shared" si="3"/>
        <v>2.4729598110685158</v>
      </c>
    </row>
    <row r="61" spans="1:3" x14ac:dyDescent="0.25">
      <c r="A61" s="4">
        <v>27</v>
      </c>
      <c r="B61">
        <f t="shared" si="2"/>
        <v>2.4993118205150902</v>
      </c>
      <c r="C61">
        <f t="shared" si="3"/>
        <v>2.4993118205150902</v>
      </c>
    </row>
    <row r="62" spans="1:3" x14ac:dyDescent="0.25">
      <c r="A62" s="4">
        <v>28</v>
      </c>
      <c r="B62">
        <f t="shared" si="2"/>
        <v>2.5243462294893355</v>
      </c>
      <c r="C62">
        <f t="shared" si="3"/>
        <v>2.5243462294893355</v>
      </c>
    </row>
    <row r="63" spans="1:3" x14ac:dyDescent="0.25">
      <c r="A63" s="4">
        <v>29</v>
      </c>
      <c r="B63">
        <f t="shared" si="2"/>
        <v>2.5481289180148687</v>
      </c>
      <c r="C63">
        <f t="shared" si="3"/>
        <v>2.5481289180148687</v>
      </c>
    </row>
    <row r="64" spans="1:3" x14ac:dyDescent="0.25">
      <c r="A64" s="4">
        <v>30</v>
      </c>
      <c r="B64">
        <f t="shared" si="2"/>
        <v>2.5707224721141255</v>
      </c>
      <c r="C64">
        <f t="shared" si="3"/>
        <v>2.5707224721141255</v>
      </c>
    </row>
    <row r="65" spans="1:3" x14ac:dyDescent="0.25">
      <c r="A65" s="4">
        <v>31</v>
      </c>
      <c r="B65">
        <f t="shared" si="2"/>
        <v>2.5921863485084193</v>
      </c>
      <c r="C65">
        <f t="shared" si="3"/>
        <v>2.5921863485084193</v>
      </c>
    </row>
    <row r="66" spans="1:3" x14ac:dyDescent="0.25">
      <c r="A66" s="4">
        <v>32</v>
      </c>
      <c r="B66">
        <f t="shared" si="2"/>
        <v>2.6125770310829983</v>
      </c>
      <c r="C66">
        <f t="shared" si="3"/>
        <v>2.6125770310829983</v>
      </c>
    </row>
    <row r="67" spans="1:3" x14ac:dyDescent="0.25">
      <c r="A67" s="4">
        <v>33</v>
      </c>
      <c r="B67">
        <f t="shared" si="2"/>
        <v>2.6319481795288482</v>
      </c>
      <c r="C67">
        <f t="shared" si="3"/>
        <v>2.6319481795288482</v>
      </c>
    </row>
    <row r="68" spans="1:3" x14ac:dyDescent="0.25">
      <c r="A68" s="4">
        <v>34</v>
      </c>
      <c r="B68">
        <f t="shared" si="2"/>
        <v>2.6503507705524059</v>
      </c>
      <c r="C68">
        <f t="shared" si="3"/>
        <v>2.6503507705524059</v>
      </c>
    </row>
    <row r="69" spans="1:3" x14ac:dyDescent="0.25">
      <c r="A69" s="4">
        <v>35</v>
      </c>
      <c r="B69">
        <f t="shared" si="2"/>
        <v>2.6678332320247855</v>
      </c>
      <c r="C69">
        <f t="shared" si="3"/>
        <v>2.6678332320247855</v>
      </c>
    </row>
    <row r="70" spans="1:3" x14ac:dyDescent="0.25">
      <c r="A70" s="4">
        <v>36</v>
      </c>
      <c r="B70">
        <f t="shared" si="2"/>
        <v>2.6844415704235463</v>
      </c>
      <c r="C70">
        <f t="shared" si="3"/>
        <v>2.6844415704235463</v>
      </c>
    </row>
    <row r="71" spans="1:3" x14ac:dyDescent="0.25">
      <c r="A71" s="4">
        <v>37</v>
      </c>
      <c r="B71">
        <f t="shared" si="2"/>
        <v>2.7002194919023688</v>
      </c>
      <c r="C71">
        <f t="shared" si="3"/>
        <v>2.7002194919023688</v>
      </c>
    </row>
    <row r="72" spans="1:3" x14ac:dyDescent="0.25">
      <c r="A72" s="4">
        <v>38</v>
      </c>
      <c r="B72">
        <f t="shared" si="2"/>
        <v>2.7152085173072504</v>
      </c>
      <c r="C72">
        <f t="shared" si="3"/>
        <v>2.7152085173072504</v>
      </c>
    </row>
    <row r="73" spans="1:3" x14ac:dyDescent="0.25">
      <c r="A73" s="4">
        <v>39</v>
      </c>
      <c r="B73">
        <f t="shared" si="2"/>
        <v>2.7294480914418879</v>
      </c>
      <c r="C73">
        <f t="shared" si="3"/>
        <v>2.7294480914418879</v>
      </c>
    </row>
    <row r="74" spans="1:3" x14ac:dyDescent="0.25">
      <c r="A74" s="4">
        <v>40</v>
      </c>
      <c r="B74">
        <f t="shared" si="2"/>
        <v>2.7429756868697934</v>
      </c>
      <c r="C74">
        <f t="shared" si="3"/>
        <v>2.7429756868697934</v>
      </c>
    </row>
    <row r="75" spans="1:3" x14ac:dyDescent="0.25">
      <c r="A75" s="4">
        <v>41</v>
      </c>
      <c r="B75">
        <f t="shared" si="2"/>
        <v>2.7558269025263038</v>
      </c>
      <c r="C75">
        <f t="shared" si="3"/>
        <v>2.7558269025263038</v>
      </c>
    </row>
    <row r="76" spans="1:3" x14ac:dyDescent="0.25">
      <c r="A76" s="4">
        <v>42</v>
      </c>
      <c r="B76">
        <f t="shared" si="2"/>
        <v>2.7680355573999886</v>
      </c>
      <c r="C76">
        <f t="shared" si="3"/>
        <v>2.7680355573999886</v>
      </c>
    </row>
    <row r="77" spans="1:3" x14ac:dyDescent="0.25">
      <c r="A77" s="4">
        <v>43</v>
      </c>
      <c r="B77">
        <f t="shared" si="2"/>
        <v>2.779633779529989</v>
      </c>
      <c r="C77">
        <f t="shared" si="3"/>
        <v>2.779633779529989</v>
      </c>
    </row>
    <row r="78" spans="1:3" x14ac:dyDescent="0.25">
      <c r="A78" s="4">
        <v>44</v>
      </c>
      <c r="B78">
        <f t="shared" si="2"/>
        <v>2.7906520905534897</v>
      </c>
      <c r="C78">
        <f t="shared" si="3"/>
        <v>2.7906520905534897</v>
      </c>
    </row>
    <row r="79" spans="1:3" x14ac:dyDescent="0.25">
      <c r="A79" s="4">
        <v>45</v>
      </c>
      <c r="B79">
        <f t="shared" si="2"/>
        <v>2.8011194860258151</v>
      </c>
      <c r="C79">
        <f t="shared" si="3"/>
        <v>2.8011194860258151</v>
      </c>
    </row>
    <row r="80" spans="1:3" x14ac:dyDescent="0.25">
      <c r="A80" s="4">
        <v>46</v>
      </c>
      <c r="B80">
        <f t="shared" si="2"/>
        <v>2.8110635117245244</v>
      </c>
      <c r="C80">
        <f t="shared" si="3"/>
        <v>2.8110635117245244</v>
      </c>
    </row>
    <row r="81" spans="1:3" x14ac:dyDescent="0.25">
      <c r="A81" s="4">
        <v>47</v>
      </c>
      <c r="B81">
        <f t="shared" si="2"/>
        <v>2.8205103361382982</v>
      </c>
      <c r="C81">
        <f t="shared" si="3"/>
        <v>2.8205103361382982</v>
      </c>
    </row>
    <row r="82" spans="1:3" x14ac:dyDescent="0.25">
      <c r="A82" s="4">
        <v>48</v>
      </c>
      <c r="B82">
        <f t="shared" si="2"/>
        <v>2.8294848193313831</v>
      </c>
      <c r="C82">
        <f t="shared" si="3"/>
        <v>2.8294848193313831</v>
      </c>
    </row>
    <row r="83" spans="1:3" x14ac:dyDescent="0.25">
      <c r="A83" s="4">
        <v>49</v>
      </c>
      <c r="B83">
        <f t="shared" si="2"/>
        <v>2.838010578364814</v>
      </c>
      <c r="C83">
        <f t="shared" si="3"/>
        <v>2.838010578364814</v>
      </c>
    </row>
    <row r="84" spans="1:3" x14ac:dyDescent="0.25">
      <c r="A84" s="4">
        <v>50</v>
      </c>
      <c r="B84">
        <f t="shared" si="2"/>
        <v>2.8461100494465734</v>
      </c>
      <c r="C84">
        <f t="shared" si="3"/>
        <v>2.8461100494465734</v>
      </c>
    </row>
    <row r="85" spans="1:3" x14ac:dyDescent="0.25">
      <c r="A85" s="4">
        <v>51</v>
      </c>
      <c r="B85">
        <f t="shared" si="2"/>
        <v>2.8538045469742448</v>
      </c>
      <c r="C85">
        <f t="shared" si="3"/>
        <v>2.8538045469742448</v>
      </c>
    </row>
    <row r="86" spans="1:3" x14ac:dyDescent="0.25">
      <c r="A86" s="4">
        <v>52</v>
      </c>
      <c r="B86">
        <f t="shared" si="2"/>
        <v>2.8611143196255324</v>
      </c>
      <c r="C86">
        <f t="shared" si="3"/>
        <v>2.8611143196255324</v>
      </c>
    </row>
    <row r="87" spans="1:3" x14ac:dyDescent="0.25">
      <c r="A87" s="4">
        <v>53</v>
      </c>
      <c r="B87">
        <f t="shared" si="2"/>
        <v>2.8680586036442559</v>
      </c>
      <c r="C87">
        <f t="shared" si="3"/>
        <v>2.8680586036442559</v>
      </c>
    </row>
    <row r="88" spans="1:3" x14ac:dyDescent="0.25">
      <c r="A88" s="4">
        <v>54</v>
      </c>
      <c r="B88">
        <f t="shared" si="2"/>
        <v>2.8746556734620432</v>
      </c>
      <c r="C88">
        <f t="shared" si="3"/>
        <v>2.8746556734620432</v>
      </c>
    </row>
    <row r="89" spans="1:3" x14ac:dyDescent="0.25">
      <c r="A89" s="4">
        <v>55</v>
      </c>
      <c r="B89">
        <f t="shared" si="2"/>
        <v>2.8809228897889412</v>
      </c>
      <c r="C89">
        <f t="shared" si="3"/>
        <v>2.8809228897889412</v>
      </c>
    </row>
    <row r="90" spans="1:3" x14ac:dyDescent="0.25">
      <c r="A90" s="4">
        <v>56</v>
      </c>
      <c r="B90">
        <f t="shared" si="2"/>
        <v>2.8868767452994941</v>
      </c>
      <c r="C90">
        <f t="shared" si="3"/>
        <v>2.8868767452994941</v>
      </c>
    </row>
    <row r="91" spans="1:3" x14ac:dyDescent="0.25">
      <c r="A91" s="4">
        <v>57</v>
      </c>
      <c r="B91">
        <f t="shared" si="2"/>
        <v>2.8925329080345192</v>
      </c>
      <c r="C91">
        <f t="shared" si="3"/>
        <v>2.8925329080345192</v>
      </c>
    </row>
    <row r="92" spans="1:3" x14ac:dyDescent="0.25">
      <c r="A92" s="4">
        <v>58</v>
      </c>
      <c r="B92">
        <f t="shared" si="2"/>
        <v>2.8979062626327932</v>
      </c>
      <c r="C92">
        <f t="shared" si="3"/>
        <v>2.8979062626327932</v>
      </c>
    </row>
    <row r="93" spans="1:3" x14ac:dyDescent="0.25">
      <c r="A93" s="4">
        <v>59</v>
      </c>
      <c r="B93">
        <f t="shared" si="2"/>
        <v>2.9030109495011533</v>
      </c>
      <c r="C93">
        <f t="shared" si="3"/>
        <v>2.9030109495011533</v>
      </c>
    </row>
    <row r="94" spans="1:3" x14ac:dyDescent="0.25">
      <c r="A94" s="4">
        <v>60</v>
      </c>
      <c r="B94">
        <f t="shared" si="2"/>
        <v>2.9078604020260959</v>
      </c>
      <c r="C94">
        <f t="shared" si="3"/>
        <v>2.9078604020260959</v>
      </c>
    </row>
    <row r="95" spans="1:3" x14ac:dyDescent="0.25">
      <c r="A95" s="4">
        <v>61</v>
      </c>
      <c r="B95">
        <f t="shared" si="2"/>
        <v>2.9124673819247913</v>
      </c>
      <c r="C95">
        <f t="shared" si="3"/>
        <v>2.9124673819247913</v>
      </c>
    </row>
    <row r="96" spans="1:3" x14ac:dyDescent="0.25">
      <c r="A96" s="4">
        <v>62</v>
      </c>
      <c r="B96">
        <f t="shared" si="2"/>
        <v>2.9168440128285518</v>
      </c>
      <c r="C96">
        <f t="shared" si="3"/>
        <v>2.9168440128285518</v>
      </c>
    </row>
    <row r="97" spans="1:3" x14ac:dyDescent="0.25">
      <c r="A97" s="4">
        <v>63</v>
      </c>
      <c r="B97">
        <f t="shared" si="2"/>
        <v>2.9210018121871242</v>
      </c>
      <c r="C97">
        <f t="shared" si="3"/>
        <v>2.9210018121871242</v>
      </c>
    </row>
    <row r="98" spans="1:3" x14ac:dyDescent="0.25">
      <c r="A98" s="4">
        <v>64</v>
      </c>
      <c r="B98">
        <f t="shared" si="2"/>
        <v>2.9249517215777678</v>
      </c>
      <c r="C98">
        <f t="shared" si="3"/>
        <v>2.9249517215777678</v>
      </c>
    </row>
    <row r="99" spans="1:3" x14ac:dyDescent="0.25">
      <c r="A99" s="4">
        <v>65</v>
      </c>
      <c r="B99">
        <f t="shared" ref="B99:B134" si="4">B98+(-2*B98+C98+3)*$F$30</f>
        <v>2.9287041354988794</v>
      </c>
      <c r="C99">
        <f t="shared" ref="C99:C134" si="5">C98+(B98-2*C98+3)*$F$30</f>
        <v>2.9287041354988794</v>
      </c>
    </row>
    <row r="100" spans="1:3" x14ac:dyDescent="0.25">
      <c r="A100" s="4">
        <v>66</v>
      </c>
      <c r="B100">
        <f t="shared" si="4"/>
        <v>2.9322689287239356</v>
      </c>
      <c r="C100">
        <f t="shared" si="5"/>
        <v>2.9322689287239356</v>
      </c>
    </row>
    <row r="101" spans="1:3" x14ac:dyDescent="0.25">
      <c r="A101" s="4">
        <v>67</v>
      </c>
      <c r="B101">
        <f t="shared" si="4"/>
        <v>2.9356554822877388</v>
      </c>
      <c r="C101">
        <f t="shared" si="5"/>
        <v>2.9356554822877388</v>
      </c>
    </row>
    <row r="102" spans="1:3" x14ac:dyDescent="0.25">
      <c r="A102" s="4">
        <v>68</v>
      </c>
      <c r="B102">
        <f t="shared" si="4"/>
        <v>2.9388727081733519</v>
      </c>
      <c r="C102">
        <f t="shared" si="5"/>
        <v>2.9388727081733519</v>
      </c>
    </row>
    <row r="103" spans="1:3" x14ac:dyDescent="0.25">
      <c r="A103" s="4">
        <v>69</v>
      </c>
      <c r="B103">
        <f t="shared" si="4"/>
        <v>2.9419290727646841</v>
      </c>
      <c r="C103">
        <f t="shared" si="5"/>
        <v>2.9419290727646841</v>
      </c>
    </row>
    <row r="104" spans="1:3" x14ac:dyDescent="0.25">
      <c r="A104" s="4">
        <v>70</v>
      </c>
      <c r="B104">
        <f t="shared" si="4"/>
        <v>2.94483261912645</v>
      </c>
      <c r="C104">
        <f t="shared" si="5"/>
        <v>2.94483261912645</v>
      </c>
    </row>
    <row r="105" spans="1:3" x14ac:dyDescent="0.25">
      <c r="A105" s="4">
        <v>71</v>
      </c>
      <c r="B105">
        <f t="shared" si="4"/>
        <v>2.9475909881701274</v>
      </c>
      <c r="C105">
        <f t="shared" si="5"/>
        <v>2.9475909881701274</v>
      </c>
    </row>
    <row r="106" spans="1:3" x14ac:dyDescent="0.25">
      <c r="A106" s="4">
        <v>72</v>
      </c>
      <c r="B106">
        <f t="shared" si="4"/>
        <v>2.9502114387616212</v>
      </c>
      <c r="C106">
        <f t="shared" si="5"/>
        <v>2.9502114387616212</v>
      </c>
    </row>
    <row r="107" spans="1:3" x14ac:dyDescent="0.25">
      <c r="A107" s="4">
        <v>73</v>
      </c>
      <c r="B107">
        <f t="shared" si="4"/>
        <v>2.9527008668235402</v>
      </c>
      <c r="C107">
        <f t="shared" si="5"/>
        <v>2.9527008668235402</v>
      </c>
    </row>
    <row r="108" spans="1:3" x14ac:dyDescent="0.25">
      <c r="A108" s="4">
        <v>74</v>
      </c>
      <c r="B108">
        <f t="shared" si="4"/>
        <v>2.955065823482363</v>
      </c>
      <c r="C108">
        <f t="shared" si="5"/>
        <v>2.955065823482363</v>
      </c>
    </row>
    <row r="109" spans="1:3" x14ac:dyDescent="0.25">
      <c r="A109" s="4">
        <v>75</v>
      </c>
      <c r="B109">
        <f t="shared" si="4"/>
        <v>2.957312532308245</v>
      </c>
      <c r="C109">
        <f t="shared" si="5"/>
        <v>2.957312532308245</v>
      </c>
    </row>
    <row r="110" spans="1:3" x14ac:dyDescent="0.25">
      <c r="A110" s="4">
        <v>76</v>
      </c>
      <c r="B110">
        <f t="shared" si="4"/>
        <v>2.9594469056928325</v>
      </c>
      <c r="C110">
        <f t="shared" si="5"/>
        <v>2.9594469056928325</v>
      </c>
    </row>
    <row r="111" spans="1:3" x14ac:dyDescent="0.25">
      <c r="A111" s="4">
        <v>77</v>
      </c>
      <c r="B111">
        <f t="shared" si="4"/>
        <v>2.9614745604081909</v>
      </c>
      <c r="C111">
        <f t="shared" si="5"/>
        <v>2.9614745604081909</v>
      </c>
    </row>
    <row r="112" spans="1:3" x14ac:dyDescent="0.25">
      <c r="A112" s="4">
        <v>78</v>
      </c>
      <c r="B112">
        <f t="shared" si="4"/>
        <v>2.9634008323877814</v>
      </c>
      <c r="C112">
        <f t="shared" si="5"/>
        <v>2.9634008323877814</v>
      </c>
    </row>
    <row r="113" spans="1:3" x14ac:dyDescent="0.25">
      <c r="A113" s="4">
        <v>79</v>
      </c>
      <c r="B113">
        <f t="shared" si="4"/>
        <v>2.9652307907683921</v>
      </c>
      <c r="C113">
        <f t="shared" si="5"/>
        <v>2.9652307907683921</v>
      </c>
    </row>
    <row r="114" spans="1:3" x14ac:dyDescent="0.25">
      <c r="A114" s="4">
        <v>80</v>
      </c>
      <c r="B114">
        <f t="shared" si="4"/>
        <v>2.9669692512299726</v>
      </c>
      <c r="C114">
        <f t="shared" si="5"/>
        <v>2.9669692512299726</v>
      </c>
    </row>
    <row r="115" spans="1:3" x14ac:dyDescent="0.25">
      <c r="A115" s="4">
        <v>81</v>
      </c>
      <c r="B115">
        <f t="shared" si="4"/>
        <v>2.9686207886684741</v>
      </c>
      <c r="C115">
        <f t="shared" si="5"/>
        <v>2.9686207886684741</v>
      </c>
    </row>
    <row r="116" spans="1:3" x14ac:dyDescent="0.25">
      <c r="A116" s="4">
        <v>82</v>
      </c>
      <c r="B116">
        <f t="shared" si="4"/>
        <v>2.9701897492350504</v>
      </c>
      <c r="C116">
        <f t="shared" si="5"/>
        <v>2.9701897492350504</v>
      </c>
    </row>
    <row r="117" spans="1:3" x14ac:dyDescent="0.25">
      <c r="A117" s="4">
        <v>83</v>
      </c>
      <c r="B117">
        <f t="shared" si="4"/>
        <v>2.9716802617732978</v>
      </c>
      <c r="C117">
        <f t="shared" si="5"/>
        <v>2.9716802617732978</v>
      </c>
    </row>
    <row r="118" spans="1:3" x14ac:dyDescent="0.25">
      <c r="A118" s="4">
        <v>84</v>
      </c>
      <c r="B118">
        <f t="shared" si="4"/>
        <v>2.9730962486846328</v>
      </c>
      <c r="C118">
        <f t="shared" si="5"/>
        <v>2.9730962486846328</v>
      </c>
    </row>
    <row r="119" spans="1:3" x14ac:dyDescent="0.25">
      <c r="A119" s="4">
        <v>85</v>
      </c>
      <c r="B119">
        <f t="shared" si="4"/>
        <v>2.9744414362504012</v>
      </c>
      <c r="C119">
        <f t="shared" si="5"/>
        <v>2.9744414362504012</v>
      </c>
    </row>
    <row r="120" spans="1:3" x14ac:dyDescent="0.25">
      <c r="A120" s="4">
        <v>86</v>
      </c>
      <c r="B120">
        <f t="shared" si="4"/>
        <v>2.975719364437881</v>
      </c>
      <c r="C120">
        <f t="shared" si="5"/>
        <v>2.975719364437881</v>
      </c>
    </row>
    <row r="121" spans="1:3" x14ac:dyDescent="0.25">
      <c r="A121" s="4">
        <v>87</v>
      </c>
      <c r="B121">
        <f t="shared" si="4"/>
        <v>2.976933396215987</v>
      </c>
      <c r="C121">
        <f t="shared" si="5"/>
        <v>2.976933396215987</v>
      </c>
    </row>
    <row r="122" spans="1:3" x14ac:dyDescent="0.25">
      <c r="A122" s="4">
        <v>88</v>
      </c>
      <c r="B122">
        <f t="shared" si="4"/>
        <v>2.9780867264051878</v>
      </c>
      <c r="C122">
        <f t="shared" si="5"/>
        <v>2.9780867264051878</v>
      </c>
    </row>
    <row r="123" spans="1:3" x14ac:dyDescent="0.25">
      <c r="A123" s="4">
        <v>89</v>
      </c>
      <c r="B123">
        <f t="shared" si="4"/>
        <v>2.9791823900849286</v>
      </c>
      <c r="C123">
        <f t="shared" si="5"/>
        <v>2.9791823900849286</v>
      </c>
    </row>
    <row r="124" spans="1:3" x14ac:dyDescent="0.25">
      <c r="A124" s="4">
        <v>90</v>
      </c>
      <c r="B124">
        <f t="shared" si="4"/>
        <v>2.9802232705806819</v>
      </c>
      <c r="C124">
        <f t="shared" si="5"/>
        <v>2.9802232705806819</v>
      </c>
    </row>
    <row r="125" spans="1:3" x14ac:dyDescent="0.25">
      <c r="A125" s="4">
        <v>91</v>
      </c>
      <c r="B125">
        <f t="shared" si="4"/>
        <v>2.9812121070516477</v>
      </c>
      <c r="C125">
        <f t="shared" si="5"/>
        <v>2.9812121070516477</v>
      </c>
    </row>
    <row r="126" spans="1:3" x14ac:dyDescent="0.25">
      <c r="A126" s="4">
        <v>92</v>
      </c>
      <c r="B126">
        <f t="shared" si="4"/>
        <v>2.9821515016990654</v>
      </c>
      <c r="C126">
        <f t="shared" si="5"/>
        <v>2.9821515016990654</v>
      </c>
    </row>
    <row r="127" spans="1:3" x14ac:dyDescent="0.25">
      <c r="A127" s="4">
        <v>93</v>
      </c>
      <c r="B127">
        <f t="shared" si="4"/>
        <v>2.983043926614112</v>
      </c>
      <c r="C127">
        <f t="shared" si="5"/>
        <v>2.983043926614112</v>
      </c>
    </row>
    <row r="128" spans="1:3" x14ac:dyDescent="0.25">
      <c r="A128" s="4">
        <v>94</v>
      </c>
      <c r="B128">
        <f t="shared" si="4"/>
        <v>2.9838917302834065</v>
      </c>
      <c r="C128">
        <f t="shared" si="5"/>
        <v>2.9838917302834065</v>
      </c>
    </row>
    <row r="129" spans="1:3" x14ac:dyDescent="0.25">
      <c r="A129" s="4">
        <v>95</v>
      </c>
      <c r="B129">
        <f t="shared" si="4"/>
        <v>2.9846971437692362</v>
      </c>
      <c r="C129">
        <f t="shared" si="5"/>
        <v>2.9846971437692362</v>
      </c>
    </row>
    <row r="130" spans="1:3" x14ac:dyDescent="0.25">
      <c r="A130" s="4">
        <v>96</v>
      </c>
      <c r="B130">
        <f t="shared" si="4"/>
        <v>2.9854622865807743</v>
      </c>
      <c r="C130">
        <f t="shared" si="5"/>
        <v>2.9854622865807743</v>
      </c>
    </row>
    <row r="131" spans="1:3" x14ac:dyDescent="0.25">
      <c r="A131" s="4">
        <v>97</v>
      </c>
      <c r="B131">
        <f t="shared" si="4"/>
        <v>2.9861891722517355</v>
      </c>
      <c r="C131">
        <f t="shared" si="5"/>
        <v>2.9861891722517355</v>
      </c>
    </row>
    <row r="132" spans="1:3" x14ac:dyDescent="0.25">
      <c r="A132" s="4">
        <v>98</v>
      </c>
      <c r="B132">
        <f t="shared" si="4"/>
        <v>2.9868797136391487</v>
      </c>
      <c r="C132">
        <f t="shared" si="5"/>
        <v>2.9868797136391487</v>
      </c>
    </row>
    <row r="133" spans="1:3" x14ac:dyDescent="0.25">
      <c r="A133" s="4">
        <v>99</v>
      </c>
      <c r="B133">
        <f t="shared" si="4"/>
        <v>2.9875357279571912</v>
      </c>
      <c r="C133">
        <f t="shared" si="5"/>
        <v>2.9875357279571912</v>
      </c>
    </row>
    <row r="134" spans="1:3" x14ac:dyDescent="0.25">
      <c r="A134" s="4">
        <v>100</v>
      </c>
      <c r="B134">
        <f t="shared" si="4"/>
        <v>2.9881589415593317</v>
      </c>
      <c r="C134">
        <f t="shared" si="5"/>
        <v>2.9881589415593317</v>
      </c>
    </row>
  </sheetData>
  <mergeCells count="5">
    <mergeCell ref="A1:G1"/>
    <mergeCell ref="A10:A11"/>
    <mergeCell ref="E10:E11"/>
    <mergeCell ref="A13:A14"/>
    <mergeCell ref="E13:E14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0</xdr:col>
                <xdr:colOff>104775</xdr:colOff>
                <xdr:row>2</xdr:row>
                <xdr:rowOff>9525</xdr:rowOff>
              </from>
              <to>
                <xdr:col>2</xdr:col>
                <xdr:colOff>180975</xdr:colOff>
                <xdr:row>5</xdr:row>
                <xdr:rowOff>171450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5">
            <anchor moveWithCells="1">
              <from>
                <xdr:col>0</xdr:col>
                <xdr:colOff>38100</xdr:colOff>
                <xdr:row>27</xdr:row>
                <xdr:rowOff>123825</xdr:rowOff>
              </from>
              <to>
                <xdr:col>2</xdr:col>
                <xdr:colOff>114300</xdr:colOff>
                <xdr:row>31</xdr:row>
                <xdr:rowOff>95250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1"/>
  <sheetViews>
    <sheetView workbookViewId="0">
      <selection activeCell="L37" sqref="L37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8" spans="1:7" x14ac:dyDescent="0.25">
      <c r="A8" t="s">
        <v>1</v>
      </c>
    </row>
    <row r="10" spans="1:7" x14ac:dyDescent="0.25">
      <c r="A10" s="2" t="s">
        <v>2</v>
      </c>
      <c r="B10">
        <v>4</v>
      </c>
      <c r="C10">
        <v>-1</v>
      </c>
      <c r="E10" s="2" t="s">
        <v>3</v>
      </c>
      <c r="F10">
        <f t="array" ref="F10:G11">MINVERSE(B10:C11)</f>
        <v>0.16666666666666669</v>
      </c>
      <c r="G10">
        <v>0.16666666666666666</v>
      </c>
    </row>
    <row r="11" spans="1:7" x14ac:dyDescent="0.25">
      <c r="A11" s="2"/>
      <c r="B11">
        <v>2</v>
      </c>
      <c r="C11">
        <v>1</v>
      </c>
      <c r="E11" s="2"/>
      <c r="F11">
        <v>-0.33333333333333331</v>
      </c>
      <c r="G11">
        <v>0.66666666666666663</v>
      </c>
    </row>
    <row r="13" spans="1:7" x14ac:dyDescent="0.25">
      <c r="A13" s="2" t="s">
        <v>4</v>
      </c>
      <c r="B13">
        <v>0</v>
      </c>
      <c r="E13" s="2" t="s">
        <v>5</v>
      </c>
      <c r="F13">
        <f t="array" ref="F13:F14">MMULT(-(F10:G11),B13:B14)</f>
        <v>1</v>
      </c>
    </row>
    <row r="14" spans="1:7" x14ac:dyDescent="0.25">
      <c r="A14" s="2"/>
      <c r="B14">
        <v>-6</v>
      </c>
      <c r="E14" s="2"/>
      <c r="F14">
        <v>4</v>
      </c>
    </row>
    <row r="16" spans="1:7" x14ac:dyDescent="0.25">
      <c r="A16" t="s">
        <v>6</v>
      </c>
    </row>
    <row r="18" spans="1:6" x14ac:dyDescent="0.25">
      <c r="A18" s="3" t="s">
        <v>7</v>
      </c>
      <c r="B18">
        <f>B10+C11</f>
        <v>5</v>
      </c>
    </row>
    <row r="19" spans="1:6" x14ac:dyDescent="0.25">
      <c r="A19" s="3" t="s">
        <v>8</v>
      </c>
      <c r="B19">
        <f>MDETERM(B10:C11)</f>
        <v>6</v>
      </c>
    </row>
    <row r="21" spans="1:6" x14ac:dyDescent="0.25">
      <c r="A21" s="4" t="s">
        <v>9</v>
      </c>
      <c r="B21" s="4" t="s">
        <v>10</v>
      </c>
      <c r="C21" s="4" t="s">
        <v>11</v>
      </c>
    </row>
    <row r="22" spans="1:6" x14ac:dyDescent="0.25">
      <c r="A22" s="4">
        <v>0</v>
      </c>
      <c r="B22">
        <f>4*A22</f>
        <v>0</v>
      </c>
      <c r="C22">
        <f>-2*A22+6</f>
        <v>6</v>
      </c>
    </row>
    <row r="23" spans="1:6" x14ac:dyDescent="0.25">
      <c r="A23" s="4">
        <v>1</v>
      </c>
      <c r="B23">
        <f t="shared" ref="B23:B27" si="0">4*A23</f>
        <v>4</v>
      </c>
      <c r="C23">
        <f t="shared" ref="C23:C27" si="1">-2*A23+6</f>
        <v>4</v>
      </c>
    </row>
    <row r="24" spans="1:6" x14ac:dyDescent="0.25">
      <c r="A24" s="4">
        <v>2</v>
      </c>
      <c r="B24">
        <f t="shared" si="0"/>
        <v>8</v>
      </c>
      <c r="C24">
        <f t="shared" si="1"/>
        <v>2</v>
      </c>
    </row>
    <row r="25" spans="1:6" x14ac:dyDescent="0.25">
      <c r="A25" s="4"/>
    </row>
    <row r="26" spans="1:6" x14ac:dyDescent="0.25">
      <c r="A26" s="4"/>
    </row>
    <row r="27" spans="1:6" x14ac:dyDescent="0.25">
      <c r="A27" s="4"/>
    </row>
    <row r="28" spans="1:6" x14ac:dyDescent="0.25">
      <c r="A28" s="3"/>
    </row>
    <row r="30" spans="1:6" x14ac:dyDescent="0.25">
      <c r="E30" s="3" t="s">
        <v>14</v>
      </c>
      <c r="F30">
        <v>0.05</v>
      </c>
    </row>
    <row r="31" spans="1:6" x14ac:dyDescent="0.25">
      <c r="E31" s="3"/>
    </row>
    <row r="32" spans="1:6" x14ac:dyDescent="0.25">
      <c r="E32" t="s">
        <v>15</v>
      </c>
    </row>
    <row r="33" spans="1:5" x14ac:dyDescent="0.25">
      <c r="E33" t="s">
        <v>16</v>
      </c>
    </row>
    <row r="34" spans="1:5" x14ac:dyDescent="0.25">
      <c r="E34" t="s">
        <v>19</v>
      </c>
    </row>
    <row r="35" spans="1:5" x14ac:dyDescent="0.25">
      <c r="E35" t="s">
        <v>20</v>
      </c>
    </row>
    <row r="37" spans="1:5" x14ac:dyDescent="0.25">
      <c r="A37" s="4" t="s">
        <v>9</v>
      </c>
      <c r="B37" s="4" t="s">
        <v>12</v>
      </c>
      <c r="C37" s="4" t="s">
        <v>13</v>
      </c>
    </row>
    <row r="38" spans="1:5" x14ac:dyDescent="0.25">
      <c r="A38" s="4">
        <v>0</v>
      </c>
      <c r="B38">
        <v>2</v>
      </c>
      <c r="C38">
        <v>4</v>
      </c>
    </row>
    <row r="39" spans="1:5" x14ac:dyDescent="0.25">
      <c r="A39" s="4">
        <v>1</v>
      </c>
      <c r="B39">
        <f>B38+(4*B38-C38)*$F$30</f>
        <v>2.2000000000000002</v>
      </c>
      <c r="C39">
        <f>C38+(2*B38+C38-6*$F$30)</f>
        <v>11.7</v>
      </c>
    </row>
    <row r="40" spans="1:5" x14ac:dyDescent="0.25">
      <c r="A40" s="4">
        <v>2</v>
      </c>
      <c r="B40">
        <f>B39+(4*B39-C39)*$F$30</f>
        <v>2.0550000000000002</v>
      </c>
      <c r="C40">
        <f>C39+(2*B39+C39-6*$F$30)</f>
        <v>27.5</v>
      </c>
    </row>
    <row r="41" spans="1:5" x14ac:dyDescent="0.25">
      <c r="A41" s="4">
        <v>3</v>
      </c>
      <c r="B41">
        <f t="shared" ref="B41" si="2">B40+(4*B40-C40)*$F$30</f>
        <v>1.0910000000000002</v>
      </c>
      <c r="C41">
        <f t="shared" ref="C41" si="3">C40+(2*B40+C40-6*$F$30)</f>
        <v>58.81</v>
      </c>
    </row>
    <row r="42" spans="1:5" x14ac:dyDescent="0.25">
      <c r="A42" s="4">
        <v>4</v>
      </c>
      <c r="B42">
        <f t="shared" ref="B42:B43" si="4">B41+(4*B41-C41)*$F$30</f>
        <v>-1.6313</v>
      </c>
      <c r="C42">
        <f t="shared" ref="C42:C43" si="5">C41+(2*B41+C41-6*$F$30)</f>
        <v>119.50200000000001</v>
      </c>
    </row>
    <row r="43" spans="1:5" x14ac:dyDescent="0.25">
      <c r="A43" s="4">
        <v>5</v>
      </c>
      <c r="B43">
        <f t="shared" si="4"/>
        <v>-7.9326600000000003</v>
      </c>
      <c r="C43">
        <f t="shared" si="5"/>
        <v>235.44140000000002</v>
      </c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</sheetData>
  <mergeCells count="5">
    <mergeCell ref="A1:G1"/>
    <mergeCell ref="A10:A11"/>
    <mergeCell ref="E10:E11"/>
    <mergeCell ref="A13:A14"/>
    <mergeCell ref="E13:E14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0</xdr:col>
                <xdr:colOff>104775</xdr:colOff>
                <xdr:row>2</xdr:row>
                <xdr:rowOff>9525</xdr:rowOff>
              </from>
              <to>
                <xdr:col>2</xdr:col>
                <xdr:colOff>180975</xdr:colOff>
                <xdr:row>5</xdr:row>
                <xdr:rowOff>171450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5">
            <anchor moveWithCells="1">
              <from>
                <xdr:col>0</xdr:col>
                <xdr:colOff>38100</xdr:colOff>
                <xdr:row>31</xdr:row>
                <xdr:rowOff>9525</xdr:rowOff>
              </from>
              <to>
                <xdr:col>2</xdr:col>
                <xdr:colOff>114300</xdr:colOff>
                <xdr:row>34</xdr:row>
                <xdr:rowOff>171450</xdr:rowOff>
              </to>
            </anchor>
          </objectPr>
        </oleObject>
      </mc:Choice>
      <mc:Fallback>
        <oleObject progId="Equation.3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4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8" spans="1:7" x14ac:dyDescent="0.25">
      <c r="A8" t="s">
        <v>1</v>
      </c>
    </row>
    <row r="10" spans="1:7" x14ac:dyDescent="0.25">
      <c r="A10" s="2" t="s">
        <v>2</v>
      </c>
      <c r="B10">
        <v>1</v>
      </c>
      <c r="C10">
        <v>2</v>
      </c>
      <c r="E10" s="2" t="s">
        <v>3</v>
      </c>
      <c r="F10">
        <f t="array" ref="F10:G11">MINVERSE(B10:C11)</f>
        <v>-0.33333333333333331</v>
      </c>
      <c r="G10">
        <v>0.66666666666666663</v>
      </c>
    </row>
    <row r="11" spans="1:7" x14ac:dyDescent="0.25">
      <c r="A11" s="2"/>
      <c r="B11">
        <v>2</v>
      </c>
      <c r="C11">
        <v>1</v>
      </c>
      <c r="E11" s="2"/>
      <c r="F11">
        <v>0.66666666666666663</v>
      </c>
      <c r="G11">
        <v>-0.33333333333333331</v>
      </c>
    </row>
    <row r="13" spans="1:7" x14ac:dyDescent="0.25">
      <c r="A13" s="2" t="s">
        <v>4</v>
      </c>
      <c r="B13">
        <v>-6</v>
      </c>
      <c r="E13" s="2" t="s">
        <v>5</v>
      </c>
      <c r="F13">
        <f t="array" ref="F13:F14">MMULT(-(F10:G11),B13:B14)</f>
        <v>2</v>
      </c>
    </row>
    <row r="14" spans="1:7" x14ac:dyDescent="0.25">
      <c r="A14" s="2"/>
      <c r="B14">
        <v>-6</v>
      </c>
      <c r="E14" s="2"/>
      <c r="F14">
        <v>2</v>
      </c>
    </row>
    <row r="16" spans="1:7" x14ac:dyDescent="0.25">
      <c r="A16" t="s">
        <v>6</v>
      </c>
    </row>
    <row r="18" spans="1:6" x14ac:dyDescent="0.25">
      <c r="A18" s="3" t="s">
        <v>7</v>
      </c>
      <c r="B18">
        <f>B10+C11</f>
        <v>2</v>
      </c>
    </row>
    <row r="19" spans="1:6" x14ac:dyDescent="0.25">
      <c r="A19" s="3" t="s">
        <v>8</v>
      </c>
      <c r="B19">
        <f>MDETERM(B10:C11)</f>
        <v>-3</v>
      </c>
    </row>
    <row r="21" spans="1:6" x14ac:dyDescent="0.25">
      <c r="A21" s="4" t="s">
        <v>9</v>
      </c>
      <c r="B21" s="4" t="s">
        <v>10</v>
      </c>
      <c r="C21" s="4" t="s">
        <v>11</v>
      </c>
    </row>
    <row r="22" spans="1:6" x14ac:dyDescent="0.25">
      <c r="A22" s="4">
        <v>0</v>
      </c>
      <c r="B22">
        <f>(-1/2)*A22+3</f>
        <v>3</v>
      </c>
      <c r="C22">
        <f>-2*A22+6</f>
        <v>6</v>
      </c>
    </row>
    <row r="23" spans="1:6" x14ac:dyDescent="0.25">
      <c r="A23" s="4">
        <v>1</v>
      </c>
      <c r="B23">
        <f t="shared" ref="B23:B26" si="0">(-1/2)*A23+3</f>
        <v>2.5</v>
      </c>
      <c r="C23">
        <f t="shared" ref="C23:C26" si="1">-2*A23+6</f>
        <v>4</v>
      </c>
    </row>
    <row r="24" spans="1:6" x14ac:dyDescent="0.25">
      <c r="A24" s="4">
        <v>2</v>
      </c>
      <c r="B24">
        <f t="shared" si="0"/>
        <v>2</v>
      </c>
      <c r="C24">
        <f t="shared" si="1"/>
        <v>2</v>
      </c>
    </row>
    <row r="25" spans="1:6" x14ac:dyDescent="0.25">
      <c r="A25" s="4">
        <v>3</v>
      </c>
      <c r="B25">
        <f t="shared" si="0"/>
        <v>1.5</v>
      </c>
      <c r="C25">
        <f t="shared" si="1"/>
        <v>0</v>
      </c>
    </row>
    <row r="26" spans="1:6" x14ac:dyDescent="0.25">
      <c r="A26" s="4">
        <v>4</v>
      </c>
      <c r="B26">
        <f t="shared" si="0"/>
        <v>1</v>
      </c>
      <c r="C26">
        <f t="shared" si="1"/>
        <v>-2</v>
      </c>
    </row>
    <row r="27" spans="1:6" x14ac:dyDescent="0.25">
      <c r="A27" s="4"/>
    </row>
    <row r="28" spans="1:6" x14ac:dyDescent="0.25">
      <c r="A28" s="3"/>
    </row>
    <row r="30" spans="1:6" x14ac:dyDescent="0.25">
      <c r="E30" s="3" t="s">
        <v>14</v>
      </c>
      <c r="F30">
        <v>0.05</v>
      </c>
    </row>
    <row r="31" spans="1:6" x14ac:dyDescent="0.25">
      <c r="E31" s="3"/>
    </row>
    <row r="33" spans="1:5" x14ac:dyDescent="0.25">
      <c r="A33" s="4" t="s">
        <v>9</v>
      </c>
      <c r="B33" s="4" t="s">
        <v>12</v>
      </c>
      <c r="C33" s="4" t="s">
        <v>13</v>
      </c>
      <c r="E33" t="s">
        <v>21</v>
      </c>
    </row>
    <row r="34" spans="1:5" x14ac:dyDescent="0.25">
      <c r="A34" s="4">
        <v>0</v>
      </c>
      <c r="B34">
        <v>1</v>
      </c>
      <c r="C34">
        <v>3</v>
      </c>
      <c r="E34" t="s">
        <v>22</v>
      </c>
    </row>
    <row r="35" spans="1:5" x14ac:dyDescent="0.25">
      <c r="A35" s="4">
        <v>1</v>
      </c>
      <c r="B35">
        <f>B34+(B34+2*C34-6)*$F$30</f>
        <v>1.05</v>
      </c>
      <c r="C35">
        <f>C34+(2*B34+C34-6)*$F$30</f>
        <v>2.95</v>
      </c>
      <c r="E35" t="s">
        <v>23</v>
      </c>
    </row>
    <row r="36" spans="1:5" x14ac:dyDescent="0.25">
      <c r="A36" s="4">
        <v>2</v>
      </c>
      <c r="B36">
        <f t="shared" ref="B36:B99" si="2">B35+(B35+2*C35-6)*$F$30</f>
        <v>1.0975000000000001</v>
      </c>
      <c r="C36">
        <f t="shared" ref="C36:C99" si="3">C35+(2*B35+C35-6)*$F$30</f>
        <v>2.9025000000000003</v>
      </c>
      <c r="E36" t="s">
        <v>24</v>
      </c>
    </row>
    <row r="37" spans="1:5" x14ac:dyDescent="0.25">
      <c r="A37" s="4">
        <v>3</v>
      </c>
      <c r="B37">
        <f t="shared" si="2"/>
        <v>1.1426250000000002</v>
      </c>
      <c r="C37">
        <f t="shared" si="3"/>
        <v>2.8573750000000002</v>
      </c>
    </row>
    <row r="38" spans="1:5" x14ac:dyDescent="0.25">
      <c r="A38" s="4">
        <v>4</v>
      </c>
      <c r="B38">
        <f t="shared" si="2"/>
        <v>1.1854937500000002</v>
      </c>
      <c r="C38">
        <f t="shared" si="3"/>
        <v>2.8145062500000004</v>
      </c>
    </row>
    <row r="39" spans="1:5" x14ac:dyDescent="0.25">
      <c r="A39" s="4">
        <v>5</v>
      </c>
      <c r="B39">
        <f t="shared" si="2"/>
        <v>1.2262190625000002</v>
      </c>
      <c r="C39">
        <f t="shared" si="3"/>
        <v>2.7737809375000007</v>
      </c>
    </row>
    <row r="40" spans="1:5" x14ac:dyDescent="0.25">
      <c r="A40" s="4">
        <v>6</v>
      </c>
      <c r="B40">
        <f t="shared" ref="B40:B49" si="4">B39+(B39+2*C39-6)*$F$30</f>
        <v>1.2649081093750003</v>
      </c>
      <c r="C40">
        <f t="shared" ref="C40:C49" si="5">C39+(2*B39+C39-6)*$F$30</f>
        <v>2.7350918906250006</v>
      </c>
    </row>
    <row r="41" spans="1:5" x14ac:dyDescent="0.25">
      <c r="A41" s="4">
        <v>7</v>
      </c>
      <c r="B41">
        <f t="shared" si="4"/>
        <v>1.3016627039062505</v>
      </c>
      <c r="C41">
        <f t="shared" si="5"/>
        <v>2.6983372960937508</v>
      </c>
    </row>
    <row r="42" spans="1:5" x14ac:dyDescent="0.25">
      <c r="A42" s="4">
        <v>8</v>
      </c>
      <c r="B42">
        <f t="shared" si="4"/>
        <v>1.3365795687109381</v>
      </c>
      <c r="C42">
        <f t="shared" si="5"/>
        <v>2.6634204312890635</v>
      </c>
    </row>
    <row r="43" spans="1:5" x14ac:dyDescent="0.25">
      <c r="A43" s="4">
        <v>9</v>
      </c>
      <c r="B43">
        <f t="shared" si="4"/>
        <v>1.3697505902753913</v>
      </c>
      <c r="C43">
        <f t="shared" si="5"/>
        <v>2.6302494097246103</v>
      </c>
    </row>
    <row r="44" spans="1:5" x14ac:dyDescent="0.25">
      <c r="A44" s="4">
        <v>10</v>
      </c>
      <c r="B44">
        <f t="shared" si="4"/>
        <v>1.4012630607616219</v>
      </c>
      <c r="C44">
        <f t="shared" si="5"/>
        <v>2.5987369392383801</v>
      </c>
    </row>
    <row r="45" spans="1:5" x14ac:dyDescent="0.25">
      <c r="A45" s="4">
        <v>11</v>
      </c>
      <c r="B45">
        <f t="shared" si="4"/>
        <v>1.4311999077235409</v>
      </c>
      <c r="C45">
        <f t="shared" si="5"/>
        <v>2.5688000922764611</v>
      </c>
    </row>
    <row r="46" spans="1:5" x14ac:dyDescent="0.25">
      <c r="A46" s="4">
        <v>12</v>
      </c>
      <c r="B46">
        <f t="shared" si="4"/>
        <v>1.459639912337364</v>
      </c>
      <c r="C46">
        <f t="shared" si="5"/>
        <v>2.5403600876626382</v>
      </c>
    </row>
    <row r="47" spans="1:5" x14ac:dyDescent="0.25">
      <c r="A47" s="4">
        <v>13</v>
      </c>
      <c r="B47">
        <f t="shared" si="4"/>
        <v>1.4866579167204961</v>
      </c>
      <c r="C47">
        <f t="shared" si="5"/>
        <v>2.5133420832795066</v>
      </c>
    </row>
    <row r="48" spans="1:5" x14ac:dyDescent="0.25">
      <c r="A48" s="4">
        <v>14</v>
      </c>
      <c r="B48">
        <f t="shared" si="4"/>
        <v>1.5123250208844716</v>
      </c>
      <c r="C48">
        <f t="shared" si="5"/>
        <v>2.4876749791155315</v>
      </c>
    </row>
    <row r="49" spans="1:3" x14ac:dyDescent="0.25">
      <c r="A49" s="4">
        <v>15</v>
      </c>
      <c r="B49">
        <f t="shared" si="4"/>
        <v>1.5367087698402484</v>
      </c>
      <c r="C49">
        <f t="shared" si="5"/>
        <v>2.4632912301597552</v>
      </c>
    </row>
    <row r="50" spans="1:3" x14ac:dyDescent="0.25">
      <c r="A50" s="4">
        <v>16</v>
      </c>
      <c r="B50">
        <f t="shared" ref="B50:B84" si="6">B49+(B49+2*C49-6)*$F$30</f>
        <v>1.5598733313482362</v>
      </c>
      <c r="C50">
        <f t="shared" ref="C50:C84" si="7">C49+(2*B49+C49-6)*$F$30</f>
        <v>2.440126668651768</v>
      </c>
    </row>
    <row r="51" spans="1:3" x14ac:dyDescent="0.25">
      <c r="A51" s="4">
        <v>17</v>
      </c>
      <c r="B51">
        <f t="shared" si="6"/>
        <v>1.5818796647808249</v>
      </c>
      <c r="C51">
        <f t="shared" si="7"/>
        <v>2.41812033521918</v>
      </c>
    </row>
    <row r="52" spans="1:3" x14ac:dyDescent="0.25">
      <c r="A52" s="4">
        <v>18</v>
      </c>
      <c r="B52">
        <f t="shared" si="6"/>
        <v>1.602785681541784</v>
      </c>
      <c r="C52">
        <f t="shared" si="7"/>
        <v>2.3972143184582215</v>
      </c>
    </row>
    <row r="53" spans="1:3" x14ac:dyDescent="0.25">
      <c r="A53" s="4">
        <v>19</v>
      </c>
      <c r="B53">
        <f t="shared" si="6"/>
        <v>1.6226463974646954</v>
      </c>
      <c r="C53">
        <f t="shared" si="7"/>
        <v>2.3773536025353108</v>
      </c>
    </row>
    <row r="54" spans="1:3" x14ac:dyDescent="0.25">
      <c r="A54" s="4">
        <v>20</v>
      </c>
      <c r="B54">
        <f t="shared" si="6"/>
        <v>1.6415140775914612</v>
      </c>
      <c r="C54">
        <f t="shared" si="7"/>
        <v>2.3584859224085459</v>
      </c>
    </row>
    <row r="55" spans="1:3" x14ac:dyDescent="0.25">
      <c r="A55" s="4">
        <v>21</v>
      </c>
      <c r="B55">
        <f t="shared" si="6"/>
        <v>1.6594383737118887</v>
      </c>
      <c r="C55">
        <f t="shared" si="7"/>
        <v>2.3405616262881193</v>
      </c>
    </row>
    <row r="56" spans="1:3" x14ac:dyDescent="0.25">
      <c r="A56" s="4">
        <v>22</v>
      </c>
      <c r="B56">
        <f t="shared" si="6"/>
        <v>1.6764664550262951</v>
      </c>
      <c r="C56">
        <f t="shared" si="7"/>
        <v>2.323533544973714</v>
      </c>
    </row>
    <row r="57" spans="1:3" x14ac:dyDescent="0.25">
      <c r="A57" s="4">
        <v>23</v>
      </c>
      <c r="B57">
        <f t="shared" si="6"/>
        <v>1.6926431322749813</v>
      </c>
      <c r="C57">
        <f t="shared" si="7"/>
        <v>2.3073568677250291</v>
      </c>
    </row>
    <row r="58" spans="1:3" x14ac:dyDescent="0.25">
      <c r="A58" s="4">
        <v>24</v>
      </c>
      <c r="B58">
        <f t="shared" si="6"/>
        <v>1.7080109756612334</v>
      </c>
      <c r="C58">
        <f t="shared" si="7"/>
        <v>2.2919890243387786</v>
      </c>
    </row>
    <row r="59" spans="1:3" x14ac:dyDescent="0.25">
      <c r="A59" s="4">
        <v>25</v>
      </c>
      <c r="B59">
        <f t="shared" si="6"/>
        <v>1.722610426878173</v>
      </c>
      <c r="C59">
        <f t="shared" si="7"/>
        <v>2.277389573121841</v>
      </c>
    </row>
    <row r="60" spans="1:3" x14ac:dyDescent="0.25">
      <c r="A60" s="4">
        <v>26</v>
      </c>
      <c r="B60">
        <f t="shared" si="6"/>
        <v>1.7364799055342657</v>
      </c>
      <c r="C60">
        <f t="shared" si="7"/>
        <v>2.2635200944657505</v>
      </c>
    </row>
    <row r="61" spans="1:3" x14ac:dyDescent="0.25">
      <c r="A61" s="4">
        <v>27</v>
      </c>
      <c r="B61">
        <f t="shared" si="6"/>
        <v>1.749655910257554</v>
      </c>
      <c r="C61">
        <f t="shared" si="7"/>
        <v>2.2503440897424647</v>
      </c>
    </row>
    <row r="62" spans="1:3" x14ac:dyDescent="0.25">
      <c r="A62" s="4">
        <v>28</v>
      </c>
      <c r="B62">
        <f t="shared" si="6"/>
        <v>1.7621731147446782</v>
      </c>
      <c r="C62">
        <f t="shared" si="7"/>
        <v>2.2378268852553433</v>
      </c>
    </row>
    <row r="63" spans="1:3" x14ac:dyDescent="0.25">
      <c r="A63" s="4">
        <v>29</v>
      </c>
      <c r="B63">
        <f t="shared" si="6"/>
        <v>1.7740644590074464</v>
      </c>
      <c r="C63">
        <f t="shared" si="7"/>
        <v>2.2259355409925785</v>
      </c>
    </row>
    <row r="64" spans="1:3" x14ac:dyDescent="0.25">
      <c r="A64" s="4">
        <v>30</v>
      </c>
      <c r="B64">
        <f t="shared" si="6"/>
        <v>1.7853612360570765</v>
      </c>
      <c r="C64">
        <f t="shared" si="7"/>
        <v>2.2146387639429519</v>
      </c>
    </row>
    <row r="65" spans="1:3" x14ac:dyDescent="0.25">
      <c r="A65" s="4">
        <v>31</v>
      </c>
      <c r="B65">
        <f t="shared" si="6"/>
        <v>1.7960931742542257</v>
      </c>
      <c r="C65">
        <f t="shared" si="7"/>
        <v>2.2039068257458072</v>
      </c>
    </row>
    <row r="66" spans="1:3" x14ac:dyDescent="0.25">
      <c r="A66" s="4">
        <v>32</v>
      </c>
      <c r="B66">
        <f t="shared" si="6"/>
        <v>1.8062885155415176</v>
      </c>
      <c r="C66">
        <f t="shared" si="7"/>
        <v>2.1937114844585199</v>
      </c>
    </row>
    <row r="67" spans="1:3" x14ac:dyDescent="0.25">
      <c r="A67" s="4">
        <v>33</v>
      </c>
      <c r="B67">
        <f t="shared" si="6"/>
        <v>1.8159740897644454</v>
      </c>
      <c r="C67">
        <f t="shared" si="7"/>
        <v>2.1840259102355977</v>
      </c>
    </row>
    <row r="68" spans="1:3" x14ac:dyDescent="0.25">
      <c r="A68" s="4">
        <v>34</v>
      </c>
      <c r="B68">
        <f t="shared" si="6"/>
        <v>1.8251753852762274</v>
      </c>
      <c r="C68">
        <f t="shared" si="7"/>
        <v>2.1748246147238222</v>
      </c>
    </row>
    <row r="69" spans="1:3" x14ac:dyDescent="0.25">
      <c r="A69" s="4">
        <v>35</v>
      </c>
      <c r="B69">
        <f t="shared" si="6"/>
        <v>1.833916616012421</v>
      </c>
      <c r="C69">
        <f t="shared" si="7"/>
        <v>2.1660833839876359</v>
      </c>
    </row>
    <row r="70" spans="1:3" x14ac:dyDescent="0.25">
      <c r="A70" s="4">
        <v>36</v>
      </c>
      <c r="B70">
        <f t="shared" si="6"/>
        <v>1.8422207852118055</v>
      </c>
      <c r="C70">
        <f t="shared" si="7"/>
        <v>2.1577792147882597</v>
      </c>
    </row>
    <row r="71" spans="1:3" x14ac:dyDescent="0.25">
      <c r="A71" s="4">
        <v>37</v>
      </c>
      <c r="B71">
        <f t="shared" si="6"/>
        <v>1.8501097459512219</v>
      </c>
      <c r="C71">
        <f t="shared" si="7"/>
        <v>2.1498902540488531</v>
      </c>
    </row>
    <row r="72" spans="1:3" x14ac:dyDescent="0.25">
      <c r="A72" s="4">
        <v>38</v>
      </c>
      <c r="B72">
        <f t="shared" si="6"/>
        <v>1.8576042586536683</v>
      </c>
      <c r="C72">
        <f t="shared" si="7"/>
        <v>2.1423957413464181</v>
      </c>
    </row>
    <row r="73" spans="1:3" x14ac:dyDescent="0.25">
      <c r="A73" s="4">
        <v>39</v>
      </c>
      <c r="B73">
        <f t="shared" si="6"/>
        <v>1.8647240457209935</v>
      </c>
      <c r="C73">
        <f t="shared" si="7"/>
        <v>2.135275954279106</v>
      </c>
    </row>
    <row r="74" spans="1:3" x14ac:dyDescent="0.25">
      <c r="A74" s="4">
        <v>40</v>
      </c>
      <c r="B74">
        <f t="shared" si="6"/>
        <v>1.8714878434349538</v>
      </c>
      <c r="C74">
        <f t="shared" si="7"/>
        <v>2.1285121565651606</v>
      </c>
    </row>
    <row r="75" spans="1:3" x14ac:dyDescent="0.25">
      <c r="A75" s="4">
        <v>41</v>
      </c>
      <c r="B75">
        <f t="shared" si="6"/>
        <v>1.8779134512632176</v>
      </c>
      <c r="C75">
        <f t="shared" si="7"/>
        <v>2.122086548736914</v>
      </c>
    </row>
    <row r="76" spans="1:3" x14ac:dyDescent="0.25">
      <c r="A76" s="4">
        <v>42</v>
      </c>
      <c r="B76">
        <f t="shared" si="6"/>
        <v>1.8840177787000698</v>
      </c>
      <c r="C76">
        <f t="shared" si="7"/>
        <v>2.1159822213000816</v>
      </c>
    </row>
    <row r="77" spans="1:3" x14ac:dyDescent="0.25">
      <c r="A77" s="4">
        <v>43</v>
      </c>
      <c r="B77">
        <f t="shared" si="6"/>
        <v>1.8898168897650816</v>
      </c>
      <c r="C77">
        <f t="shared" si="7"/>
        <v>2.1101831102350928</v>
      </c>
    </row>
    <row r="78" spans="1:3" x14ac:dyDescent="0.25">
      <c r="A78" s="4">
        <v>44</v>
      </c>
      <c r="B78">
        <f t="shared" si="6"/>
        <v>1.895326045276845</v>
      </c>
      <c r="C78">
        <f t="shared" si="7"/>
        <v>2.1046739547233555</v>
      </c>
    </row>
    <row r="79" spans="1:3" x14ac:dyDescent="0.25">
      <c r="A79" s="4">
        <v>45</v>
      </c>
      <c r="B79">
        <f t="shared" si="6"/>
        <v>1.9005597430130228</v>
      </c>
      <c r="C79">
        <f t="shared" si="7"/>
        <v>2.0994402569872079</v>
      </c>
    </row>
    <row r="80" spans="1:3" x14ac:dyDescent="0.25">
      <c r="A80" s="4">
        <v>46</v>
      </c>
      <c r="B80">
        <f t="shared" si="6"/>
        <v>1.9055317558623948</v>
      </c>
      <c r="C80">
        <f t="shared" si="7"/>
        <v>2.0944682441378708</v>
      </c>
    </row>
    <row r="81" spans="1:3" x14ac:dyDescent="0.25">
      <c r="A81" s="4">
        <v>47</v>
      </c>
      <c r="B81">
        <f t="shared" si="6"/>
        <v>1.9102551680693016</v>
      </c>
      <c r="C81">
        <f t="shared" si="7"/>
        <v>2.0897448319310037</v>
      </c>
    </row>
    <row r="82" spans="1:3" x14ac:dyDescent="0.25">
      <c r="A82" s="4">
        <v>48</v>
      </c>
      <c r="B82">
        <f t="shared" si="6"/>
        <v>1.9147424096658672</v>
      </c>
      <c r="C82">
        <f t="shared" si="7"/>
        <v>2.0852575903344839</v>
      </c>
    </row>
    <row r="83" spans="1:3" x14ac:dyDescent="0.25">
      <c r="A83" s="4">
        <v>49</v>
      </c>
      <c r="B83">
        <f t="shared" si="6"/>
        <v>1.9190052891826088</v>
      </c>
      <c r="C83">
        <f t="shared" si="7"/>
        <v>2.0809947108177949</v>
      </c>
    </row>
    <row r="84" spans="1:3" x14ac:dyDescent="0.25">
      <c r="A84" s="4">
        <v>50</v>
      </c>
      <c r="B84">
        <f t="shared" si="6"/>
        <v>1.9230550247235187</v>
      </c>
      <c r="C84">
        <f t="shared" si="7"/>
        <v>2.0769449752769455</v>
      </c>
    </row>
    <row r="85" spans="1:3" x14ac:dyDescent="0.25">
      <c r="A85" s="4"/>
    </row>
    <row r="86" spans="1:3" x14ac:dyDescent="0.25">
      <c r="A86" s="4"/>
    </row>
    <row r="87" spans="1:3" x14ac:dyDescent="0.25">
      <c r="A87" s="4"/>
    </row>
    <row r="88" spans="1:3" x14ac:dyDescent="0.25">
      <c r="A88" s="4"/>
    </row>
    <row r="89" spans="1:3" x14ac:dyDescent="0.25">
      <c r="A89" s="4"/>
    </row>
    <row r="90" spans="1:3" x14ac:dyDescent="0.25">
      <c r="A90" s="4"/>
    </row>
    <row r="91" spans="1:3" x14ac:dyDescent="0.25">
      <c r="A91" s="4"/>
    </row>
    <row r="92" spans="1:3" x14ac:dyDescent="0.25">
      <c r="A92" s="4"/>
    </row>
    <row r="93" spans="1:3" x14ac:dyDescent="0.25">
      <c r="A93" s="4"/>
    </row>
    <row r="94" spans="1:3" x14ac:dyDescent="0.25">
      <c r="A94" s="4"/>
    </row>
    <row r="95" spans="1:3" x14ac:dyDescent="0.25">
      <c r="A95" s="4"/>
    </row>
    <row r="96" spans="1:3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</sheetData>
  <mergeCells count="5">
    <mergeCell ref="A1:G1"/>
    <mergeCell ref="A10:A11"/>
    <mergeCell ref="E10:E11"/>
    <mergeCell ref="A13:A14"/>
    <mergeCell ref="E13:E14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3073" r:id="rId4">
          <objectPr defaultSize="0" autoPict="0" r:id="rId5">
            <anchor moveWithCells="1">
              <from>
                <xdr:col>0</xdr:col>
                <xdr:colOff>104775</xdr:colOff>
                <xdr:row>2</xdr:row>
                <xdr:rowOff>9525</xdr:rowOff>
              </from>
              <to>
                <xdr:col>2</xdr:col>
                <xdr:colOff>180975</xdr:colOff>
                <xdr:row>5</xdr:row>
                <xdr:rowOff>171450</xdr:rowOff>
              </to>
            </anchor>
          </objectPr>
        </oleObject>
      </mc:Choice>
      <mc:Fallback>
        <oleObject progId="Equation.3" shapeId="3073" r:id="rId4"/>
      </mc:Fallback>
    </mc:AlternateContent>
    <mc:AlternateContent xmlns:mc="http://schemas.openxmlformats.org/markup-compatibility/2006">
      <mc:Choice Requires="x14">
        <oleObject progId="Equation.3" shapeId="3074" r:id="rId6">
          <objectPr defaultSize="0" autoPict="0" r:id="rId5">
            <anchor moveWithCells="1">
              <from>
                <xdr:col>0</xdr:col>
                <xdr:colOff>47625</xdr:colOff>
                <xdr:row>27</xdr:row>
                <xdr:rowOff>0</xdr:rowOff>
              </from>
              <to>
                <xdr:col>2</xdr:col>
                <xdr:colOff>123825</xdr:colOff>
                <xdr:row>30</xdr:row>
                <xdr:rowOff>161925</xdr:rowOff>
              </to>
            </anchor>
          </objectPr>
        </oleObject>
      </mc:Choice>
      <mc:Fallback>
        <oleObject progId="Equation.3" shapeId="3074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7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8" spans="1:7" x14ac:dyDescent="0.25">
      <c r="A8" t="s">
        <v>1</v>
      </c>
    </row>
    <row r="10" spans="1:7" x14ac:dyDescent="0.25">
      <c r="A10" s="2" t="s">
        <v>2</v>
      </c>
      <c r="B10">
        <v>-3</v>
      </c>
      <c r="C10">
        <v>4</v>
      </c>
      <c r="E10" s="2" t="s">
        <v>3</v>
      </c>
      <c r="F10">
        <f t="array" ref="F10:G11">MINVERSE(B10:C11)</f>
        <v>0.20000000000000004</v>
      </c>
      <c r="G10">
        <v>-0.80000000000000016</v>
      </c>
    </row>
    <row r="11" spans="1:7" x14ac:dyDescent="0.25">
      <c r="A11" s="2"/>
      <c r="B11">
        <v>-2</v>
      </c>
      <c r="C11">
        <v>1</v>
      </c>
      <c r="E11" s="2"/>
      <c r="F11">
        <v>0.4</v>
      </c>
      <c r="G11">
        <v>-0.60000000000000009</v>
      </c>
    </row>
    <row r="13" spans="1:7" x14ac:dyDescent="0.25">
      <c r="A13" s="2" t="s">
        <v>4</v>
      </c>
      <c r="B13">
        <v>-16</v>
      </c>
      <c r="E13" s="2" t="s">
        <v>5</v>
      </c>
      <c r="F13">
        <f t="array" ref="F13:F14">MMULT(-(F10:G11),B13:B14)</f>
        <v>4.0000000000000009</v>
      </c>
    </row>
    <row r="14" spans="1:7" x14ac:dyDescent="0.25">
      <c r="A14" s="2"/>
      <c r="B14">
        <v>1</v>
      </c>
      <c r="E14" s="2"/>
      <c r="F14">
        <v>7</v>
      </c>
    </row>
    <row r="16" spans="1:7" x14ac:dyDescent="0.25">
      <c r="A16" t="s">
        <v>6</v>
      </c>
    </row>
    <row r="18" spans="1:3" x14ac:dyDescent="0.25">
      <c r="A18" s="3" t="s">
        <v>7</v>
      </c>
      <c r="B18">
        <f>B10+C11</f>
        <v>-2</v>
      </c>
    </row>
    <row r="19" spans="1:3" x14ac:dyDescent="0.25">
      <c r="A19" s="3" t="s">
        <v>8</v>
      </c>
      <c r="B19">
        <f>MDETERM(B10:C11)</f>
        <v>5</v>
      </c>
    </row>
    <row r="21" spans="1:3" x14ac:dyDescent="0.25">
      <c r="A21" s="4" t="s">
        <v>9</v>
      </c>
      <c r="B21" s="4" t="s">
        <v>10</v>
      </c>
      <c r="C21" s="4" t="s">
        <v>11</v>
      </c>
    </row>
    <row r="22" spans="1:3" x14ac:dyDescent="0.25">
      <c r="A22" s="4">
        <v>0</v>
      </c>
      <c r="B22">
        <f>(3/4)*A22+4</f>
        <v>4</v>
      </c>
      <c r="C22">
        <f>2*A22-1</f>
        <v>-1</v>
      </c>
    </row>
    <row r="23" spans="1:3" x14ac:dyDescent="0.25">
      <c r="A23" s="4">
        <v>1</v>
      </c>
      <c r="B23">
        <f t="shared" ref="B23:B28" si="0">(3/4)*A23+4</f>
        <v>4.75</v>
      </c>
      <c r="C23">
        <f t="shared" ref="C23:C28" si="1">2*A23-1</f>
        <v>1</v>
      </c>
    </row>
    <row r="24" spans="1:3" x14ac:dyDescent="0.25">
      <c r="A24" s="4">
        <v>2</v>
      </c>
      <c r="B24">
        <f t="shared" si="0"/>
        <v>5.5</v>
      </c>
      <c r="C24">
        <f t="shared" si="1"/>
        <v>3</v>
      </c>
    </row>
    <row r="25" spans="1:3" x14ac:dyDescent="0.25">
      <c r="A25" s="4">
        <v>3</v>
      </c>
      <c r="B25">
        <f t="shared" si="0"/>
        <v>6.25</v>
      </c>
      <c r="C25">
        <f t="shared" si="1"/>
        <v>5</v>
      </c>
    </row>
    <row r="26" spans="1:3" x14ac:dyDescent="0.25">
      <c r="A26" s="4">
        <v>4</v>
      </c>
      <c r="B26">
        <f t="shared" si="0"/>
        <v>7</v>
      </c>
      <c r="C26">
        <f t="shared" si="1"/>
        <v>7</v>
      </c>
    </row>
    <row r="27" spans="1:3" x14ac:dyDescent="0.25">
      <c r="A27" s="4">
        <v>5</v>
      </c>
      <c r="B27">
        <f t="shared" si="0"/>
        <v>7.75</v>
      </c>
      <c r="C27">
        <f t="shared" si="1"/>
        <v>9</v>
      </c>
    </row>
    <row r="28" spans="1:3" x14ac:dyDescent="0.25">
      <c r="A28" s="5">
        <v>6</v>
      </c>
      <c r="B28">
        <f t="shared" si="0"/>
        <v>8.5</v>
      </c>
      <c r="C28">
        <f t="shared" si="1"/>
        <v>11</v>
      </c>
    </row>
    <row r="36" spans="1:6" x14ac:dyDescent="0.25">
      <c r="A36" s="4" t="s">
        <v>9</v>
      </c>
      <c r="B36" s="4" t="s">
        <v>12</v>
      </c>
      <c r="C36" s="4" t="s">
        <v>13</v>
      </c>
      <c r="E36" s="3" t="s">
        <v>14</v>
      </c>
      <c r="F36">
        <v>0.05</v>
      </c>
    </row>
    <row r="37" spans="1:6" x14ac:dyDescent="0.25">
      <c r="A37" s="4">
        <v>0</v>
      </c>
      <c r="B37">
        <v>6</v>
      </c>
      <c r="C37">
        <v>9</v>
      </c>
      <c r="E37" s="3"/>
    </row>
    <row r="38" spans="1:6" x14ac:dyDescent="0.25">
      <c r="A38" s="4">
        <v>1</v>
      </c>
      <c r="B38">
        <f>B37+(-3*B37+4*C37-16)*$F$36</f>
        <v>6.1</v>
      </c>
      <c r="C38">
        <f>C37+(-2*B37+C37+1)*$F$36</f>
        <v>8.9</v>
      </c>
    </row>
    <row r="39" spans="1:6" x14ac:dyDescent="0.25">
      <c r="A39" s="4">
        <v>2</v>
      </c>
      <c r="B39">
        <f t="shared" ref="B39:B102" si="2">B38+(-3*B38+4*C38-16)*$F$36</f>
        <v>6.165</v>
      </c>
      <c r="C39">
        <f t="shared" ref="C39:C102" si="3">C38+(-2*B38+C38+1)*$F$36</f>
        <v>8.7850000000000001</v>
      </c>
      <c r="E39" t="s">
        <v>25</v>
      </c>
    </row>
    <row r="40" spans="1:6" x14ac:dyDescent="0.25">
      <c r="A40" s="4">
        <v>3</v>
      </c>
      <c r="B40">
        <f t="shared" si="2"/>
        <v>6.1972500000000004</v>
      </c>
      <c r="C40">
        <f t="shared" si="3"/>
        <v>8.6577500000000001</v>
      </c>
      <c r="E40" t="s">
        <v>26</v>
      </c>
    </row>
    <row r="41" spans="1:6" x14ac:dyDescent="0.25">
      <c r="A41" s="4">
        <v>4</v>
      </c>
      <c r="B41">
        <f t="shared" si="2"/>
        <v>6.1992125000000007</v>
      </c>
      <c r="C41">
        <f t="shared" si="3"/>
        <v>8.5209124999999997</v>
      </c>
      <c r="E41" t="s">
        <v>27</v>
      </c>
    </row>
    <row r="42" spans="1:6" x14ac:dyDescent="0.25">
      <c r="A42" s="4">
        <v>5</v>
      </c>
      <c r="B42">
        <f t="shared" si="2"/>
        <v>6.1735131250000004</v>
      </c>
      <c r="C42">
        <f t="shared" si="3"/>
        <v>8.3770368749999999</v>
      </c>
      <c r="E42" t="s">
        <v>28</v>
      </c>
    </row>
    <row r="43" spans="1:6" x14ac:dyDescent="0.25">
      <c r="A43" s="4">
        <v>6</v>
      </c>
      <c r="B43">
        <f t="shared" si="2"/>
        <v>6.1228935312499999</v>
      </c>
      <c r="C43">
        <f t="shared" si="3"/>
        <v>8.2285374062500001</v>
      </c>
    </row>
    <row r="44" spans="1:6" x14ac:dyDescent="0.25">
      <c r="A44" s="4">
        <v>7</v>
      </c>
      <c r="B44">
        <f t="shared" si="2"/>
        <v>6.0501669828124998</v>
      </c>
      <c r="C44">
        <f t="shared" si="3"/>
        <v>8.0776749234375007</v>
      </c>
    </row>
    <row r="45" spans="1:6" x14ac:dyDescent="0.25">
      <c r="A45" s="4">
        <v>8</v>
      </c>
      <c r="B45">
        <f t="shared" si="2"/>
        <v>5.9581769200781247</v>
      </c>
      <c r="C45">
        <f t="shared" si="3"/>
        <v>7.9265419713281258</v>
      </c>
    </row>
    <row r="46" spans="1:6" x14ac:dyDescent="0.25">
      <c r="A46" s="4">
        <v>9</v>
      </c>
      <c r="B46">
        <f t="shared" si="2"/>
        <v>5.8497587763320311</v>
      </c>
      <c r="C46">
        <f t="shared" si="3"/>
        <v>7.7770513778867194</v>
      </c>
    </row>
    <row r="47" spans="1:6" x14ac:dyDescent="0.25">
      <c r="A47" s="4">
        <v>10</v>
      </c>
      <c r="B47">
        <f t="shared" si="2"/>
        <v>5.7277052354595703</v>
      </c>
      <c r="C47">
        <f t="shared" si="3"/>
        <v>7.6309280691478527</v>
      </c>
    </row>
    <row r="48" spans="1:6" x14ac:dyDescent="0.25">
      <c r="A48" s="4">
        <v>11</v>
      </c>
      <c r="B48">
        <f t="shared" si="2"/>
        <v>5.5947350639702051</v>
      </c>
      <c r="C48">
        <f t="shared" si="3"/>
        <v>7.4897039490592885</v>
      </c>
    </row>
    <row r="49" spans="1:3" x14ac:dyDescent="0.25">
      <c r="A49" s="4">
        <v>12</v>
      </c>
      <c r="B49">
        <f t="shared" si="2"/>
        <v>5.4534655941865324</v>
      </c>
      <c r="C49">
        <f t="shared" si="3"/>
        <v>7.3547156401152325</v>
      </c>
    </row>
    <row r="50" spans="1:3" x14ac:dyDescent="0.25">
      <c r="A50" s="4">
        <v>13</v>
      </c>
      <c r="B50">
        <f t="shared" si="2"/>
        <v>5.3063888830815991</v>
      </c>
      <c r="C50">
        <f t="shared" si="3"/>
        <v>7.2271048627023404</v>
      </c>
    </row>
    <row r="51" spans="1:3" x14ac:dyDescent="0.25">
      <c r="A51" s="4">
        <v>14</v>
      </c>
      <c r="B51">
        <f t="shared" si="2"/>
        <v>5.1558515231598276</v>
      </c>
      <c r="C51">
        <f t="shared" si="3"/>
        <v>7.1078212175292972</v>
      </c>
    </row>
    <row r="52" spans="1:3" x14ac:dyDescent="0.25">
      <c r="A52" s="4">
        <v>15</v>
      </c>
      <c r="B52">
        <f t="shared" si="2"/>
        <v>5.0040380381917133</v>
      </c>
      <c r="C52">
        <f t="shared" si="3"/>
        <v>6.9976271260897791</v>
      </c>
    </row>
    <row r="53" spans="1:3" x14ac:dyDescent="0.25">
      <c r="A53" s="4">
        <v>16</v>
      </c>
      <c r="B53">
        <f t="shared" si="2"/>
        <v>4.8529577576809118</v>
      </c>
      <c r="C53">
        <f t="shared" si="3"/>
        <v>6.8971046785750971</v>
      </c>
    </row>
    <row r="54" spans="1:3" x14ac:dyDescent="0.25">
      <c r="A54" s="4">
        <v>17</v>
      </c>
      <c r="B54">
        <f t="shared" si="2"/>
        <v>4.7044350297437942</v>
      </c>
      <c r="C54">
        <f t="shared" si="3"/>
        <v>6.806664136735761</v>
      </c>
    </row>
    <row r="55" spans="1:3" x14ac:dyDescent="0.25">
      <c r="A55" s="4">
        <v>18</v>
      </c>
      <c r="B55">
        <f t="shared" si="2"/>
        <v>4.5601026026293772</v>
      </c>
      <c r="C55">
        <f t="shared" si="3"/>
        <v>6.7265538405981697</v>
      </c>
    </row>
    <row r="56" spans="1:3" x14ac:dyDescent="0.25">
      <c r="A56" s="4">
        <v>19</v>
      </c>
      <c r="B56">
        <f t="shared" si="2"/>
        <v>4.4213979803546044</v>
      </c>
      <c r="C56">
        <f t="shared" si="3"/>
        <v>6.6568712723651409</v>
      </c>
    </row>
    <row r="57" spans="1:3" x14ac:dyDescent="0.25">
      <c r="A57" s="4">
        <v>20</v>
      </c>
      <c r="B57">
        <f t="shared" si="2"/>
        <v>4.289562537774442</v>
      </c>
      <c r="C57">
        <f t="shared" si="3"/>
        <v>6.5975750379479372</v>
      </c>
    </row>
    <row r="58" spans="1:3" x14ac:dyDescent="0.25">
      <c r="A58" s="4">
        <v>21</v>
      </c>
      <c r="B58">
        <f t="shared" si="2"/>
        <v>4.1656431646978636</v>
      </c>
      <c r="C58">
        <f t="shared" si="3"/>
        <v>6.5484975360678899</v>
      </c>
    </row>
    <row r="59" spans="1:3" x14ac:dyDescent="0.25">
      <c r="A59" s="4">
        <v>22</v>
      </c>
      <c r="B59">
        <f t="shared" si="2"/>
        <v>4.0504961972067619</v>
      </c>
      <c r="C59">
        <f t="shared" si="3"/>
        <v>6.5093580964014981</v>
      </c>
    </row>
    <row r="60" spans="1:3" x14ac:dyDescent="0.25">
      <c r="A60" s="4">
        <v>23</v>
      </c>
      <c r="B60">
        <f t="shared" si="2"/>
        <v>3.9447933869060474</v>
      </c>
      <c r="C60">
        <f t="shared" si="3"/>
        <v>6.4797763815008969</v>
      </c>
    </row>
    <row r="61" spans="1:3" x14ac:dyDescent="0.25">
      <c r="A61" s="4">
        <v>24</v>
      </c>
      <c r="B61">
        <f t="shared" si="2"/>
        <v>3.8490296551703196</v>
      </c>
      <c r="C61">
        <f t="shared" si="3"/>
        <v>6.4592858618853368</v>
      </c>
    </row>
    <row r="62" spans="1:3" x14ac:dyDescent="0.25">
      <c r="A62" s="4">
        <v>25</v>
      </c>
      <c r="B62">
        <f t="shared" si="2"/>
        <v>3.7635323792718389</v>
      </c>
      <c r="C62">
        <f t="shared" si="3"/>
        <v>6.4473471894625716</v>
      </c>
    </row>
    <row r="63" spans="1:3" x14ac:dyDescent="0.25">
      <c r="A63" s="4">
        <v>26</v>
      </c>
      <c r="B63">
        <f t="shared" si="2"/>
        <v>3.6884719602735774</v>
      </c>
      <c r="C63">
        <f t="shared" si="3"/>
        <v>6.4433613110085162</v>
      </c>
    </row>
    <row r="64" spans="1:3" x14ac:dyDescent="0.25">
      <c r="A64" s="4">
        <v>27</v>
      </c>
      <c r="B64">
        <f t="shared" si="2"/>
        <v>3.6238734284342442</v>
      </c>
      <c r="C64">
        <f t="shared" si="3"/>
        <v>6.4466821805315844</v>
      </c>
    </row>
    <row r="65" spans="1:3" x14ac:dyDescent="0.25">
      <c r="A65" s="4">
        <v>28</v>
      </c>
      <c r="B65">
        <f t="shared" si="2"/>
        <v>3.5696288502754245</v>
      </c>
      <c r="C65">
        <f t="shared" si="3"/>
        <v>6.4566289467147389</v>
      </c>
    </row>
    <row r="66" spans="1:3" x14ac:dyDescent="0.25">
      <c r="A66" s="4">
        <v>29</v>
      </c>
      <c r="B66">
        <f t="shared" si="2"/>
        <v>3.5255103120770586</v>
      </c>
      <c r="C66">
        <f t="shared" si="3"/>
        <v>6.4724975090229337</v>
      </c>
    </row>
    <row r="67" spans="1:3" x14ac:dyDescent="0.25">
      <c r="A67" s="4">
        <v>30</v>
      </c>
      <c r="B67">
        <f t="shared" si="2"/>
        <v>3.4911832670700864</v>
      </c>
      <c r="C67">
        <f t="shared" si="3"/>
        <v>6.4935713532663746</v>
      </c>
    </row>
    <row r="68" spans="1:3" x14ac:dyDescent="0.25">
      <c r="A68" s="4">
        <v>31</v>
      </c>
      <c r="B68">
        <f t="shared" si="2"/>
        <v>3.4662200476628482</v>
      </c>
      <c r="C68">
        <f t="shared" si="3"/>
        <v>6.5191315942226851</v>
      </c>
    </row>
    <row r="69" spans="1:3" x14ac:dyDescent="0.25">
      <c r="A69" s="4">
        <v>32</v>
      </c>
      <c r="B69">
        <f t="shared" si="2"/>
        <v>3.450113359357958</v>
      </c>
      <c r="C69">
        <f t="shared" si="3"/>
        <v>6.5484661691675345</v>
      </c>
    </row>
    <row r="70" spans="1:3" x14ac:dyDescent="0.25">
      <c r="A70" s="4">
        <v>33</v>
      </c>
      <c r="B70">
        <f t="shared" si="2"/>
        <v>3.4422895892877712</v>
      </c>
      <c r="C70">
        <f t="shared" si="3"/>
        <v>6.5808781416901159</v>
      </c>
    </row>
    <row r="71" spans="1:3" x14ac:dyDescent="0.25">
      <c r="A71" s="4">
        <v>34</v>
      </c>
      <c r="B71">
        <f t="shared" si="2"/>
        <v>3.4421217792326289</v>
      </c>
      <c r="C71">
        <f t="shared" si="3"/>
        <v>6.6156930898458448</v>
      </c>
    </row>
    <row r="72" spans="1:3" x14ac:dyDescent="0.25">
      <c r="A72" s="4">
        <v>35</v>
      </c>
      <c r="B72">
        <f t="shared" si="2"/>
        <v>3.4489421303169037</v>
      </c>
      <c r="C72">
        <f t="shared" si="3"/>
        <v>6.652265566414874</v>
      </c>
    </row>
    <row r="73" spans="1:3" x14ac:dyDescent="0.25">
      <c r="A73" s="4">
        <v>36</v>
      </c>
      <c r="B73">
        <f t="shared" si="2"/>
        <v>3.4620539240523431</v>
      </c>
      <c r="C73">
        <f t="shared" si="3"/>
        <v>6.6899846317039273</v>
      </c>
    </row>
    <row r="74" spans="1:3" x14ac:dyDescent="0.25">
      <c r="A74" s="4">
        <v>37</v>
      </c>
      <c r="B74">
        <f t="shared" si="2"/>
        <v>3.4807427617852769</v>
      </c>
      <c r="C74">
        <f t="shared" si="3"/>
        <v>6.7282784708838896</v>
      </c>
    </row>
    <row r="75" spans="1:3" x14ac:dyDescent="0.25">
      <c r="A75" s="4">
        <v>38</v>
      </c>
      <c r="B75">
        <f t="shared" si="2"/>
        <v>3.5042870416942633</v>
      </c>
      <c r="C75">
        <f t="shared" si="3"/>
        <v>6.7666181182495562</v>
      </c>
    </row>
    <row r="76" spans="1:3" x14ac:dyDescent="0.25">
      <c r="A76" s="4">
        <v>39</v>
      </c>
      <c r="B76">
        <f t="shared" si="2"/>
        <v>3.5319676090900352</v>
      </c>
      <c r="C76">
        <f t="shared" si="3"/>
        <v>6.8045203199926076</v>
      </c>
    </row>
    <row r="77" spans="1:3" x14ac:dyDescent="0.25">
      <c r="A77" s="4">
        <v>40</v>
      </c>
      <c r="B77">
        <f t="shared" si="2"/>
        <v>3.5630765317250512</v>
      </c>
      <c r="C77">
        <f t="shared" si="3"/>
        <v>6.8415495750832349</v>
      </c>
    </row>
    <row r="78" spans="1:3" x14ac:dyDescent="0.25">
      <c r="A78" s="4">
        <v>41</v>
      </c>
      <c r="B78">
        <f t="shared" si="2"/>
        <v>3.5969249669829404</v>
      </c>
      <c r="C78">
        <f t="shared" si="3"/>
        <v>6.8773194006648914</v>
      </c>
    </row>
    <row r="79" spans="1:3" x14ac:dyDescent="0.25">
      <c r="A79" s="4">
        <v>42</v>
      </c>
      <c r="B79">
        <f t="shared" si="2"/>
        <v>3.6328501020684776</v>
      </c>
      <c r="C79">
        <f t="shared" si="3"/>
        <v>6.9114928739998422</v>
      </c>
    </row>
    <row r="80" spans="1:3" x14ac:dyDescent="0.25">
      <c r="A80" s="4">
        <v>43</v>
      </c>
      <c r="B80">
        <f t="shared" si="2"/>
        <v>3.6702211615581746</v>
      </c>
      <c r="C80">
        <f t="shared" si="3"/>
        <v>6.9437825074929869</v>
      </c>
    </row>
    <row r="81" spans="1:3" x14ac:dyDescent="0.25">
      <c r="A81" s="4">
        <v>44</v>
      </c>
      <c r="B81">
        <f t="shared" si="2"/>
        <v>3.7084444888230457</v>
      </c>
      <c r="C81">
        <f t="shared" si="3"/>
        <v>6.9739495167118184</v>
      </c>
    </row>
    <row r="82" spans="1:3" x14ac:dyDescent="0.25">
      <c r="A82" s="4">
        <v>45</v>
      </c>
      <c r="B82">
        <f t="shared" si="2"/>
        <v>3.7469677188419523</v>
      </c>
      <c r="C82">
        <f t="shared" si="3"/>
        <v>7.0018025436651046</v>
      </c>
    </row>
    <row r="83" spans="1:3" x14ac:dyDescent="0.25">
      <c r="A83" s="4">
        <v>46</v>
      </c>
      <c r="B83">
        <f t="shared" si="2"/>
        <v>3.7852830697486803</v>
      </c>
      <c r="C83">
        <f t="shared" si="3"/>
        <v>7.0271958989641643</v>
      </c>
    </row>
    <row r="84" spans="1:3" x14ac:dyDescent="0.25">
      <c r="A84" s="4">
        <v>47</v>
      </c>
      <c r="B84">
        <f t="shared" si="2"/>
        <v>3.8229297890792111</v>
      </c>
      <c r="C84">
        <f t="shared" si="3"/>
        <v>7.0500273869375043</v>
      </c>
    </row>
    <row r="85" spans="1:3" x14ac:dyDescent="0.25">
      <c r="A85" s="4">
        <v>48</v>
      </c>
      <c r="B85">
        <f t="shared" si="2"/>
        <v>3.8594957981048301</v>
      </c>
      <c r="C85">
        <f t="shared" si="3"/>
        <v>7.0702357773764586</v>
      </c>
    </row>
    <row r="86" spans="1:3" x14ac:dyDescent="0.25">
      <c r="A86" s="4">
        <v>49</v>
      </c>
      <c r="B86">
        <f t="shared" si="2"/>
        <v>3.8946185838643972</v>
      </c>
      <c r="C86">
        <f t="shared" si="3"/>
        <v>7.0877979864347989</v>
      </c>
    </row>
    <row r="87" spans="1:3" x14ac:dyDescent="0.25">
      <c r="A87" s="4">
        <v>50</v>
      </c>
      <c r="B87">
        <f t="shared" si="2"/>
        <v>3.9279853935716975</v>
      </c>
      <c r="C87">
        <f t="shared" si="3"/>
        <v>7.1027260273700987</v>
      </c>
    </row>
    <row r="88" spans="1:3" x14ac:dyDescent="0.25">
      <c r="A88" s="4">
        <v>51</v>
      </c>
      <c r="B88">
        <f t="shared" si="2"/>
        <v>3.9593327900099626</v>
      </c>
      <c r="C88">
        <f t="shared" si="3"/>
        <v>7.1150637893814341</v>
      </c>
    </row>
    <row r="89" spans="1:3" x14ac:dyDescent="0.25">
      <c r="A89" s="4">
        <v>52</v>
      </c>
      <c r="B89">
        <f t="shared" si="2"/>
        <v>3.988445629384755</v>
      </c>
      <c r="C89">
        <f t="shared" si="3"/>
        <v>7.1248836998495095</v>
      </c>
    </row>
    <row r="90" spans="1:3" x14ac:dyDescent="0.25">
      <c r="A90" s="4">
        <v>53</v>
      </c>
      <c r="B90">
        <f t="shared" si="2"/>
        <v>4.0151555249469437</v>
      </c>
      <c r="C90">
        <f t="shared" si="3"/>
        <v>7.1322833219035093</v>
      </c>
    </row>
    <row r="91" spans="1:3" x14ac:dyDescent="0.25">
      <c r="A91" s="4">
        <v>54</v>
      </c>
      <c r="B91">
        <f t="shared" si="2"/>
        <v>4.0393388605856044</v>
      </c>
      <c r="C91">
        <f t="shared" si="3"/>
        <v>7.1373819355039902</v>
      </c>
    </row>
    <row r="92" spans="1:3" x14ac:dyDescent="0.25">
      <c r="A92" s="4">
        <v>55</v>
      </c>
      <c r="B92">
        <f t="shared" si="2"/>
        <v>4.0609144185985615</v>
      </c>
      <c r="C92">
        <f t="shared" si="3"/>
        <v>7.140317146220629</v>
      </c>
    </row>
    <row r="93" spans="1:3" x14ac:dyDescent="0.25">
      <c r="A93" s="4">
        <v>56</v>
      </c>
      <c r="B93">
        <f t="shared" si="2"/>
        <v>4.0798406850529032</v>
      </c>
      <c r="C93">
        <f t="shared" si="3"/>
        <v>7.1412415616718041</v>
      </c>
    </row>
    <row r="94" spans="1:3" x14ac:dyDescent="0.25">
      <c r="A94" s="4">
        <v>57</v>
      </c>
      <c r="B94">
        <f t="shared" si="2"/>
        <v>4.0961128946293286</v>
      </c>
      <c r="C94">
        <f t="shared" si="3"/>
        <v>7.140319571250104</v>
      </c>
    </row>
    <row r="95" spans="1:3" x14ac:dyDescent="0.25">
      <c r="A95" s="4">
        <v>58</v>
      </c>
      <c r="B95">
        <f t="shared" si="2"/>
        <v>4.1097598746849497</v>
      </c>
      <c r="C95">
        <f t="shared" si="3"/>
        <v>7.1377242603496764</v>
      </c>
    </row>
    <row r="96" spans="1:3" x14ac:dyDescent="0.25">
      <c r="A96" s="4">
        <v>59</v>
      </c>
      <c r="B96">
        <f t="shared" si="2"/>
        <v>4.120840745552143</v>
      </c>
      <c r="C96">
        <f t="shared" si="3"/>
        <v>7.1336344858986651</v>
      </c>
    </row>
    <row r="97" spans="1:3" x14ac:dyDescent="0.25">
      <c r="A97" s="4">
        <v>60</v>
      </c>
      <c r="B97">
        <f t="shared" si="2"/>
        <v>4.1294415308990544</v>
      </c>
      <c r="C97">
        <f t="shared" si="3"/>
        <v>7.1282321356383838</v>
      </c>
    </row>
    <row r="98" spans="1:3" x14ac:dyDescent="0.25">
      <c r="A98" s="4">
        <v>61</v>
      </c>
      <c r="B98">
        <f t="shared" si="2"/>
        <v>4.1356717283918734</v>
      </c>
      <c r="C98">
        <f t="shared" si="3"/>
        <v>7.1216995893303974</v>
      </c>
    </row>
    <row r="99" spans="1:3" x14ac:dyDescent="0.25">
      <c r="A99" s="4">
        <v>62</v>
      </c>
      <c r="B99">
        <f t="shared" si="2"/>
        <v>4.139660886999172</v>
      </c>
      <c r="C99">
        <f t="shared" si="3"/>
        <v>7.1142173959577297</v>
      </c>
    </row>
    <row r="100" spans="1:3" x14ac:dyDescent="0.25">
      <c r="A100" s="4">
        <v>63</v>
      </c>
      <c r="B100">
        <f t="shared" si="2"/>
        <v>4.1415552331408421</v>
      </c>
      <c r="C100">
        <f t="shared" si="3"/>
        <v>7.1059621770556989</v>
      </c>
    </row>
    <row r="101" spans="1:3" x14ac:dyDescent="0.25">
      <c r="A101" s="4">
        <v>64</v>
      </c>
      <c r="B101">
        <f t="shared" si="2"/>
        <v>4.1415143835808559</v>
      </c>
      <c r="C101">
        <f t="shared" si="3"/>
        <v>7.0971047625943999</v>
      </c>
    </row>
    <row r="102" spans="1:3" x14ac:dyDescent="0.25">
      <c r="A102" s="4">
        <v>65</v>
      </c>
      <c r="B102">
        <f t="shared" si="2"/>
        <v>4.1397081785626071</v>
      </c>
      <c r="C102">
        <f t="shared" si="3"/>
        <v>7.0878085623660345</v>
      </c>
    </row>
    <row r="103" spans="1:3" x14ac:dyDescent="0.25">
      <c r="A103" s="4">
        <v>66</v>
      </c>
      <c r="B103">
        <f t="shared" ref="B103:B137" si="4">B102+(-3*B102+4*C102-16)*$F$36</f>
        <v>4.1363136642514231</v>
      </c>
      <c r="C103">
        <f t="shared" ref="C103:C137" si="5">C102+(-2*B102+C102+1)*$F$36</f>
        <v>7.0782281726280756</v>
      </c>
    </row>
    <row r="104" spans="1:3" x14ac:dyDescent="0.25">
      <c r="A104" s="4">
        <v>67</v>
      </c>
      <c r="B104">
        <f t="shared" si="4"/>
        <v>4.131512249139325</v>
      </c>
      <c r="C104">
        <f t="shared" si="5"/>
        <v>7.0685082148343374</v>
      </c>
    </row>
    <row r="105" spans="1:3" x14ac:dyDescent="0.25">
      <c r="A105" s="4">
        <v>68</v>
      </c>
      <c r="B105">
        <f t="shared" si="4"/>
        <v>4.1254870547352933</v>
      </c>
      <c r="C105">
        <f t="shared" si="5"/>
        <v>7.058782400662122</v>
      </c>
    </row>
    <row r="106" spans="1:3" x14ac:dyDescent="0.25">
      <c r="A106" s="4">
        <v>69</v>
      </c>
      <c r="B106">
        <f t="shared" si="4"/>
        <v>4.1184204766574233</v>
      </c>
      <c r="C106">
        <f t="shared" si="5"/>
        <v>7.0491728152216986</v>
      </c>
    </row>
    <row r="107" spans="1:3" x14ac:dyDescent="0.25">
      <c r="A107" s="4">
        <v>70</v>
      </c>
      <c r="B107">
        <f t="shared" si="4"/>
        <v>4.1104919682031493</v>
      </c>
      <c r="C107">
        <f t="shared" si="5"/>
        <v>7.0397894083170414</v>
      </c>
    </row>
    <row r="108" spans="1:3" x14ac:dyDescent="0.25">
      <c r="A108" s="4">
        <v>71</v>
      </c>
      <c r="B108">
        <f t="shared" si="4"/>
        <v>4.1018760546360848</v>
      </c>
      <c r="C108">
        <f t="shared" si="5"/>
        <v>7.0307296819125789</v>
      </c>
    </row>
    <row r="109" spans="1:3" x14ac:dyDescent="0.25">
      <c r="A109" s="4">
        <v>72</v>
      </c>
      <c r="B109">
        <f t="shared" si="4"/>
        <v>4.092740582823188</v>
      </c>
      <c r="C109">
        <f t="shared" si="5"/>
        <v>7.0220785605445997</v>
      </c>
    </row>
    <row r="110" spans="1:3" x14ac:dyDescent="0.25">
      <c r="A110" s="4">
        <v>73</v>
      </c>
      <c r="B110">
        <f t="shared" si="4"/>
        <v>4.0832452075086296</v>
      </c>
      <c r="C110">
        <f t="shared" si="5"/>
        <v>7.0139084302895105</v>
      </c>
    </row>
    <row r="111" spans="1:3" x14ac:dyDescent="0.25">
      <c r="A111" s="4">
        <v>74</v>
      </c>
      <c r="B111">
        <f t="shared" si="4"/>
        <v>4.0735401124402371</v>
      </c>
      <c r="C111">
        <f t="shared" si="5"/>
        <v>7.0062793310531228</v>
      </c>
    </row>
    <row r="112" spans="1:3" x14ac:dyDescent="0.25">
      <c r="A112" s="4">
        <v>75</v>
      </c>
      <c r="B112">
        <f t="shared" si="4"/>
        <v>4.0637649617848259</v>
      </c>
      <c r="C112">
        <f t="shared" si="5"/>
        <v>6.999239286361755</v>
      </c>
    </row>
    <row r="113" spans="1:3" x14ac:dyDescent="0.25">
      <c r="A113" s="4">
        <v>76</v>
      </c>
      <c r="B113">
        <f t="shared" si="4"/>
        <v>4.0540480747894527</v>
      </c>
      <c r="C113">
        <f t="shared" si="5"/>
        <v>6.9928247545013598</v>
      </c>
    </row>
    <row r="114" spans="1:3" x14ac:dyDescent="0.25">
      <c r="A114" s="4">
        <v>77</v>
      </c>
      <c r="B114">
        <f t="shared" si="4"/>
        <v>4.0445058144713064</v>
      </c>
      <c r="C114">
        <f t="shared" si="5"/>
        <v>6.9870611847474828</v>
      </c>
    </row>
    <row r="115" spans="1:3" x14ac:dyDescent="0.25">
      <c r="A115" s="4">
        <v>78</v>
      </c>
      <c r="B115">
        <f t="shared" si="4"/>
        <v>4.0352421792501074</v>
      </c>
      <c r="C115">
        <f t="shared" si="5"/>
        <v>6.9819636625377264</v>
      </c>
    </row>
    <row r="116" spans="1:3" x14ac:dyDescent="0.25">
      <c r="A116" s="4">
        <v>79</v>
      </c>
      <c r="B116">
        <f t="shared" si="4"/>
        <v>4.0263485848701368</v>
      </c>
      <c r="C116">
        <f t="shared" si="5"/>
        <v>6.9775376277396024</v>
      </c>
    </row>
    <row r="117" spans="1:3" x14ac:dyDescent="0.25">
      <c r="A117" s="4">
        <v>80</v>
      </c>
      <c r="B117">
        <f t="shared" si="4"/>
        <v>4.0179038226875363</v>
      </c>
      <c r="C117">
        <f t="shared" si="5"/>
        <v>6.9737796506395693</v>
      </c>
    </row>
    <row r="118" spans="1:3" x14ac:dyDescent="0.25">
      <c r="A118" s="4">
        <v>81</v>
      </c>
      <c r="B118">
        <f t="shared" si="4"/>
        <v>4.0099741794123194</v>
      </c>
      <c r="C118">
        <f t="shared" si="5"/>
        <v>6.970678250902794</v>
      </c>
    </row>
    <row r="119" spans="1:3" x14ac:dyDescent="0.25">
      <c r="A119" s="4">
        <v>82</v>
      </c>
      <c r="B119">
        <f t="shared" si="4"/>
        <v>4.00261370268103</v>
      </c>
      <c r="C119">
        <f t="shared" si="5"/>
        <v>6.9682147455067014</v>
      </c>
    </row>
    <row r="120" spans="1:3" x14ac:dyDescent="0.25">
      <c r="A120" s="4">
        <v>83</v>
      </c>
      <c r="B120">
        <f t="shared" si="4"/>
        <v>3.995864596380216</v>
      </c>
      <c r="C120">
        <f t="shared" si="5"/>
        <v>6.9663641125139337</v>
      </c>
    </row>
    <row r="121" spans="1:3" x14ac:dyDescent="0.25">
      <c r="A121" s="4">
        <v>84</v>
      </c>
      <c r="B121">
        <f t="shared" si="4"/>
        <v>3.9897577294259703</v>
      </c>
      <c r="C121">
        <f t="shared" si="5"/>
        <v>6.9650958585016092</v>
      </c>
    </row>
    <row r="122" spans="1:3" x14ac:dyDescent="0.25">
      <c r="A122" s="4">
        <v>85</v>
      </c>
      <c r="B122">
        <f t="shared" si="4"/>
        <v>3.9843132417123965</v>
      </c>
      <c r="C122">
        <f t="shared" si="5"/>
        <v>6.9643748784840929</v>
      </c>
    </row>
    <row r="123" spans="1:3" x14ac:dyDescent="0.25">
      <c r="A123" s="4">
        <v>86</v>
      </c>
      <c r="B123">
        <f t="shared" si="4"/>
        <v>3.9795412311523557</v>
      </c>
      <c r="C123">
        <f t="shared" si="5"/>
        <v>6.9641622982370581</v>
      </c>
    </row>
    <row r="124" spans="1:3" x14ac:dyDescent="0.25">
      <c r="A124" s="4">
        <v>87</v>
      </c>
      <c r="B124">
        <f t="shared" si="4"/>
        <v>3.9754425061269139</v>
      </c>
      <c r="C124">
        <f t="shared" si="5"/>
        <v>6.9644162900336752</v>
      </c>
    </row>
    <row r="125" spans="1:3" x14ac:dyDescent="0.25">
      <c r="A125" s="4">
        <v>88</v>
      </c>
      <c r="B125">
        <f t="shared" si="4"/>
        <v>3.9720093882146119</v>
      </c>
      <c r="C125">
        <f t="shared" si="5"/>
        <v>6.965092853922668</v>
      </c>
    </row>
    <row r="126" spans="1:3" x14ac:dyDescent="0.25">
      <c r="A126" s="4">
        <v>89</v>
      </c>
      <c r="B126">
        <f t="shared" si="4"/>
        <v>3.9692265507669537</v>
      </c>
      <c r="C126">
        <f t="shared" si="5"/>
        <v>6.96614655779734</v>
      </c>
    </row>
    <row r="127" spans="1:3" x14ac:dyDescent="0.25">
      <c r="A127" s="4">
        <v>90</v>
      </c>
      <c r="B127">
        <f t="shared" si="4"/>
        <v>3.9670718797113786</v>
      </c>
      <c r="C127">
        <f t="shared" si="5"/>
        <v>6.9675312306105113</v>
      </c>
    </row>
    <row r="128" spans="1:3" x14ac:dyDescent="0.25">
      <c r="A128" s="4">
        <v>91</v>
      </c>
      <c r="B128">
        <f t="shared" si="4"/>
        <v>3.9655173438767739</v>
      </c>
      <c r="C128">
        <f t="shared" si="5"/>
        <v>6.9692006041698988</v>
      </c>
    </row>
    <row r="129" spans="1:3" x14ac:dyDescent="0.25">
      <c r="A129" s="4">
        <v>92</v>
      </c>
      <c r="B129">
        <f t="shared" si="4"/>
        <v>3.9645298631292376</v>
      </c>
      <c r="C129">
        <f t="shared" si="5"/>
        <v>6.9711088999907167</v>
      </c>
    </row>
    <row r="130" spans="1:3" x14ac:dyDescent="0.25">
      <c r="A130" s="4">
        <v>93</v>
      </c>
      <c r="B130">
        <f t="shared" si="4"/>
        <v>3.9640721636579954</v>
      </c>
      <c r="C130">
        <f t="shared" si="5"/>
        <v>6.9732113586773288</v>
      </c>
    </row>
    <row r="131" spans="1:3" x14ac:dyDescent="0.25">
      <c r="A131" s="4">
        <v>94</v>
      </c>
      <c r="B131">
        <f t="shared" si="4"/>
        <v>3.964103610844762</v>
      </c>
      <c r="C131">
        <f t="shared" si="5"/>
        <v>6.9754647102453955</v>
      </c>
    </row>
    <row r="132" spans="1:3" x14ac:dyDescent="0.25">
      <c r="A132" s="4">
        <v>95</v>
      </c>
      <c r="B132">
        <f t="shared" si="4"/>
        <v>3.9645810112671267</v>
      </c>
      <c r="C132">
        <f t="shared" si="5"/>
        <v>6.9778275846731894</v>
      </c>
    </row>
    <row r="133" spans="1:3" x14ac:dyDescent="0.25">
      <c r="A133" s="4">
        <v>96</v>
      </c>
      <c r="B133">
        <f t="shared" si="4"/>
        <v>3.9654593765116957</v>
      </c>
      <c r="C133">
        <f t="shared" si="5"/>
        <v>6.9802608627801366</v>
      </c>
    </row>
    <row r="134" spans="1:3" x14ac:dyDescent="0.25">
      <c r="A134" s="4">
        <v>97</v>
      </c>
      <c r="B134">
        <f t="shared" si="4"/>
        <v>3.9666926425909685</v>
      </c>
      <c r="C134">
        <f t="shared" si="5"/>
        <v>6.9827279682679739</v>
      </c>
    </row>
    <row r="135" spans="1:3" x14ac:dyDescent="0.25">
      <c r="A135" s="4">
        <v>98</v>
      </c>
      <c r="B135">
        <f t="shared" si="4"/>
        <v>3.9682343398559179</v>
      </c>
      <c r="C135">
        <f t="shared" si="5"/>
        <v>6.985195102422276</v>
      </c>
    </row>
    <row r="136" spans="1:3" x14ac:dyDescent="0.25">
      <c r="A136" s="4">
        <v>99</v>
      </c>
      <c r="B136">
        <f t="shared" si="4"/>
        <v>3.9700382093619853</v>
      </c>
      <c r="C136">
        <f t="shared" si="5"/>
        <v>6.9876314235577981</v>
      </c>
    </row>
    <row r="137" spans="1:3" x14ac:dyDescent="0.25">
      <c r="A137" s="4">
        <v>100</v>
      </c>
      <c r="B137">
        <f t="shared" si="4"/>
        <v>3.972058762669247</v>
      </c>
      <c r="C137">
        <f t="shared" si="5"/>
        <v>6.9900091737994892</v>
      </c>
    </row>
  </sheetData>
  <mergeCells count="5">
    <mergeCell ref="A1:G1"/>
    <mergeCell ref="A10:A11"/>
    <mergeCell ref="E10:E11"/>
    <mergeCell ref="A13:A14"/>
    <mergeCell ref="E13:E14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autoPict="0" r:id="rId5">
            <anchor moveWithCells="1">
              <from>
                <xdr:col>0</xdr:col>
                <xdr:colOff>104775</xdr:colOff>
                <xdr:row>2</xdr:row>
                <xdr:rowOff>9525</xdr:rowOff>
              </from>
              <to>
                <xdr:col>2</xdr:col>
                <xdr:colOff>180975</xdr:colOff>
                <xdr:row>5</xdr:row>
                <xdr:rowOff>171450</xdr:rowOff>
              </to>
            </anchor>
          </objectPr>
        </oleObject>
      </mc:Choice>
      <mc:Fallback>
        <oleObject progId="Equation.3" shapeId="4097" r:id="rId4"/>
      </mc:Fallback>
    </mc:AlternateContent>
    <mc:AlternateContent xmlns:mc="http://schemas.openxmlformats.org/markup-compatibility/2006">
      <mc:Choice Requires="x14">
        <oleObject progId="Equation.3" shapeId="4098" r:id="rId6">
          <objectPr defaultSize="0" autoPict="0" r:id="rId5">
            <anchor moveWithCells="1">
              <from>
                <xdr:col>0</xdr:col>
                <xdr:colOff>104775</xdr:colOff>
                <xdr:row>29</xdr:row>
                <xdr:rowOff>9525</xdr:rowOff>
              </from>
              <to>
                <xdr:col>2</xdr:col>
                <xdr:colOff>180975</xdr:colOff>
                <xdr:row>32</xdr:row>
                <xdr:rowOff>171450</xdr:rowOff>
              </to>
            </anchor>
          </objectPr>
        </oleObject>
      </mc:Choice>
      <mc:Fallback>
        <oleObject progId="Equation.3" shapeId="4098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4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8" spans="1:7" x14ac:dyDescent="0.25">
      <c r="A8" t="s">
        <v>1</v>
      </c>
    </row>
    <row r="10" spans="1:7" x14ac:dyDescent="0.25">
      <c r="A10" s="2" t="s">
        <v>2</v>
      </c>
      <c r="B10">
        <v>1</v>
      </c>
      <c r="C10">
        <v>4</v>
      </c>
      <c r="E10" s="2" t="s">
        <v>3</v>
      </c>
      <c r="F10">
        <f t="array" ref="F10:G11">MINVERSE(B10:C11)</f>
        <v>5.8823529411764705E-2</v>
      </c>
      <c r="G10">
        <v>-0.23529411764705882</v>
      </c>
    </row>
    <row r="11" spans="1:7" x14ac:dyDescent="0.25">
      <c r="A11" s="2"/>
      <c r="B11">
        <v>-4</v>
      </c>
      <c r="C11">
        <v>1</v>
      </c>
      <c r="E11" s="2"/>
      <c r="F11">
        <v>0.23529411764705882</v>
      </c>
      <c r="G11">
        <v>5.8823529411764705E-2</v>
      </c>
    </row>
    <row r="13" spans="1:7" x14ac:dyDescent="0.25">
      <c r="A13" s="2" t="s">
        <v>4</v>
      </c>
      <c r="B13">
        <v>-10</v>
      </c>
      <c r="E13" s="2" t="s">
        <v>5</v>
      </c>
      <c r="F13">
        <f t="array" ref="F13:F14">MMULT(-(F10:G11),B13:B14)</f>
        <v>2</v>
      </c>
    </row>
    <row r="14" spans="1:7" x14ac:dyDescent="0.25">
      <c r="A14" s="2"/>
      <c r="B14">
        <v>6</v>
      </c>
      <c r="E14" s="2"/>
      <c r="F14">
        <v>2</v>
      </c>
    </row>
    <row r="16" spans="1:7" x14ac:dyDescent="0.25">
      <c r="A16" t="s">
        <v>6</v>
      </c>
    </row>
    <row r="18" spans="1:6" x14ac:dyDescent="0.25">
      <c r="A18" s="3" t="s">
        <v>7</v>
      </c>
      <c r="B18">
        <f>B10+C11</f>
        <v>2</v>
      </c>
    </row>
    <row r="19" spans="1:6" x14ac:dyDescent="0.25">
      <c r="A19" s="3" t="s">
        <v>8</v>
      </c>
      <c r="B19">
        <f>MDETERM(B10:C11)</f>
        <v>17</v>
      </c>
    </row>
    <row r="21" spans="1:6" x14ac:dyDescent="0.25">
      <c r="A21" s="4" t="s">
        <v>9</v>
      </c>
      <c r="B21" s="4" t="s">
        <v>10</v>
      </c>
      <c r="C21" s="4" t="s">
        <v>11</v>
      </c>
    </row>
    <row r="22" spans="1:6" x14ac:dyDescent="0.25">
      <c r="A22" s="4">
        <v>0</v>
      </c>
      <c r="B22">
        <f>(-1/4)*A22+(10/4)</f>
        <v>2.5</v>
      </c>
      <c r="C22">
        <f>4*A22-6</f>
        <v>-6</v>
      </c>
    </row>
    <row r="23" spans="1:6" x14ac:dyDescent="0.25">
      <c r="A23" s="4">
        <v>1</v>
      </c>
      <c r="B23">
        <f t="shared" ref="B23:B26" si="0">(-1/4)*A23+(10/4)</f>
        <v>2.25</v>
      </c>
      <c r="C23">
        <f t="shared" ref="C23:C26" si="1">4*A23-6</f>
        <v>-2</v>
      </c>
    </row>
    <row r="24" spans="1:6" x14ac:dyDescent="0.25">
      <c r="A24" s="4">
        <v>2</v>
      </c>
      <c r="B24">
        <f t="shared" si="0"/>
        <v>2</v>
      </c>
      <c r="C24">
        <f t="shared" si="1"/>
        <v>2</v>
      </c>
    </row>
    <row r="25" spans="1:6" x14ac:dyDescent="0.25">
      <c r="A25" s="4">
        <v>3</v>
      </c>
      <c r="B25">
        <f t="shared" si="0"/>
        <v>1.75</v>
      </c>
      <c r="C25">
        <f t="shared" si="1"/>
        <v>6</v>
      </c>
    </row>
    <row r="26" spans="1:6" x14ac:dyDescent="0.25">
      <c r="A26" s="4">
        <v>4</v>
      </c>
      <c r="B26">
        <f t="shared" si="0"/>
        <v>1.5</v>
      </c>
      <c r="C26">
        <f t="shared" si="1"/>
        <v>10</v>
      </c>
    </row>
    <row r="27" spans="1:6" x14ac:dyDescent="0.25">
      <c r="A27" s="4"/>
    </row>
    <row r="28" spans="1:6" x14ac:dyDescent="0.25">
      <c r="A28" s="3"/>
    </row>
    <row r="30" spans="1:6" x14ac:dyDescent="0.25">
      <c r="E30" s="3" t="s">
        <v>14</v>
      </c>
      <c r="F30">
        <v>0.05</v>
      </c>
    </row>
    <row r="31" spans="1:6" x14ac:dyDescent="0.25">
      <c r="E31" s="3"/>
    </row>
    <row r="33" spans="1:5" x14ac:dyDescent="0.25">
      <c r="A33" s="4" t="s">
        <v>9</v>
      </c>
      <c r="B33" s="4" t="s">
        <v>12</v>
      </c>
      <c r="C33" s="4" t="s">
        <v>13</v>
      </c>
      <c r="E33" t="s">
        <v>29</v>
      </c>
    </row>
    <row r="34" spans="1:5" x14ac:dyDescent="0.25">
      <c r="A34" s="4">
        <v>0</v>
      </c>
      <c r="B34">
        <v>3</v>
      </c>
      <c r="C34">
        <v>2</v>
      </c>
      <c r="E34" t="s">
        <v>20</v>
      </c>
    </row>
    <row r="35" spans="1:5" x14ac:dyDescent="0.25">
      <c r="A35" s="4">
        <v>1</v>
      </c>
      <c r="B35">
        <f>B34+(B34+4*C34-10)*$F$30</f>
        <v>3.05</v>
      </c>
      <c r="C35">
        <f>C34+(-4*B34+C34+6)*$F$30</f>
        <v>1.8</v>
      </c>
      <c r="E35" t="s">
        <v>15</v>
      </c>
    </row>
    <row r="36" spans="1:5" x14ac:dyDescent="0.25">
      <c r="A36" s="4">
        <v>2</v>
      </c>
      <c r="B36">
        <f t="shared" ref="B36:B99" si="2">B35+(B35+4*C35-10)*$F$30</f>
        <v>3.0625</v>
      </c>
      <c r="C36">
        <f t="shared" ref="C36:C99" si="3">C35+(-4*B35+C35+6)*$F$30</f>
        <v>1.58</v>
      </c>
      <c r="E36" t="s">
        <v>30</v>
      </c>
    </row>
    <row r="37" spans="1:5" x14ac:dyDescent="0.25">
      <c r="A37" s="4">
        <v>3</v>
      </c>
      <c r="B37">
        <f t="shared" si="2"/>
        <v>3.031625</v>
      </c>
      <c r="C37">
        <f t="shared" si="3"/>
        <v>1.3465</v>
      </c>
    </row>
    <row r="38" spans="1:5" x14ac:dyDescent="0.25">
      <c r="A38" s="4">
        <v>4</v>
      </c>
      <c r="B38">
        <f t="shared" si="2"/>
        <v>2.9525062499999999</v>
      </c>
      <c r="C38">
        <f t="shared" si="3"/>
        <v>1.1074999999999999</v>
      </c>
    </row>
    <row r="39" spans="1:5" x14ac:dyDescent="0.25">
      <c r="A39" s="4">
        <v>5</v>
      </c>
      <c r="B39">
        <f t="shared" si="2"/>
        <v>2.8216315624999999</v>
      </c>
      <c r="C39">
        <f t="shared" si="3"/>
        <v>0.87237374999999995</v>
      </c>
    </row>
    <row r="40" spans="1:5" x14ac:dyDescent="0.25">
      <c r="A40" s="4">
        <v>6</v>
      </c>
      <c r="B40">
        <f t="shared" si="2"/>
        <v>2.6371878906249999</v>
      </c>
      <c r="C40">
        <f t="shared" si="3"/>
        <v>0.65166612499999998</v>
      </c>
    </row>
    <row r="41" spans="1:5" x14ac:dyDescent="0.25">
      <c r="A41" s="4">
        <v>7</v>
      </c>
      <c r="B41">
        <f t="shared" si="2"/>
        <v>2.39938051015625</v>
      </c>
      <c r="C41">
        <f t="shared" si="3"/>
        <v>0.456811853125</v>
      </c>
    </row>
    <row r="42" spans="1:5" x14ac:dyDescent="0.25">
      <c r="A42" s="4">
        <v>8</v>
      </c>
      <c r="B42">
        <f t="shared" si="2"/>
        <v>2.1107119062890627</v>
      </c>
      <c r="C42">
        <f t="shared" si="3"/>
        <v>0.29977634375000001</v>
      </c>
    </row>
    <row r="43" spans="1:5" x14ac:dyDescent="0.25">
      <c r="A43" s="4">
        <v>9</v>
      </c>
      <c r="B43">
        <f t="shared" si="2"/>
        <v>1.7762027703535157</v>
      </c>
      <c r="C43">
        <f t="shared" si="3"/>
        <v>0.19262277967968749</v>
      </c>
    </row>
    <row r="44" spans="1:5" x14ac:dyDescent="0.25">
      <c r="A44" s="4">
        <v>10</v>
      </c>
      <c r="B44">
        <f t="shared" si="2"/>
        <v>1.403537464807129</v>
      </c>
      <c r="C44">
        <f t="shared" si="3"/>
        <v>0.14701336459296871</v>
      </c>
    </row>
    <row r="45" spans="1:5" x14ac:dyDescent="0.25">
      <c r="A45" s="4">
        <v>11</v>
      </c>
      <c r="B45">
        <f t="shared" si="2"/>
        <v>1.0031170109660792</v>
      </c>
      <c r="C45">
        <f t="shared" si="3"/>
        <v>0.17365653986119134</v>
      </c>
    </row>
    <row r="46" spans="1:5" x14ac:dyDescent="0.25">
      <c r="A46" s="4">
        <v>12</v>
      </c>
      <c r="B46">
        <f t="shared" si="2"/>
        <v>0.58800416948662138</v>
      </c>
      <c r="C46">
        <f t="shared" si="3"/>
        <v>0.2817159646610351</v>
      </c>
    </row>
    <row r="47" spans="1:5" x14ac:dyDescent="0.25">
      <c r="A47" s="4">
        <v>13</v>
      </c>
      <c r="B47">
        <f t="shared" si="2"/>
        <v>0.17374757089315951</v>
      </c>
      <c r="C47">
        <f t="shared" si="3"/>
        <v>0.47820092899676259</v>
      </c>
    </row>
    <row r="48" spans="1:5" x14ac:dyDescent="0.25">
      <c r="A48" s="4">
        <v>14</v>
      </c>
      <c r="B48">
        <f t="shared" si="2"/>
        <v>-0.22192486476283002</v>
      </c>
      <c r="C48">
        <f t="shared" si="3"/>
        <v>0.76736146126796889</v>
      </c>
    </row>
    <row r="49" spans="1:3" x14ac:dyDescent="0.25">
      <c r="A49" s="4">
        <v>15</v>
      </c>
      <c r="B49">
        <f t="shared" si="2"/>
        <v>-0.57954881574737782</v>
      </c>
      <c r="C49">
        <f t="shared" si="3"/>
        <v>1.1501145072839334</v>
      </c>
    </row>
    <row r="50" spans="1:3" x14ac:dyDescent="0.25">
      <c r="A50" s="4">
        <v>16</v>
      </c>
      <c r="B50">
        <f t="shared" si="2"/>
        <v>-0.87850335507796007</v>
      </c>
      <c r="C50">
        <f t="shared" si="3"/>
        <v>1.6235299957976057</v>
      </c>
    </row>
    <row r="51" spans="1:3" x14ac:dyDescent="0.25">
      <c r="A51" s="4">
        <v>17</v>
      </c>
      <c r="B51">
        <f t="shared" si="2"/>
        <v>-1.0977225236723369</v>
      </c>
      <c r="C51">
        <f t="shared" si="3"/>
        <v>2.1804071666030782</v>
      </c>
    </row>
    <row r="52" spans="1:3" x14ac:dyDescent="0.25">
      <c r="A52" s="4">
        <v>18</v>
      </c>
      <c r="B52">
        <f t="shared" si="2"/>
        <v>-1.216527216535338</v>
      </c>
      <c r="C52">
        <f t="shared" si="3"/>
        <v>2.8089720296676997</v>
      </c>
    </row>
    <row r="53" spans="1:3" x14ac:dyDescent="0.25">
      <c r="A53" s="4">
        <v>19</v>
      </c>
      <c r="B53">
        <f t="shared" si="2"/>
        <v>-1.215559171428565</v>
      </c>
      <c r="C53">
        <f t="shared" si="3"/>
        <v>3.4927260744581523</v>
      </c>
    </row>
    <row r="54" spans="1:3" x14ac:dyDescent="0.25">
      <c r="A54" s="4">
        <v>20</v>
      </c>
      <c r="B54">
        <f t="shared" si="2"/>
        <v>-1.0777919151083628</v>
      </c>
      <c r="C54">
        <f t="shared" si="3"/>
        <v>4.2104742124667727</v>
      </c>
    </row>
    <row r="55" spans="1:3" x14ac:dyDescent="0.25">
      <c r="A55" s="4">
        <v>21</v>
      </c>
      <c r="B55">
        <f t="shared" si="2"/>
        <v>-0.78958666837042646</v>
      </c>
      <c r="C55">
        <f t="shared" si="3"/>
        <v>4.9365563061117843</v>
      </c>
    </row>
    <row r="56" spans="1:3" x14ac:dyDescent="0.25">
      <c r="A56" s="4">
        <v>22</v>
      </c>
      <c r="B56">
        <f t="shared" si="2"/>
        <v>-0.34175474056659083</v>
      </c>
      <c r="C56">
        <f t="shared" si="3"/>
        <v>5.6413014550914591</v>
      </c>
    </row>
    <row r="57" spans="1:3" x14ac:dyDescent="0.25">
      <c r="A57" s="4">
        <v>23</v>
      </c>
      <c r="B57">
        <f t="shared" si="2"/>
        <v>0.26941781342337157</v>
      </c>
      <c r="C57">
        <f t="shared" si="3"/>
        <v>6.2917174759593504</v>
      </c>
    </row>
    <row r="58" spans="1:3" x14ac:dyDescent="0.25">
      <c r="A58" s="4">
        <v>24</v>
      </c>
      <c r="B58">
        <f t="shared" si="2"/>
        <v>1.0412321992864102</v>
      </c>
      <c r="C58">
        <f t="shared" si="3"/>
        <v>6.8524197870726438</v>
      </c>
    </row>
    <row r="59" spans="1:3" x14ac:dyDescent="0.25">
      <c r="A59" s="4">
        <v>25</v>
      </c>
      <c r="B59">
        <f t="shared" si="2"/>
        <v>1.9637777666652594</v>
      </c>
      <c r="C59">
        <f t="shared" si="3"/>
        <v>7.2867943365689936</v>
      </c>
    </row>
    <row r="60" spans="1:3" x14ac:dyDescent="0.25">
      <c r="A60" s="4">
        <v>26</v>
      </c>
      <c r="B60">
        <f t="shared" si="2"/>
        <v>3.0193255223123212</v>
      </c>
      <c r="C60">
        <f t="shared" si="3"/>
        <v>7.558378500064391</v>
      </c>
    </row>
    <row r="61" spans="1:3" x14ac:dyDescent="0.25">
      <c r="A61" s="4">
        <v>27</v>
      </c>
      <c r="B61">
        <f t="shared" si="2"/>
        <v>4.1819674984408159</v>
      </c>
      <c r="C61">
        <f t="shared" si="3"/>
        <v>7.6324323206051465</v>
      </c>
    </row>
    <row r="62" spans="1:3" x14ac:dyDescent="0.25">
      <c r="A62" s="4">
        <v>28</v>
      </c>
      <c r="B62">
        <f t="shared" si="2"/>
        <v>5.4175523374838859</v>
      </c>
      <c r="C62">
        <f t="shared" si="3"/>
        <v>7.4776604369472404</v>
      </c>
    </row>
    <row r="63" spans="1:3" x14ac:dyDescent="0.25">
      <c r="A63" s="4">
        <v>29</v>
      </c>
      <c r="B63">
        <f t="shared" si="2"/>
        <v>6.6839620417475283</v>
      </c>
      <c r="C63">
        <f t="shared" si="3"/>
        <v>7.0680329912978248</v>
      </c>
    </row>
    <row r="64" spans="1:3" x14ac:dyDescent="0.25">
      <c r="A64" s="4">
        <v>30</v>
      </c>
      <c r="B64">
        <f t="shared" si="2"/>
        <v>7.93176674209447</v>
      </c>
      <c r="C64">
        <f t="shared" si="3"/>
        <v>6.3846422325132099</v>
      </c>
    </row>
    <row r="65" spans="1:3" x14ac:dyDescent="0.25">
      <c r="A65" s="4">
        <v>31</v>
      </c>
      <c r="B65">
        <f t="shared" si="2"/>
        <v>9.1052835257018359</v>
      </c>
      <c r="C65">
        <f t="shared" si="3"/>
        <v>5.4175209957199764</v>
      </c>
    </row>
    <row r="66" spans="1:3" x14ac:dyDescent="0.25">
      <c r="A66" s="4">
        <v>32</v>
      </c>
      <c r="B66">
        <f t="shared" si="2"/>
        <v>10.144051901130922</v>
      </c>
      <c r="C66">
        <f t="shared" si="3"/>
        <v>4.167340340365608</v>
      </c>
    </row>
    <row r="67" spans="1:3" x14ac:dyDescent="0.25">
      <c r="A67" s="4">
        <v>33</v>
      </c>
      <c r="B67">
        <f t="shared" si="2"/>
        <v>10.98472256426059</v>
      </c>
      <c r="C67">
        <f t="shared" si="3"/>
        <v>2.646896977157704</v>
      </c>
    </row>
    <row r="68" spans="1:3" x14ac:dyDescent="0.25">
      <c r="A68" s="4">
        <v>34</v>
      </c>
      <c r="B68">
        <f t="shared" si="2"/>
        <v>11.56333808790516</v>
      </c>
      <c r="C68">
        <f t="shared" si="3"/>
        <v>0.88229731316347104</v>
      </c>
    </row>
    <row r="69" spans="1:3" x14ac:dyDescent="0.25">
      <c r="A69" s="4">
        <v>35</v>
      </c>
      <c r="B69">
        <f t="shared" si="2"/>
        <v>11.817964454933113</v>
      </c>
      <c r="C69">
        <f t="shared" si="3"/>
        <v>-1.0862554387593877</v>
      </c>
    </row>
    <row r="70" spans="1:3" x14ac:dyDescent="0.25">
      <c r="A70" s="4">
        <v>36</v>
      </c>
      <c r="B70">
        <f t="shared" si="2"/>
        <v>11.691611589927891</v>
      </c>
      <c r="C70">
        <f t="shared" si="3"/>
        <v>-3.2041611016839795</v>
      </c>
    </row>
    <row r="71" spans="1:3" x14ac:dyDescent="0.25">
      <c r="A71" s="4">
        <v>37</v>
      </c>
      <c r="B71">
        <f t="shared" si="2"/>
        <v>11.135359949087491</v>
      </c>
      <c r="C71">
        <f t="shared" si="3"/>
        <v>-5.4026914747537571</v>
      </c>
    </row>
    <row r="72" spans="1:3" x14ac:dyDescent="0.25">
      <c r="A72" s="4">
        <v>38</v>
      </c>
      <c r="B72">
        <f t="shared" si="2"/>
        <v>10.111589651591114</v>
      </c>
      <c r="C72">
        <f t="shared" si="3"/>
        <v>-7.5998980383089432</v>
      </c>
    </row>
    <row r="73" spans="1:3" x14ac:dyDescent="0.25">
      <c r="A73" s="4">
        <v>39</v>
      </c>
      <c r="B73">
        <f t="shared" si="2"/>
        <v>8.5971895265088811</v>
      </c>
      <c r="C73">
        <f t="shared" si="3"/>
        <v>-9.7022108705426131</v>
      </c>
    </row>
    <row r="74" spans="1:3" x14ac:dyDescent="0.25">
      <c r="A74" s="4">
        <v>40</v>
      </c>
      <c r="B74">
        <f t="shared" si="2"/>
        <v>6.5866068287258024</v>
      </c>
      <c r="C74">
        <f t="shared" si="3"/>
        <v>-11.60675931937152</v>
      </c>
    </row>
    <row r="75" spans="1:3" x14ac:dyDescent="0.25">
      <c r="A75" s="4">
        <v>41</v>
      </c>
      <c r="B75">
        <f t="shared" si="2"/>
        <v>4.0945853062877884</v>
      </c>
      <c r="C75">
        <f t="shared" si="3"/>
        <v>-13.204418651085255</v>
      </c>
    </row>
    <row r="76" spans="1:3" x14ac:dyDescent="0.25">
      <c r="A76" s="4">
        <v>42</v>
      </c>
      <c r="B76">
        <f t="shared" si="2"/>
        <v>1.1584308413851265</v>
      </c>
      <c r="C76">
        <f t="shared" si="3"/>
        <v>-14.383556644897077</v>
      </c>
    </row>
    <row r="77" spans="1:3" x14ac:dyDescent="0.25">
      <c r="A77" s="4">
        <v>43</v>
      </c>
      <c r="B77">
        <f t="shared" si="2"/>
        <v>-2.1603589455250325</v>
      </c>
      <c r="C77">
        <f t="shared" si="3"/>
        <v>-15.034420645418956</v>
      </c>
    </row>
    <row r="78" spans="1:3" x14ac:dyDescent="0.25">
      <c r="A78" s="4">
        <v>44</v>
      </c>
      <c r="B78">
        <f t="shared" si="2"/>
        <v>-5.7752610218850755</v>
      </c>
      <c r="C78">
        <f t="shared" si="3"/>
        <v>-15.054069888584898</v>
      </c>
    </row>
    <row r="79" spans="1:3" x14ac:dyDescent="0.25">
      <c r="A79" s="4">
        <v>45</v>
      </c>
      <c r="B79">
        <f t="shared" si="2"/>
        <v>-9.5748380506963091</v>
      </c>
      <c r="C79">
        <f t="shared" si="3"/>
        <v>-14.351721178637128</v>
      </c>
    </row>
    <row r="80" spans="1:3" x14ac:dyDescent="0.25">
      <c r="A80" s="4">
        <v>46</v>
      </c>
      <c r="B80">
        <f t="shared" si="2"/>
        <v>-13.423924188958551</v>
      </c>
      <c r="C80">
        <f t="shared" si="3"/>
        <v>-12.854339627429722</v>
      </c>
    </row>
    <row r="81" spans="1:3" x14ac:dyDescent="0.25">
      <c r="A81" s="4">
        <v>47</v>
      </c>
      <c r="B81">
        <f t="shared" si="2"/>
        <v>-17.165988323892424</v>
      </c>
      <c r="C81">
        <f t="shared" si="3"/>
        <v>-10.512271771009498</v>
      </c>
    </row>
    <row r="82" spans="1:3" x14ac:dyDescent="0.25">
      <c r="A82" s="4">
        <v>48</v>
      </c>
      <c r="B82">
        <f t="shared" si="2"/>
        <v>-20.626742094288947</v>
      </c>
      <c r="C82">
        <f t="shared" si="3"/>
        <v>-7.3046876947814878</v>
      </c>
    </row>
    <row r="83" spans="1:3" x14ac:dyDescent="0.25">
      <c r="A83" s="4">
        <v>49</v>
      </c>
      <c r="B83">
        <f t="shared" si="2"/>
        <v>-23.61901673795969</v>
      </c>
      <c r="C83">
        <f t="shared" si="3"/>
        <v>-3.2445736606627733</v>
      </c>
    </row>
    <row r="84" spans="1:3" x14ac:dyDescent="0.25">
      <c r="A84" s="4">
        <v>50</v>
      </c>
      <c r="B84">
        <f t="shared" si="2"/>
        <v>-25.948882306990228</v>
      </c>
      <c r="C84">
        <f t="shared" si="3"/>
        <v>1.6170010038960259</v>
      </c>
    </row>
    <row r="85" spans="1:3" x14ac:dyDescent="0.25">
      <c r="A85" s="4"/>
    </row>
    <row r="86" spans="1:3" x14ac:dyDescent="0.25">
      <c r="A86" s="4"/>
    </row>
    <row r="87" spans="1:3" x14ac:dyDescent="0.25">
      <c r="A87" s="4"/>
    </row>
    <row r="88" spans="1:3" x14ac:dyDescent="0.25">
      <c r="A88" s="4"/>
    </row>
    <row r="89" spans="1:3" x14ac:dyDescent="0.25">
      <c r="A89" s="4"/>
    </row>
    <row r="90" spans="1:3" x14ac:dyDescent="0.25">
      <c r="A90" s="4"/>
    </row>
    <row r="91" spans="1:3" x14ac:dyDescent="0.25">
      <c r="A91" s="4"/>
    </row>
    <row r="92" spans="1:3" x14ac:dyDescent="0.25">
      <c r="A92" s="4"/>
    </row>
    <row r="93" spans="1:3" x14ac:dyDescent="0.25">
      <c r="A93" s="4"/>
    </row>
    <row r="94" spans="1:3" x14ac:dyDescent="0.25">
      <c r="A94" s="4"/>
    </row>
    <row r="95" spans="1:3" x14ac:dyDescent="0.25">
      <c r="A95" s="4"/>
    </row>
    <row r="96" spans="1:3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</sheetData>
  <mergeCells count="5">
    <mergeCell ref="A1:G1"/>
    <mergeCell ref="A10:A11"/>
    <mergeCell ref="E10:E11"/>
    <mergeCell ref="A13:A14"/>
    <mergeCell ref="E13:E14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5121" r:id="rId4">
          <objectPr defaultSize="0" autoPict="0" r:id="rId5">
            <anchor moveWithCells="1">
              <from>
                <xdr:col>0</xdr:col>
                <xdr:colOff>104775</xdr:colOff>
                <xdr:row>2</xdr:row>
                <xdr:rowOff>9525</xdr:rowOff>
              </from>
              <to>
                <xdr:col>2</xdr:col>
                <xdr:colOff>180975</xdr:colOff>
                <xdr:row>5</xdr:row>
                <xdr:rowOff>171450</xdr:rowOff>
              </to>
            </anchor>
          </objectPr>
        </oleObject>
      </mc:Choice>
      <mc:Fallback>
        <oleObject progId="Equation.3" shapeId="5121" r:id="rId4"/>
      </mc:Fallback>
    </mc:AlternateContent>
    <mc:AlternateContent xmlns:mc="http://schemas.openxmlformats.org/markup-compatibility/2006">
      <mc:Choice Requires="x14">
        <oleObject progId="Equation.3" shapeId="5122" r:id="rId6">
          <objectPr defaultSize="0" autoPict="0" r:id="rId5">
            <anchor moveWithCells="1">
              <from>
                <xdr:col>0</xdr:col>
                <xdr:colOff>104775</xdr:colOff>
                <xdr:row>27</xdr:row>
                <xdr:rowOff>9525</xdr:rowOff>
              </from>
              <to>
                <xdr:col>2</xdr:col>
                <xdr:colOff>180975</xdr:colOff>
                <xdr:row>30</xdr:row>
                <xdr:rowOff>171450</xdr:rowOff>
              </to>
            </anchor>
          </objectPr>
        </oleObject>
      </mc:Choice>
      <mc:Fallback>
        <oleObject progId="Equation.3" shapeId="5122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E39" sqref="E39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8" spans="1:7" x14ac:dyDescent="0.25">
      <c r="A8" t="s">
        <v>1</v>
      </c>
    </row>
    <row r="10" spans="1:7" x14ac:dyDescent="0.25">
      <c r="A10" s="2" t="s">
        <v>2</v>
      </c>
      <c r="B10">
        <v>2</v>
      </c>
      <c r="C10">
        <v>8</v>
      </c>
      <c r="E10" s="2" t="s">
        <v>3</v>
      </c>
      <c r="F10">
        <f t="array" ref="F10:G11">MINVERSE(B10:C11)</f>
        <v>-0.5</v>
      </c>
      <c r="G10">
        <v>-2</v>
      </c>
    </row>
    <row r="11" spans="1:7" x14ac:dyDescent="0.25">
      <c r="A11" s="2"/>
      <c r="B11">
        <v>-1</v>
      </c>
      <c r="C11">
        <v>-2</v>
      </c>
      <c r="E11" s="2"/>
      <c r="F11">
        <v>0.25</v>
      </c>
      <c r="G11">
        <v>0.5</v>
      </c>
    </row>
    <row r="13" spans="1:7" x14ac:dyDescent="0.25">
      <c r="A13" s="2" t="s">
        <v>4</v>
      </c>
      <c r="B13">
        <v>-24</v>
      </c>
      <c r="E13" s="2" t="s">
        <v>5</v>
      </c>
      <c r="F13">
        <f t="array" ref="F13:F14">MMULT(-(F10:G11),B13:B14)</f>
        <v>4</v>
      </c>
    </row>
    <row r="14" spans="1:7" x14ac:dyDescent="0.25">
      <c r="A14" s="2"/>
      <c r="B14">
        <v>8</v>
      </c>
      <c r="E14" s="2"/>
      <c r="F14">
        <v>2</v>
      </c>
    </row>
    <row r="16" spans="1:7" x14ac:dyDescent="0.25">
      <c r="A16" t="s">
        <v>6</v>
      </c>
    </row>
    <row r="18" spans="1:3" x14ac:dyDescent="0.25">
      <c r="A18" s="3" t="s">
        <v>7</v>
      </c>
      <c r="B18">
        <f>B10+C11</f>
        <v>0</v>
      </c>
    </row>
    <row r="19" spans="1:3" x14ac:dyDescent="0.25">
      <c r="A19" s="3" t="s">
        <v>8</v>
      </c>
      <c r="B19">
        <f>MDETERM(B10:C11)</f>
        <v>4</v>
      </c>
    </row>
    <row r="21" spans="1:3" x14ac:dyDescent="0.25">
      <c r="A21" s="4" t="s">
        <v>9</v>
      </c>
      <c r="B21" s="4" t="s">
        <v>10</v>
      </c>
      <c r="C21" s="4" t="s">
        <v>11</v>
      </c>
    </row>
    <row r="22" spans="1:3" x14ac:dyDescent="0.25">
      <c r="A22" s="4">
        <v>0</v>
      </c>
      <c r="B22">
        <f>(-1/4)*A22+3</f>
        <v>3</v>
      </c>
      <c r="C22">
        <f>(-1/2)*A22+4</f>
        <v>4</v>
      </c>
    </row>
    <row r="23" spans="1:3" x14ac:dyDescent="0.25">
      <c r="A23" s="4">
        <v>1</v>
      </c>
      <c r="B23">
        <f t="shared" ref="B23:B30" si="0">(-1/4)*A23+3</f>
        <v>2.75</v>
      </c>
      <c r="C23">
        <f t="shared" ref="C23:C30" si="1">(-1/2)*A23+4</f>
        <v>3.5</v>
      </c>
    </row>
    <row r="24" spans="1:3" x14ac:dyDescent="0.25">
      <c r="A24" s="4">
        <v>2</v>
      </c>
      <c r="B24">
        <f t="shared" si="0"/>
        <v>2.5</v>
      </c>
      <c r="C24">
        <f t="shared" si="1"/>
        <v>3</v>
      </c>
    </row>
    <row r="25" spans="1:3" x14ac:dyDescent="0.25">
      <c r="A25" s="4">
        <v>3</v>
      </c>
      <c r="B25">
        <f t="shared" si="0"/>
        <v>2.25</v>
      </c>
      <c r="C25">
        <f t="shared" si="1"/>
        <v>2.5</v>
      </c>
    </row>
    <row r="26" spans="1:3" x14ac:dyDescent="0.25">
      <c r="A26" s="4">
        <v>4</v>
      </c>
      <c r="B26">
        <f t="shared" si="0"/>
        <v>2</v>
      </c>
      <c r="C26">
        <f t="shared" si="1"/>
        <v>2</v>
      </c>
    </row>
    <row r="27" spans="1:3" x14ac:dyDescent="0.25">
      <c r="A27" s="4">
        <v>5</v>
      </c>
      <c r="B27">
        <f t="shared" si="0"/>
        <v>1.75</v>
      </c>
      <c r="C27">
        <f t="shared" si="1"/>
        <v>1.5</v>
      </c>
    </row>
    <row r="28" spans="1:3" x14ac:dyDescent="0.25">
      <c r="A28" s="4">
        <v>6</v>
      </c>
      <c r="B28">
        <f t="shared" si="0"/>
        <v>1.5</v>
      </c>
      <c r="C28">
        <f t="shared" si="1"/>
        <v>1</v>
      </c>
    </row>
    <row r="29" spans="1:3" x14ac:dyDescent="0.25">
      <c r="A29" s="4">
        <v>7</v>
      </c>
      <c r="B29">
        <f t="shared" si="0"/>
        <v>1.25</v>
      </c>
      <c r="C29">
        <f t="shared" si="1"/>
        <v>0.5</v>
      </c>
    </row>
    <row r="30" spans="1:3" x14ac:dyDescent="0.25">
      <c r="A30" s="4">
        <v>8</v>
      </c>
      <c r="B30">
        <f t="shared" si="0"/>
        <v>1</v>
      </c>
      <c r="C30">
        <f t="shared" si="1"/>
        <v>0</v>
      </c>
    </row>
    <row r="33" spans="1:6" x14ac:dyDescent="0.25">
      <c r="E33" s="3" t="s">
        <v>14</v>
      </c>
      <c r="F33">
        <v>0.05</v>
      </c>
    </row>
    <row r="35" spans="1:6" x14ac:dyDescent="0.25">
      <c r="E35" t="s">
        <v>15</v>
      </c>
    </row>
    <row r="36" spans="1:6" x14ac:dyDescent="0.25">
      <c r="E36" t="s">
        <v>32</v>
      </c>
    </row>
    <row r="37" spans="1:6" x14ac:dyDescent="0.25">
      <c r="E37" t="s">
        <v>31</v>
      </c>
    </row>
    <row r="38" spans="1:6" x14ac:dyDescent="0.25">
      <c r="A38" s="4" t="s">
        <v>9</v>
      </c>
      <c r="B38" s="4" t="s">
        <v>12</v>
      </c>
      <c r="C38" s="4" t="s">
        <v>13</v>
      </c>
      <c r="E38" t="s">
        <v>25</v>
      </c>
    </row>
    <row r="39" spans="1:6" x14ac:dyDescent="0.25">
      <c r="A39" s="4">
        <v>0</v>
      </c>
      <c r="B39">
        <v>4</v>
      </c>
      <c r="C39">
        <v>4</v>
      </c>
    </row>
    <row r="40" spans="1:6" x14ac:dyDescent="0.25">
      <c r="A40" s="4">
        <v>1</v>
      </c>
      <c r="B40">
        <f>B39+(2*B39+8*C39-24)*$F$33</f>
        <v>4.8</v>
      </c>
      <c r="C40">
        <f>C39+(-B39-2*C39+8)*$F$33</f>
        <v>3.8</v>
      </c>
    </row>
    <row r="41" spans="1:6" x14ac:dyDescent="0.25">
      <c r="A41" s="4">
        <v>2</v>
      </c>
      <c r="B41">
        <f t="shared" ref="B41:B104" si="2">B40+(2*B40+8*C40-24)*$F$33</f>
        <v>5.6</v>
      </c>
      <c r="C41">
        <f t="shared" ref="C41:C104" si="3">C40+(-B40-2*C40+8)*$F$33</f>
        <v>3.58</v>
      </c>
    </row>
    <row r="42" spans="1:6" x14ac:dyDescent="0.25">
      <c r="A42" s="4">
        <v>3</v>
      </c>
      <c r="B42">
        <f t="shared" si="2"/>
        <v>6.3919999999999995</v>
      </c>
      <c r="C42">
        <f t="shared" si="3"/>
        <v>3.3420000000000001</v>
      </c>
    </row>
    <row r="43" spans="1:6" x14ac:dyDescent="0.25">
      <c r="A43" s="4">
        <v>4</v>
      </c>
      <c r="B43">
        <f t="shared" si="2"/>
        <v>7.1679999999999993</v>
      </c>
      <c r="C43">
        <f t="shared" si="3"/>
        <v>3.0882000000000001</v>
      </c>
    </row>
    <row r="44" spans="1:6" x14ac:dyDescent="0.25">
      <c r="A44" s="4">
        <v>5</v>
      </c>
      <c r="B44">
        <f t="shared" si="2"/>
        <v>7.9200799999999996</v>
      </c>
      <c r="C44">
        <f t="shared" si="3"/>
        <v>2.82098</v>
      </c>
    </row>
    <row r="45" spans="1:6" x14ac:dyDescent="0.25">
      <c r="A45" s="4">
        <v>6</v>
      </c>
      <c r="B45">
        <f t="shared" si="2"/>
        <v>8.6404800000000002</v>
      </c>
      <c r="C45">
        <f t="shared" si="3"/>
        <v>2.542878</v>
      </c>
    </row>
    <row r="46" spans="1:6" x14ac:dyDescent="0.25">
      <c r="A46" s="4">
        <v>7</v>
      </c>
      <c r="B46">
        <f t="shared" si="2"/>
        <v>9.3216792000000002</v>
      </c>
      <c r="C46">
        <f t="shared" si="3"/>
        <v>2.2565662</v>
      </c>
    </row>
    <row r="47" spans="1:6" x14ac:dyDescent="0.25">
      <c r="A47" s="4">
        <v>8</v>
      </c>
      <c r="B47">
        <f t="shared" si="2"/>
        <v>9.9564736000000007</v>
      </c>
      <c r="C47">
        <f t="shared" si="3"/>
        <v>1.9648256200000001</v>
      </c>
    </row>
    <row r="48" spans="1:6" x14ac:dyDescent="0.25">
      <c r="A48" s="4">
        <v>9</v>
      </c>
      <c r="B48">
        <f t="shared" si="2"/>
        <v>10.538051208000001</v>
      </c>
      <c r="C48">
        <f t="shared" si="3"/>
        <v>1.6705193780000001</v>
      </c>
    </row>
    <row r="49" spans="1:3" x14ac:dyDescent="0.25">
      <c r="A49" s="4">
        <v>10</v>
      </c>
      <c r="B49">
        <f t="shared" si="2"/>
        <v>11.06006408</v>
      </c>
      <c r="C49">
        <f t="shared" si="3"/>
        <v>1.3765648798000001</v>
      </c>
    </row>
    <row r="50" spans="1:3" x14ac:dyDescent="0.25">
      <c r="A50" s="4">
        <v>11</v>
      </c>
      <c r="B50">
        <f t="shared" si="2"/>
        <v>11.51669643992</v>
      </c>
      <c r="C50">
        <f t="shared" si="3"/>
        <v>1.0859051878200001</v>
      </c>
    </row>
    <row r="51" spans="1:3" x14ac:dyDescent="0.25">
      <c r="A51" s="4">
        <v>12</v>
      </c>
      <c r="B51">
        <f t="shared" si="2"/>
        <v>11.90272815904</v>
      </c>
      <c r="C51">
        <f t="shared" si="3"/>
        <v>0.80147984704200015</v>
      </c>
    </row>
    <row r="52" spans="1:3" x14ac:dyDescent="0.25">
      <c r="A52" s="4">
        <v>13</v>
      </c>
      <c r="B52">
        <f t="shared" si="2"/>
        <v>12.213592913760801</v>
      </c>
      <c r="C52">
        <f t="shared" si="3"/>
        <v>0.52619545438580007</v>
      </c>
    </row>
    <row r="53" spans="1:3" x14ac:dyDescent="0.25">
      <c r="A53" s="4">
        <v>14</v>
      </c>
      <c r="B53">
        <f t="shared" si="2"/>
        <v>12.4454303868912</v>
      </c>
      <c r="C53">
        <f t="shared" si="3"/>
        <v>0.26289626325917997</v>
      </c>
    </row>
    <row r="54" spans="1:3" x14ac:dyDescent="0.25">
      <c r="A54" s="4">
        <v>15</v>
      </c>
      <c r="B54">
        <f t="shared" si="2"/>
        <v>12.595131930883992</v>
      </c>
      <c r="C54">
        <f t="shared" si="3"/>
        <v>1.4335117588701929E-2</v>
      </c>
    </row>
    <row r="55" spans="1:3" x14ac:dyDescent="0.25">
      <c r="A55" s="4">
        <v>16</v>
      </c>
      <c r="B55">
        <f t="shared" si="2"/>
        <v>12.660379171007872</v>
      </c>
      <c r="C55">
        <f t="shared" si="3"/>
        <v>-0.21685499071436792</v>
      </c>
    </row>
    <row r="56" spans="1:3" x14ac:dyDescent="0.25">
      <c r="A56" s="4">
        <v>17</v>
      </c>
      <c r="B56">
        <f t="shared" si="2"/>
        <v>12.639675091822912</v>
      </c>
      <c r="C56">
        <f t="shared" si="3"/>
        <v>-0.42818845019332474</v>
      </c>
    </row>
    <row r="57" spans="1:3" x14ac:dyDescent="0.25">
      <c r="A57" s="4">
        <v>18</v>
      </c>
      <c r="B57">
        <f t="shared" si="2"/>
        <v>12.532367220927874</v>
      </c>
      <c r="C57">
        <f t="shared" si="3"/>
        <v>-0.61735335976513794</v>
      </c>
    </row>
    <row r="58" spans="1:3" x14ac:dyDescent="0.25">
      <c r="A58" s="4">
        <v>19</v>
      </c>
      <c r="B58">
        <f t="shared" si="2"/>
        <v>12.338662599114606</v>
      </c>
      <c r="C58">
        <f t="shared" si="3"/>
        <v>-0.78223638483501778</v>
      </c>
    </row>
    <row r="59" spans="1:3" x14ac:dyDescent="0.25">
      <c r="A59" s="4">
        <v>20</v>
      </c>
      <c r="B59">
        <f t="shared" si="2"/>
        <v>12.059634305092059</v>
      </c>
      <c r="C59">
        <f t="shared" si="3"/>
        <v>-0.92094587630724623</v>
      </c>
    </row>
    <row r="60" spans="1:3" x14ac:dyDescent="0.25">
      <c r="A60" s="4">
        <v>21</v>
      </c>
      <c r="B60">
        <f t="shared" si="2"/>
        <v>11.697219385078366</v>
      </c>
      <c r="C60">
        <f t="shared" si="3"/>
        <v>-1.0318330039311245</v>
      </c>
    </row>
    <row r="61" spans="1:3" x14ac:dyDescent="0.25">
      <c r="A61" s="4">
        <v>22</v>
      </c>
      <c r="B61">
        <f t="shared" si="2"/>
        <v>11.254208122013752</v>
      </c>
      <c r="C61">
        <f t="shared" si="3"/>
        <v>-1.1135106727919304</v>
      </c>
    </row>
    <row r="62" spans="1:3" x14ac:dyDescent="0.25">
      <c r="A62" s="4">
        <v>23</v>
      </c>
      <c r="B62">
        <f t="shared" si="2"/>
        <v>10.734224665098356</v>
      </c>
      <c r="C62">
        <f t="shared" si="3"/>
        <v>-1.164870011613425</v>
      </c>
    </row>
    <row r="63" spans="1:3" x14ac:dyDescent="0.25">
      <c r="A63" s="4">
        <v>24</v>
      </c>
      <c r="B63">
        <f t="shared" si="2"/>
        <v>10.141699126962822</v>
      </c>
      <c r="C63">
        <f t="shared" si="3"/>
        <v>-1.1850942437070002</v>
      </c>
    </row>
    <row r="64" spans="1:3" x14ac:dyDescent="0.25">
      <c r="A64" s="4">
        <v>25</v>
      </c>
      <c r="B64">
        <f t="shared" si="2"/>
        <v>9.481831342176303</v>
      </c>
      <c r="C64">
        <f t="shared" si="3"/>
        <v>-1.1736697756844412</v>
      </c>
    </row>
    <row r="65" spans="1:3" x14ac:dyDescent="0.25">
      <c r="A65" s="4">
        <v>26</v>
      </c>
      <c r="B65">
        <f t="shared" si="2"/>
        <v>8.7605465661201567</v>
      </c>
      <c r="C65">
        <f t="shared" si="3"/>
        <v>-1.1303943652248123</v>
      </c>
    </row>
    <row r="66" spans="1:3" x14ac:dyDescent="0.25">
      <c r="A66" s="4">
        <v>27</v>
      </c>
      <c r="B66">
        <f t="shared" si="2"/>
        <v>7.9844434766422472</v>
      </c>
      <c r="C66">
        <f t="shared" si="3"/>
        <v>-1.0553822570083389</v>
      </c>
    </row>
    <row r="67" spans="1:3" x14ac:dyDescent="0.25">
      <c r="A67" s="4">
        <v>28</v>
      </c>
      <c r="B67">
        <f t="shared" si="2"/>
        <v>7.1607349215031366</v>
      </c>
      <c r="C67">
        <f t="shared" si="3"/>
        <v>-0.94906620513961737</v>
      </c>
    </row>
    <row r="68" spans="1:3" x14ac:dyDescent="0.25">
      <c r="A68" s="4">
        <v>29</v>
      </c>
      <c r="B68">
        <f t="shared" si="2"/>
        <v>6.2971819315976028</v>
      </c>
      <c r="C68">
        <f t="shared" si="3"/>
        <v>-0.81219633070081243</v>
      </c>
    </row>
    <row r="69" spans="1:3" x14ac:dyDescent="0.25">
      <c r="A69" s="4">
        <v>30</v>
      </c>
      <c r="B69">
        <f t="shared" si="2"/>
        <v>5.4020215924770376</v>
      </c>
      <c r="C69">
        <f t="shared" si="3"/>
        <v>-0.64583579421061132</v>
      </c>
    </row>
    <row r="70" spans="1:3" x14ac:dyDescent="0.25">
      <c r="A70" s="4">
        <v>31</v>
      </c>
      <c r="B70">
        <f t="shared" si="2"/>
        <v>4.4838894340404964</v>
      </c>
      <c r="C70">
        <f t="shared" si="3"/>
        <v>-0.45135329441340205</v>
      </c>
    </row>
    <row r="71" spans="1:3" x14ac:dyDescent="0.25">
      <c r="A71" s="4">
        <v>32</v>
      </c>
      <c r="B71">
        <f t="shared" si="2"/>
        <v>3.5517370596791853</v>
      </c>
      <c r="C71">
        <f t="shared" si="3"/>
        <v>-0.23041243667408667</v>
      </c>
    </row>
    <row r="72" spans="1:3" x14ac:dyDescent="0.25">
      <c r="A72" s="4">
        <v>33</v>
      </c>
      <c r="B72">
        <f t="shared" si="2"/>
        <v>2.614745790977469</v>
      </c>
      <c r="C72">
        <f t="shared" si="3"/>
        <v>1.5041954009362729E-2</v>
      </c>
    </row>
    <row r="73" spans="1:3" x14ac:dyDescent="0.25">
      <c r="A73" s="4">
        <v>34</v>
      </c>
      <c r="B73">
        <f t="shared" si="2"/>
        <v>1.6822371516789609</v>
      </c>
      <c r="C73">
        <f t="shared" si="3"/>
        <v>0.28280046905955303</v>
      </c>
    </row>
    <row r="74" spans="1:3" x14ac:dyDescent="0.25">
      <c r="A74" s="4">
        <v>35</v>
      </c>
      <c r="B74">
        <f t="shared" si="2"/>
        <v>0.76358105447067826</v>
      </c>
      <c r="C74">
        <f t="shared" si="3"/>
        <v>0.57040856456964972</v>
      </c>
    </row>
    <row r="75" spans="1:3" x14ac:dyDescent="0.25">
      <c r="A75" s="4">
        <v>36</v>
      </c>
      <c r="B75">
        <f t="shared" si="2"/>
        <v>-0.13189741425439405</v>
      </c>
      <c r="C75">
        <f t="shared" si="3"/>
        <v>0.8751886553891508</v>
      </c>
    </row>
    <row r="76" spans="1:3" x14ac:dyDescent="0.25">
      <c r="A76" s="4">
        <v>37</v>
      </c>
      <c r="B76">
        <f t="shared" si="2"/>
        <v>-0.99501169352417318</v>
      </c>
      <c r="C76">
        <f t="shared" si="3"/>
        <v>1.1942646605629554</v>
      </c>
    </row>
    <row r="77" spans="1:3" x14ac:dyDescent="0.25">
      <c r="A77" s="4">
        <v>38</v>
      </c>
      <c r="B77">
        <f t="shared" si="2"/>
        <v>-1.8168069986514084</v>
      </c>
      <c r="C77">
        <f t="shared" si="3"/>
        <v>1.5245887791828685</v>
      </c>
    </row>
    <row r="78" spans="1:3" x14ac:dyDescent="0.25">
      <c r="A78" s="4">
        <v>39</v>
      </c>
      <c r="B78">
        <f t="shared" si="2"/>
        <v>-2.5886521868434018</v>
      </c>
      <c r="C78">
        <f t="shared" si="3"/>
        <v>1.8629702511971522</v>
      </c>
    </row>
    <row r="79" spans="1:3" x14ac:dyDescent="0.25">
      <c r="A79" s="4">
        <v>40</v>
      </c>
      <c r="B79">
        <f t="shared" si="2"/>
        <v>-3.3023293050488811</v>
      </c>
      <c r="C79">
        <f t="shared" si="3"/>
        <v>2.2061058354196073</v>
      </c>
    </row>
    <row r="80" spans="1:3" x14ac:dyDescent="0.25">
      <c r="A80" s="4">
        <v>41</v>
      </c>
      <c r="B80">
        <f t="shared" si="2"/>
        <v>-3.9501199013859263</v>
      </c>
      <c r="C80">
        <f t="shared" si="3"/>
        <v>2.5506117171300904</v>
      </c>
    </row>
    <row r="81" spans="1:3" x14ac:dyDescent="0.25">
      <c r="A81" s="4">
        <v>42</v>
      </c>
      <c r="B81">
        <f t="shared" si="2"/>
        <v>-4.5248872046724831</v>
      </c>
      <c r="C81">
        <f t="shared" si="3"/>
        <v>2.8930565404863779</v>
      </c>
    </row>
    <row r="82" spans="1:3" x14ac:dyDescent="0.25">
      <c r="A82" s="4">
        <v>43</v>
      </c>
      <c r="B82">
        <f t="shared" si="2"/>
        <v>-5.0201533089451802</v>
      </c>
      <c r="C82">
        <f t="shared" si="3"/>
        <v>3.2299952466713644</v>
      </c>
    </row>
    <row r="83" spans="1:3" x14ac:dyDescent="0.25">
      <c r="A83" s="4">
        <v>44</v>
      </c>
      <c r="B83">
        <f t="shared" si="2"/>
        <v>-5.4301705411711527</v>
      </c>
      <c r="C83">
        <f t="shared" si="3"/>
        <v>3.5580033874514871</v>
      </c>
    </row>
    <row r="84" spans="1:3" x14ac:dyDescent="0.25">
      <c r="A84" s="4">
        <v>45</v>
      </c>
      <c r="B84">
        <f t="shared" si="2"/>
        <v>-5.7499862403076731</v>
      </c>
      <c r="C84">
        <f t="shared" si="3"/>
        <v>3.8737115757648963</v>
      </c>
    </row>
    <row r="85" spans="1:3" x14ac:dyDescent="0.25">
      <c r="A85" s="4">
        <v>46</v>
      </c>
      <c r="B85">
        <f t="shared" si="2"/>
        <v>-5.9755002340324817</v>
      </c>
      <c r="C85">
        <f t="shared" si="3"/>
        <v>4.17383973020379</v>
      </c>
    </row>
    <row r="86" spans="1:3" x14ac:dyDescent="0.25">
      <c r="A86" s="4">
        <v>47</v>
      </c>
      <c r="B86">
        <f t="shared" si="2"/>
        <v>-6.1035143653542141</v>
      </c>
      <c r="C86">
        <f t="shared" si="3"/>
        <v>4.455230768885035</v>
      </c>
    </row>
    <row r="87" spans="1:3" x14ac:dyDescent="0.25">
      <c r="A87" s="4">
        <v>48</v>
      </c>
      <c r="B87">
        <f t="shared" si="2"/>
        <v>-6.1317734943356212</v>
      </c>
      <c r="C87">
        <f t="shared" si="3"/>
        <v>4.7148834102642425</v>
      </c>
    </row>
    <row r="88" spans="1:3" x14ac:dyDescent="0.25">
      <c r="A88" s="4">
        <v>49</v>
      </c>
      <c r="B88">
        <f t="shared" si="2"/>
        <v>-6.0589974796634865</v>
      </c>
      <c r="C88">
        <f t="shared" si="3"/>
        <v>4.9499837439545997</v>
      </c>
    </row>
    <row r="89" spans="1:3" x14ac:dyDescent="0.25">
      <c r="A89" s="4">
        <v>50</v>
      </c>
      <c r="B89">
        <f t="shared" si="2"/>
        <v>-5.8849037300479949</v>
      </c>
      <c r="C89">
        <f t="shared" si="3"/>
        <v>5.1579352435423145</v>
      </c>
    </row>
    <row r="90" spans="1:3" x14ac:dyDescent="0.25">
      <c r="A90" s="4">
        <v>51</v>
      </c>
      <c r="B90">
        <f t="shared" si="2"/>
        <v>-5.6102200056358686</v>
      </c>
      <c r="C90">
        <f t="shared" si="3"/>
        <v>5.3363869056904827</v>
      </c>
    </row>
    <row r="91" spans="1:3" x14ac:dyDescent="0.25">
      <c r="A91" s="4">
        <v>52</v>
      </c>
      <c r="B91">
        <f t="shared" si="2"/>
        <v>-5.2366872439232628</v>
      </c>
      <c r="C91">
        <f t="shared" si="3"/>
        <v>5.483259215403228</v>
      </c>
    </row>
    <row r="92" spans="1:3" x14ac:dyDescent="0.25">
      <c r="A92" s="4">
        <v>53</v>
      </c>
      <c r="B92">
        <f t="shared" si="2"/>
        <v>-4.7670522821542978</v>
      </c>
      <c r="C92">
        <f t="shared" si="3"/>
        <v>5.5967676560590682</v>
      </c>
    </row>
    <row r="93" spans="1:3" x14ac:dyDescent="0.25">
      <c r="A93" s="4">
        <v>54</v>
      </c>
      <c r="B93">
        <f t="shared" si="2"/>
        <v>-4.2050504479460997</v>
      </c>
      <c r="C93">
        <f t="shared" si="3"/>
        <v>5.6754435045608762</v>
      </c>
    </row>
    <row r="94" spans="1:3" x14ac:dyDescent="0.25">
      <c r="A94" s="4">
        <v>55</v>
      </c>
      <c r="B94">
        <f t="shared" si="2"/>
        <v>-3.555378090916359</v>
      </c>
      <c r="C94">
        <f t="shared" si="3"/>
        <v>5.7181516765020932</v>
      </c>
    </row>
    <row r="95" spans="1:3" x14ac:dyDescent="0.25">
      <c r="A95" s="4">
        <v>56</v>
      </c>
      <c r="B95">
        <f t="shared" si="2"/>
        <v>-2.8236552294071577</v>
      </c>
      <c r="C95">
        <f t="shared" si="3"/>
        <v>5.7241054133977016</v>
      </c>
    </row>
    <row r="96" spans="1:3" x14ac:dyDescent="0.25">
      <c r="A96" s="4">
        <v>57</v>
      </c>
      <c r="B96">
        <f t="shared" si="2"/>
        <v>-2.0163785869887931</v>
      </c>
      <c r="C96">
        <f t="shared" si="3"/>
        <v>5.6928776335282896</v>
      </c>
    </row>
    <row r="97" spans="1:3" x14ac:dyDescent="0.25">
      <c r="A97" s="4">
        <v>58</v>
      </c>
      <c r="B97">
        <f t="shared" si="2"/>
        <v>-1.1408653922763565</v>
      </c>
      <c r="C97">
        <f t="shared" si="3"/>
        <v>5.6244087995249004</v>
      </c>
    </row>
    <row r="98" spans="1:3" x14ac:dyDescent="0.25">
      <c r="A98" s="4">
        <v>59</v>
      </c>
      <c r="B98">
        <f t="shared" si="2"/>
        <v>-0.20518841169403201</v>
      </c>
      <c r="C98">
        <f t="shared" si="3"/>
        <v>5.5190111891862283</v>
      </c>
    </row>
    <row r="99" spans="1:3" x14ac:dyDescent="0.25">
      <c r="A99" s="4">
        <v>60</v>
      </c>
      <c r="B99">
        <f t="shared" si="2"/>
        <v>0.78189722281105623</v>
      </c>
      <c r="C99">
        <f t="shared" si="3"/>
        <v>5.3773694908523071</v>
      </c>
    </row>
    <row r="100" spans="1:3" x14ac:dyDescent="0.25">
      <c r="A100" s="4">
        <v>61</v>
      </c>
      <c r="B100">
        <f t="shared" si="2"/>
        <v>1.811034741433085</v>
      </c>
      <c r="C100">
        <f t="shared" si="3"/>
        <v>5.2005376806265238</v>
      </c>
    </row>
    <row r="101" spans="1:3" x14ac:dyDescent="0.25">
      <c r="A101" s="4">
        <v>62</v>
      </c>
      <c r="B101">
        <f t="shared" si="2"/>
        <v>2.8723532878270035</v>
      </c>
      <c r="C101">
        <f t="shared" si="3"/>
        <v>4.9899321754922168</v>
      </c>
    </row>
    <row r="102" spans="1:3" x14ac:dyDescent="0.25">
      <c r="A102" s="4">
        <v>63</v>
      </c>
      <c r="B102">
        <f t="shared" si="2"/>
        <v>3.9555614868065909</v>
      </c>
      <c r="C102">
        <f t="shared" si="3"/>
        <v>4.7473212935516447</v>
      </c>
    </row>
    <row r="103" spans="1:3" x14ac:dyDescent="0.25">
      <c r="A103" s="4">
        <v>64</v>
      </c>
      <c r="B103">
        <f t="shared" si="2"/>
        <v>5.0500461529079077</v>
      </c>
      <c r="C103">
        <f t="shared" si="3"/>
        <v>4.4748110898561508</v>
      </c>
    </row>
    <row r="104" spans="1:3" x14ac:dyDescent="0.25">
      <c r="A104" s="4">
        <v>65</v>
      </c>
      <c r="B104">
        <f t="shared" si="2"/>
        <v>6.1449752041411587</v>
      </c>
      <c r="C104">
        <f t="shared" si="3"/>
        <v>4.1748276732251401</v>
      </c>
    </row>
    <row r="105" spans="1:3" x14ac:dyDescent="0.25">
      <c r="A105" s="4">
        <v>66</v>
      </c>
      <c r="B105">
        <f t="shared" ref="B105:B139" si="4">B104+(2*B104+8*C104-24)*$F$33</f>
        <v>7.2294037938453304</v>
      </c>
      <c r="C105">
        <f t="shared" ref="C105:C139" si="5">C104+(-B104-2*C104+8)*$F$33</f>
        <v>3.8500961456955682</v>
      </c>
    </row>
    <row r="106" spans="1:3" x14ac:dyDescent="0.25">
      <c r="A106" s="4">
        <v>67</v>
      </c>
      <c r="B106">
        <f t="shared" si="4"/>
        <v>8.2923826315080902</v>
      </c>
      <c r="C106">
        <f t="shared" si="5"/>
        <v>3.5036163414337449</v>
      </c>
    </row>
    <row r="107" spans="1:3" x14ac:dyDescent="0.25">
      <c r="A107" s="4">
        <v>68</v>
      </c>
      <c r="B107">
        <f t="shared" si="4"/>
        <v>9.3230674312323973</v>
      </c>
      <c r="C107">
        <f t="shared" si="5"/>
        <v>3.1386355757149658</v>
      </c>
    </row>
    <row r="108" spans="1:3" x14ac:dyDescent="0.25">
      <c r="A108" s="4">
        <v>69</v>
      </c>
      <c r="B108">
        <f t="shared" si="4"/>
        <v>10.310828404641624</v>
      </c>
      <c r="C108">
        <f t="shared" si="5"/>
        <v>2.7586186465818492</v>
      </c>
    </row>
    <row r="109" spans="1:3" x14ac:dyDescent="0.25">
      <c r="A109" s="4">
        <v>70</v>
      </c>
      <c r="B109">
        <f t="shared" si="4"/>
        <v>11.245358703738527</v>
      </c>
      <c r="C109">
        <f t="shared" si="5"/>
        <v>2.3672153616915832</v>
      </c>
    </row>
    <row r="110" spans="1:3" x14ac:dyDescent="0.25">
      <c r="A110" s="4">
        <v>71</v>
      </c>
      <c r="B110">
        <f t="shared" si="4"/>
        <v>12.116780718789013</v>
      </c>
      <c r="C110">
        <f t="shared" si="5"/>
        <v>1.9682258903354986</v>
      </c>
    </row>
    <row r="111" spans="1:3" x14ac:dyDescent="0.25">
      <c r="A111" s="4">
        <v>72</v>
      </c>
      <c r="B111">
        <f t="shared" si="4"/>
        <v>12.915749146802114</v>
      </c>
      <c r="C111">
        <f t="shared" si="5"/>
        <v>1.5655642653624982</v>
      </c>
    </row>
    <row r="112" spans="1:3" x14ac:dyDescent="0.25">
      <c r="A112" s="4">
        <v>73</v>
      </c>
      <c r="B112">
        <f t="shared" si="4"/>
        <v>13.633549767627324</v>
      </c>
      <c r="C112">
        <f t="shared" si="5"/>
        <v>1.1632203814861426</v>
      </c>
    </row>
    <row r="113" spans="1:3" x14ac:dyDescent="0.25">
      <c r="A113" s="4">
        <v>74</v>
      </c>
      <c r="B113">
        <f t="shared" si="4"/>
        <v>14.262192896984514</v>
      </c>
      <c r="C113">
        <f t="shared" si="5"/>
        <v>0.7652208549561621</v>
      </c>
    </row>
    <row r="114" spans="1:3" x14ac:dyDescent="0.25">
      <c r="A114" s="4">
        <v>75</v>
      </c>
      <c r="B114">
        <f t="shared" si="4"/>
        <v>14.794500528665431</v>
      </c>
      <c r="C114">
        <f t="shared" si="5"/>
        <v>0.37558912461132016</v>
      </c>
    </row>
    <row r="115" spans="1:3" x14ac:dyDescent="0.25">
      <c r="A115" s="4">
        <v>76</v>
      </c>
      <c r="B115">
        <f t="shared" si="4"/>
        <v>15.224186231376502</v>
      </c>
      <c r="C115">
        <f t="shared" si="5"/>
        <v>-1.6948142830834345E-3</v>
      </c>
    </row>
    <row r="116" spans="1:3" x14ac:dyDescent="0.25">
      <c r="A116" s="4">
        <v>77</v>
      </c>
      <c r="B116">
        <f t="shared" si="4"/>
        <v>15.545926928800919</v>
      </c>
      <c r="C116">
        <f t="shared" si="5"/>
        <v>-0.36273464442360021</v>
      </c>
    </row>
    <row r="117" spans="1:3" x14ac:dyDescent="0.25">
      <c r="A117" s="4">
        <v>78</v>
      </c>
      <c r="B117">
        <f t="shared" si="4"/>
        <v>15.755425763911571</v>
      </c>
      <c r="C117">
        <f t="shared" si="5"/>
        <v>-0.70375752642128608</v>
      </c>
    </row>
    <row r="118" spans="1:3" x14ac:dyDescent="0.25">
      <c r="A118" s="4">
        <v>79</v>
      </c>
      <c r="B118">
        <f t="shared" si="4"/>
        <v>15.849465329734214</v>
      </c>
      <c r="C118">
        <f t="shared" si="5"/>
        <v>-1.021153061974736</v>
      </c>
    </row>
    <row r="119" spans="1:3" x14ac:dyDescent="0.25">
      <c r="A119" s="4">
        <v>80</v>
      </c>
      <c r="B119">
        <f t="shared" si="4"/>
        <v>15.825950637917741</v>
      </c>
      <c r="C119">
        <f t="shared" si="5"/>
        <v>-1.3115110222639732</v>
      </c>
    </row>
    <row r="120" spans="1:3" x14ac:dyDescent="0.25">
      <c r="A120" s="4">
        <v>81</v>
      </c>
      <c r="B120">
        <f t="shared" si="4"/>
        <v>15.683941292803926</v>
      </c>
      <c r="C120">
        <f t="shared" si="5"/>
        <v>-1.571657451933463</v>
      </c>
    </row>
    <row r="121" spans="1:3" x14ac:dyDescent="0.25">
      <c r="A121" s="4">
        <v>82</v>
      </c>
      <c r="B121">
        <f t="shared" si="4"/>
        <v>15.423672441310933</v>
      </c>
      <c r="C121">
        <f t="shared" si="5"/>
        <v>-1.798688771380313</v>
      </c>
    </row>
    <row r="122" spans="1:3" x14ac:dyDescent="0.25">
      <c r="A122" s="4">
        <v>83</v>
      </c>
      <c r="B122">
        <f t="shared" si="4"/>
        <v>15.0465641768899</v>
      </c>
      <c r="C122">
        <f t="shared" si="5"/>
        <v>-1.9900035163078285</v>
      </c>
    </row>
    <row r="123" spans="1:3" x14ac:dyDescent="0.25">
      <c r="A123" s="4">
        <v>84</v>
      </c>
      <c r="B123">
        <f t="shared" si="4"/>
        <v>14.555219188055759</v>
      </c>
      <c r="C123">
        <f t="shared" si="5"/>
        <v>-2.1433313735215407</v>
      </c>
    </row>
    <row r="124" spans="1:3" x14ac:dyDescent="0.25">
      <c r="A124" s="4">
        <v>85</v>
      </c>
      <c r="B124">
        <f t="shared" si="4"/>
        <v>13.953408557452718</v>
      </c>
      <c r="C124">
        <f t="shared" si="5"/>
        <v>-2.2567591955721746</v>
      </c>
    </row>
    <row r="125" spans="1:3" x14ac:dyDescent="0.25">
      <c r="A125" s="4">
        <v>86</v>
      </c>
      <c r="B125">
        <f t="shared" si="4"/>
        <v>13.246045734969121</v>
      </c>
      <c r="C125">
        <f t="shared" si="5"/>
        <v>-2.328753703887593</v>
      </c>
    </row>
    <row r="126" spans="1:3" x14ac:dyDescent="0.25">
      <c r="A126" s="4">
        <v>87</v>
      </c>
      <c r="B126">
        <f t="shared" si="4"/>
        <v>12.439148826910996</v>
      </c>
      <c r="C126">
        <f t="shared" si="5"/>
        <v>-2.3581806202472895</v>
      </c>
    </row>
    <row r="127" spans="1:3" x14ac:dyDescent="0.25">
      <c r="A127" s="4">
        <v>88</v>
      </c>
      <c r="B127">
        <f t="shared" si="4"/>
        <v>11.53979146150318</v>
      </c>
      <c r="C127">
        <f t="shared" si="5"/>
        <v>-2.3443199995681105</v>
      </c>
    </row>
    <row r="128" spans="1:3" x14ac:dyDescent="0.25">
      <c r="A128" s="4">
        <v>89</v>
      </c>
      <c r="B128">
        <f t="shared" si="4"/>
        <v>10.556042607826253</v>
      </c>
      <c r="C128">
        <f t="shared" si="5"/>
        <v>-2.2868775726864583</v>
      </c>
    </row>
    <row r="129" spans="1:3" x14ac:dyDescent="0.25">
      <c r="A129" s="4">
        <v>90</v>
      </c>
      <c r="B129">
        <f t="shared" si="4"/>
        <v>9.4968958395342948</v>
      </c>
      <c r="C129">
        <f t="shared" si="5"/>
        <v>-2.1859919458091253</v>
      </c>
    </row>
    <row r="130" spans="1:3" x14ac:dyDescent="0.25">
      <c r="A130" s="4">
        <v>91</v>
      </c>
      <c r="B130">
        <f t="shared" si="4"/>
        <v>8.3721886451640746</v>
      </c>
      <c r="C130">
        <f t="shared" si="5"/>
        <v>-2.0422375432049273</v>
      </c>
    </row>
    <row r="131" spans="1:3" x14ac:dyDescent="0.25">
      <c r="A131" s="4">
        <v>92</v>
      </c>
      <c r="B131">
        <f t="shared" si="4"/>
        <v>7.1925124923985111</v>
      </c>
      <c r="C131">
        <f t="shared" si="5"/>
        <v>-1.8566232211426383</v>
      </c>
    </row>
    <row r="132" spans="1:3" x14ac:dyDescent="0.25">
      <c r="A132" s="4">
        <v>93</v>
      </c>
      <c r="B132">
        <f t="shared" si="4"/>
        <v>5.969114453181307</v>
      </c>
      <c r="C132">
        <f t="shared" si="5"/>
        <v>-1.6305865236482999</v>
      </c>
    </row>
    <row r="133" spans="1:3" x14ac:dyDescent="0.25">
      <c r="A133" s="4">
        <v>94</v>
      </c>
      <c r="B133">
        <f t="shared" si="4"/>
        <v>4.7137912890401177</v>
      </c>
      <c r="C133">
        <f t="shared" si="5"/>
        <v>-1.3659835939425353</v>
      </c>
    </row>
    <row r="134" spans="1:3" x14ac:dyDescent="0.25">
      <c r="A134" s="4">
        <v>95</v>
      </c>
      <c r="B134">
        <f t="shared" si="4"/>
        <v>3.4387769803671153</v>
      </c>
      <c r="C134">
        <f t="shared" si="5"/>
        <v>-1.0650747990002876</v>
      </c>
    </row>
    <row r="135" spans="1:3" x14ac:dyDescent="0.25">
      <c r="A135" s="4">
        <v>96</v>
      </c>
      <c r="B135">
        <f t="shared" si="4"/>
        <v>2.1566247588037117</v>
      </c>
      <c r="C135">
        <f t="shared" si="5"/>
        <v>-0.73050616811861446</v>
      </c>
    </row>
    <row r="136" spans="1:3" x14ac:dyDescent="0.25">
      <c r="A136" s="4">
        <v>97</v>
      </c>
      <c r="B136">
        <f t="shared" si="4"/>
        <v>0.88008476743663699</v>
      </c>
      <c r="C136">
        <f t="shared" si="5"/>
        <v>-0.36528678924693858</v>
      </c>
    </row>
    <row r="137" spans="1:3" x14ac:dyDescent="0.25">
      <c r="A137" s="4">
        <v>98</v>
      </c>
      <c r="B137">
        <f t="shared" si="4"/>
        <v>-0.37802147151847487</v>
      </c>
      <c r="C137">
        <f t="shared" si="5"/>
        <v>2.7237651305923483E-2</v>
      </c>
    </row>
    <row r="138" spans="1:3" x14ac:dyDescent="0.25">
      <c r="A138" s="4">
        <v>99</v>
      </c>
      <c r="B138">
        <f t="shared" si="4"/>
        <v>-1.6049285581479531</v>
      </c>
      <c r="C138">
        <f t="shared" si="5"/>
        <v>0.44341495975125489</v>
      </c>
    </row>
    <row r="139" spans="1:3" x14ac:dyDescent="0.25">
      <c r="A139" s="4">
        <v>100</v>
      </c>
      <c r="B139">
        <f t="shared" si="4"/>
        <v>-2.7880554300622462</v>
      </c>
      <c r="C139">
        <f t="shared" si="5"/>
        <v>0.87931989168352709</v>
      </c>
    </row>
  </sheetData>
  <mergeCells count="5">
    <mergeCell ref="A1:G1"/>
    <mergeCell ref="A10:A11"/>
    <mergeCell ref="E10:E11"/>
    <mergeCell ref="A13:A14"/>
    <mergeCell ref="E13:E14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6145" r:id="rId4">
          <objectPr defaultSize="0" autoPict="0" r:id="rId5">
            <anchor moveWithCells="1">
              <from>
                <xdr:col>0</xdr:col>
                <xdr:colOff>104775</xdr:colOff>
                <xdr:row>2</xdr:row>
                <xdr:rowOff>9525</xdr:rowOff>
              </from>
              <to>
                <xdr:col>2</xdr:col>
                <xdr:colOff>180975</xdr:colOff>
                <xdr:row>5</xdr:row>
                <xdr:rowOff>171450</xdr:rowOff>
              </to>
            </anchor>
          </objectPr>
        </oleObject>
      </mc:Choice>
      <mc:Fallback>
        <oleObject progId="Equation.3" shapeId="6145" r:id="rId4"/>
      </mc:Fallback>
    </mc:AlternateContent>
    <mc:AlternateContent xmlns:mc="http://schemas.openxmlformats.org/markup-compatibility/2006">
      <mc:Choice Requires="x14">
        <oleObject progId="Equation.3" shapeId="6146" r:id="rId6">
          <objectPr defaultSize="0" autoPict="0" r:id="rId5">
            <anchor moveWithCells="1">
              <from>
                <xdr:col>0</xdr:col>
                <xdr:colOff>57150</xdr:colOff>
                <xdr:row>31</xdr:row>
                <xdr:rowOff>171450</xdr:rowOff>
              </from>
              <to>
                <xdr:col>2</xdr:col>
                <xdr:colOff>133350</xdr:colOff>
                <xdr:row>35</xdr:row>
                <xdr:rowOff>142875</xdr:rowOff>
              </to>
            </anchor>
          </objectPr>
        </oleObject>
      </mc:Choice>
      <mc:Fallback>
        <oleObject progId="Equation.3" shapeId="614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metodos</dc:creator>
  <cp:lastModifiedBy>metodos</cp:lastModifiedBy>
  <cp:lastPrinted>2012-07-23T20:51:16Z</cp:lastPrinted>
  <dcterms:created xsi:type="dcterms:W3CDTF">2012-07-23T20:50:57Z</dcterms:created>
  <dcterms:modified xsi:type="dcterms:W3CDTF">2012-07-23T22:22:07Z</dcterms:modified>
</cp:coreProperties>
</file>